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xr:revisionPtr revIDLastSave="0" documentId="8_{0BE2DB88-93FC-4036-AA71-05B4DE8A025C}" xr6:coauthVersionLast="47" xr6:coauthVersionMax="47" xr10:uidLastSave="{00000000-0000-0000-0000-000000000000}"/>
  <bookViews>
    <workbookView xWindow="0" yWindow="0" windowWidth="28800" windowHeight="14235" xr2:uid="{00000000-000D-0000-FFFF-FFFF00000000}"/>
  </bookViews>
  <sheets>
    <sheet name="Intro" sheetId="26" r:id="rId1"/>
    <sheet name="Update Process" sheetId="32" state="hidden" r:id="rId2"/>
    <sheet name="Bldg Summary" sheetId="21" r:id="rId3"/>
    <sheet name="ActArea Summary" sheetId="38" r:id="rId4"/>
    <sheet name="DEER BldgType Assignment" sheetId="37" r:id="rId5"/>
    <sheet name="Site Info" sheetId="34" r:id="rId6"/>
    <sheet name="CSS ActArea" sheetId="31" r:id="rId7"/>
    <sheet name="DEER Measures" sheetId="40" r:id="rId8"/>
    <sheet name="lookup" sheetId="39" r:id="rId9"/>
  </sheets>
  <externalReferences>
    <externalReference r:id="rId10"/>
  </externalReferences>
  <definedNames>
    <definedName name="_xlnm._FilterDatabase" localSheetId="3" hidden="1">'ActArea Summary'!$B$9:$C$9</definedName>
    <definedName name="_xlnm._FilterDatabase" localSheetId="2" hidden="1">'Bldg Summary'!#REF!</definedName>
    <definedName name="_xlnm._FilterDatabase" localSheetId="6" hidden="1">'CSS ActArea'!$B$5:$H$5</definedName>
    <definedName name="_xlnm._FilterDatabase" localSheetId="4" hidden="1">'DEER BldgType Assignment'!$B$6:$E$6</definedName>
    <definedName name="_xlnm._FilterDatabase" localSheetId="7" hidden="1">'DEER Measures'!$B$107:$L$847</definedName>
    <definedName name="_xlnm._FilterDatabase" localSheetId="5" hidden="1">'Site Info'!$B$7:$H$4530</definedName>
    <definedName name="AAsumA">'ActArea Summary'!$B$9</definedName>
    <definedName name="AAsumB">'ActArea Summary'!$Q$9</definedName>
    <definedName name="AAsumC">'ActArea Summary'!$E$9</definedName>
    <definedName name="AAsumD">'ActArea Summary'!$K$9</definedName>
    <definedName name="AAsumE">'ActArea Summary'!$N$9</definedName>
    <definedName name="AAsumF">'ActArea Summary'!$D$9</definedName>
    <definedName name="AASummaryA">#REF!</definedName>
    <definedName name="AASummaryB">#REF!</definedName>
    <definedName name="AASummaryC">#REF!</definedName>
    <definedName name="AASummaryD">#REF!</definedName>
    <definedName name="AAsummaryE">#REF!</definedName>
    <definedName name="AAsummaryF">#REF!</definedName>
    <definedName name="BldgDesc">#REF!</definedName>
    <definedName name="ChartActArea">#REF!</definedName>
    <definedName name="CompBldgs">#REF!</definedName>
    <definedName name="CurrAArea">#REF!</definedName>
    <definedName name="CurrBldgCode">#REF!</definedName>
    <definedName name="CurrBldgInd">#REF!</definedName>
    <definedName name="CurrSchedCode">#REF!</definedName>
    <definedName name="CurrSchedInd">#REF!</definedName>
    <definedName name="DEER2015Res">#REF!</definedName>
    <definedName name="DEER2016Res">#REF!</definedName>
    <definedName name="ListOfTermUnitAAs">[1]TermUnitAAs!$B$4:$B$14</definedName>
    <definedName name="NumAA">#REF!</definedName>
    <definedName name="SummaryResults" localSheetId="3">'ActArea Summary'!$Q$9</definedName>
    <definedName name="SummaryResults">'Bldg Summary'!#REF!</definedName>
    <definedName name="UseWts">#REF!</definedName>
  </definedNames>
  <calcPr calcId="191028"/>
  <pivotCaches>
    <pivotCache cacheId="11737" r:id="rId11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234" i="38" l="1"/>
  <c r="AA234" i="38"/>
  <c r="Z234" i="38"/>
  <c r="Y234" i="38"/>
  <c r="X234" i="38"/>
  <c r="W234" i="38"/>
  <c r="AB233" i="38"/>
  <c r="AA233" i="38"/>
  <c r="Z233" i="38"/>
  <c r="Y233" i="38"/>
  <c r="X233" i="38"/>
  <c r="W233" i="38"/>
  <c r="AB232" i="38"/>
  <c r="AA232" i="38"/>
  <c r="Z232" i="38"/>
  <c r="Y232" i="38"/>
  <c r="X232" i="38"/>
  <c r="W232" i="38"/>
  <c r="AB231" i="38"/>
  <c r="AA231" i="38"/>
  <c r="Z231" i="38"/>
  <c r="Y231" i="38"/>
  <c r="X231" i="38"/>
  <c r="W231" i="38"/>
  <c r="AB230" i="38"/>
  <c r="AA230" i="38"/>
  <c r="Z230" i="38"/>
  <c r="Y230" i="38"/>
  <c r="X230" i="38"/>
  <c r="W230" i="38"/>
  <c r="AB229" i="38"/>
  <c r="AA229" i="38"/>
  <c r="Z229" i="38"/>
  <c r="Y229" i="38"/>
  <c r="X229" i="38"/>
  <c r="W229" i="38"/>
  <c r="AB228" i="38"/>
  <c r="AA228" i="38"/>
  <c r="Z228" i="38"/>
  <c r="Y228" i="38"/>
  <c r="X228" i="38"/>
  <c r="W228" i="38"/>
  <c r="AB227" i="38"/>
  <c r="AA227" i="38"/>
  <c r="Z227" i="38"/>
  <c r="Y227" i="38"/>
  <c r="X227" i="38"/>
  <c r="W227" i="38"/>
  <c r="AB226" i="38"/>
  <c r="AA226" i="38"/>
  <c r="Z226" i="38"/>
  <c r="Y226" i="38"/>
  <c r="X226" i="38"/>
  <c r="W226" i="38"/>
  <c r="AB225" i="38"/>
  <c r="AA225" i="38"/>
  <c r="Z225" i="38"/>
  <c r="Y225" i="38"/>
  <c r="X225" i="38"/>
  <c r="W225" i="38"/>
  <c r="AB224" i="38"/>
  <c r="AA224" i="38"/>
  <c r="Z224" i="38"/>
  <c r="Y224" i="38"/>
  <c r="X224" i="38"/>
  <c r="W224" i="38"/>
  <c r="AB223" i="38"/>
  <c r="AA223" i="38"/>
  <c r="Z223" i="38"/>
  <c r="Y223" i="38"/>
  <c r="X223" i="38"/>
  <c r="W223" i="38"/>
  <c r="AB222" i="38"/>
  <c r="AA222" i="38"/>
  <c r="Z222" i="38"/>
  <c r="Y222" i="38"/>
  <c r="X222" i="38"/>
  <c r="W222" i="38"/>
  <c r="AB221" i="38"/>
  <c r="AA221" i="38"/>
  <c r="Z221" i="38"/>
  <c r="Y221" i="38"/>
  <c r="X221" i="38"/>
  <c r="W221" i="38"/>
  <c r="AB220" i="38"/>
  <c r="AA220" i="38"/>
  <c r="Z220" i="38"/>
  <c r="Y220" i="38"/>
  <c r="X220" i="38"/>
  <c r="W220" i="38"/>
  <c r="AB219" i="38"/>
  <c r="AA219" i="38"/>
  <c r="Z219" i="38"/>
  <c r="Y219" i="38"/>
  <c r="X219" i="38"/>
  <c r="W219" i="38"/>
  <c r="AB218" i="38"/>
  <c r="AA218" i="38"/>
  <c r="Z218" i="38"/>
  <c r="Y218" i="38"/>
  <c r="X218" i="38"/>
  <c r="W218" i="38"/>
  <c r="AB217" i="38"/>
  <c r="AA217" i="38"/>
  <c r="Z217" i="38"/>
  <c r="Y217" i="38"/>
  <c r="X217" i="38"/>
  <c r="W217" i="38"/>
  <c r="AB216" i="38"/>
  <c r="AA216" i="38"/>
  <c r="Z216" i="38"/>
  <c r="Y216" i="38"/>
  <c r="X216" i="38"/>
  <c r="W216" i="38"/>
  <c r="AB215" i="38"/>
  <c r="AA215" i="38"/>
  <c r="Z215" i="38"/>
  <c r="Y215" i="38"/>
  <c r="X215" i="38"/>
  <c r="W215" i="38"/>
  <c r="AB214" i="38"/>
  <c r="AA214" i="38"/>
  <c r="Z214" i="38"/>
  <c r="Y214" i="38"/>
  <c r="X214" i="38"/>
  <c r="W214" i="38"/>
  <c r="AB213" i="38"/>
  <c r="AA213" i="38"/>
  <c r="Z213" i="38"/>
  <c r="Y213" i="38"/>
  <c r="X213" i="38"/>
  <c r="W213" i="38"/>
  <c r="AB212" i="38"/>
  <c r="AA212" i="38"/>
  <c r="Z212" i="38"/>
  <c r="Y212" i="38"/>
  <c r="X212" i="38"/>
  <c r="W212" i="38"/>
  <c r="AB211" i="38"/>
  <c r="AA211" i="38"/>
  <c r="Z211" i="38"/>
  <c r="Y211" i="38"/>
  <c r="X211" i="38"/>
  <c r="W211" i="38"/>
  <c r="AB210" i="38"/>
  <c r="AA210" i="38"/>
  <c r="Z210" i="38"/>
  <c r="Y210" i="38"/>
  <c r="X210" i="38"/>
  <c r="W210" i="38"/>
  <c r="AB209" i="38"/>
  <c r="AA209" i="38"/>
  <c r="Z209" i="38"/>
  <c r="Y209" i="38"/>
  <c r="X209" i="38"/>
  <c r="W209" i="38"/>
  <c r="AB208" i="38"/>
  <c r="AA208" i="38"/>
  <c r="Z208" i="38"/>
  <c r="Y208" i="38"/>
  <c r="X208" i="38"/>
  <c r="W208" i="38"/>
  <c r="AB207" i="38"/>
  <c r="AA207" i="38"/>
  <c r="Z207" i="38"/>
  <c r="Y207" i="38"/>
  <c r="X207" i="38"/>
  <c r="W207" i="38"/>
  <c r="AB206" i="38"/>
  <c r="AA206" i="38"/>
  <c r="Z206" i="38"/>
  <c r="Y206" i="38"/>
  <c r="X206" i="38"/>
  <c r="W206" i="38"/>
  <c r="AB205" i="38"/>
  <c r="AA205" i="38"/>
  <c r="Z205" i="38"/>
  <c r="Y205" i="38"/>
  <c r="X205" i="38"/>
  <c r="W205" i="38"/>
  <c r="AB204" i="38"/>
  <c r="AA204" i="38"/>
  <c r="Z204" i="38"/>
  <c r="Y204" i="38"/>
  <c r="X204" i="38"/>
  <c r="W204" i="38"/>
  <c r="AB203" i="38"/>
  <c r="AA203" i="38"/>
  <c r="Z203" i="38"/>
  <c r="Y203" i="38"/>
  <c r="X203" i="38"/>
  <c r="W203" i="38"/>
  <c r="AB202" i="38"/>
  <c r="AA202" i="38"/>
  <c r="Z202" i="38"/>
  <c r="Y202" i="38"/>
  <c r="X202" i="38"/>
  <c r="W202" i="38"/>
  <c r="AB201" i="38"/>
  <c r="AA201" i="38"/>
  <c r="Z201" i="38"/>
  <c r="Y201" i="38"/>
  <c r="X201" i="38"/>
  <c r="W201" i="38"/>
  <c r="AB200" i="38"/>
  <c r="AA200" i="38"/>
  <c r="Z200" i="38"/>
  <c r="Y200" i="38"/>
  <c r="X200" i="38"/>
  <c r="W200" i="38"/>
  <c r="AB199" i="38"/>
  <c r="AA199" i="38"/>
  <c r="Z199" i="38"/>
  <c r="Y199" i="38"/>
  <c r="X199" i="38"/>
  <c r="W199" i="38"/>
  <c r="AB198" i="38"/>
  <c r="AA198" i="38"/>
  <c r="Z198" i="38"/>
  <c r="Y198" i="38"/>
  <c r="X198" i="38"/>
  <c r="W198" i="38"/>
  <c r="AB197" i="38"/>
  <c r="AA197" i="38"/>
  <c r="Z197" i="38"/>
  <c r="Y197" i="38"/>
  <c r="X197" i="38"/>
  <c r="W197" i="38"/>
  <c r="AB196" i="38"/>
  <c r="AA196" i="38"/>
  <c r="Z196" i="38"/>
  <c r="Y196" i="38"/>
  <c r="X196" i="38"/>
  <c r="W196" i="38"/>
  <c r="AB195" i="38"/>
  <c r="AA195" i="38"/>
  <c r="Z195" i="38"/>
  <c r="Y195" i="38"/>
  <c r="X195" i="38"/>
  <c r="W195" i="38"/>
  <c r="AB194" i="38"/>
  <c r="AA194" i="38"/>
  <c r="Z194" i="38"/>
  <c r="Y194" i="38"/>
  <c r="X194" i="38"/>
  <c r="W194" i="38"/>
  <c r="AB193" i="38"/>
  <c r="AA193" i="38"/>
  <c r="Z193" i="38"/>
  <c r="Y193" i="38"/>
  <c r="X193" i="38"/>
  <c r="W193" i="38"/>
  <c r="AB192" i="38"/>
  <c r="AA192" i="38"/>
  <c r="Z192" i="38"/>
  <c r="Y192" i="38"/>
  <c r="X192" i="38"/>
  <c r="W192" i="38"/>
  <c r="AB191" i="38"/>
  <c r="AA191" i="38"/>
  <c r="Z191" i="38"/>
  <c r="Y191" i="38"/>
  <c r="X191" i="38"/>
  <c r="W191" i="38"/>
  <c r="AB190" i="38"/>
  <c r="AA190" i="38"/>
  <c r="Z190" i="38"/>
  <c r="Y190" i="38"/>
  <c r="X190" i="38"/>
  <c r="W190" i="38"/>
  <c r="AB189" i="38"/>
  <c r="AA189" i="38"/>
  <c r="Z189" i="38"/>
  <c r="Y189" i="38"/>
  <c r="X189" i="38"/>
  <c r="W189" i="38"/>
  <c r="AB188" i="38"/>
  <c r="AA188" i="38"/>
  <c r="Z188" i="38"/>
  <c r="Y188" i="38"/>
  <c r="X188" i="38"/>
  <c r="W188" i="38"/>
  <c r="AB187" i="38"/>
  <c r="AA187" i="38"/>
  <c r="Z187" i="38"/>
  <c r="Y187" i="38"/>
  <c r="X187" i="38"/>
  <c r="W187" i="38"/>
  <c r="AB186" i="38"/>
  <c r="AA186" i="38"/>
  <c r="Z186" i="38"/>
  <c r="Y186" i="38"/>
  <c r="X186" i="38"/>
  <c r="W186" i="38"/>
  <c r="AB185" i="38"/>
  <c r="AA185" i="38"/>
  <c r="Z185" i="38"/>
  <c r="Y185" i="38"/>
  <c r="X185" i="38"/>
  <c r="W185" i="38"/>
  <c r="AB184" i="38"/>
  <c r="AA184" i="38"/>
  <c r="Z184" i="38"/>
  <c r="Y184" i="38"/>
  <c r="X184" i="38"/>
  <c r="W184" i="38"/>
  <c r="AB183" i="38"/>
  <c r="AA183" i="38"/>
  <c r="Z183" i="38"/>
  <c r="Y183" i="38"/>
  <c r="X183" i="38"/>
  <c r="W183" i="38"/>
  <c r="AB182" i="38"/>
  <c r="AA182" i="38"/>
  <c r="Z182" i="38"/>
  <c r="Y182" i="38"/>
  <c r="X182" i="38"/>
  <c r="W182" i="38"/>
  <c r="AB181" i="38"/>
  <c r="AA181" i="38"/>
  <c r="Z181" i="38"/>
  <c r="Y181" i="38"/>
  <c r="X181" i="38"/>
  <c r="W181" i="38"/>
  <c r="AB180" i="38"/>
  <c r="AA180" i="38"/>
  <c r="Z180" i="38"/>
  <c r="Y180" i="38"/>
  <c r="X180" i="38"/>
  <c r="W180" i="38"/>
  <c r="AB179" i="38"/>
  <c r="AA179" i="38"/>
  <c r="Z179" i="38"/>
  <c r="Y179" i="38"/>
  <c r="X179" i="38"/>
  <c r="W179" i="38"/>
  <c r="AB178" i="38"/>
  <c r="AA178" i="38"/>
  <c r="Z178" i="38"/>
  <c r="Y178" i="38"/>
  <c r="X178" i="38"/>
  <c r="W178" i="38"/>
  <c r="AB177" i="38"/>
  <c r="AA177" i="38"/>
  <c r="Z177" i="38"/>
  <c r="Y177" i="38"/>
  <c r="X177" i="38"/>
  <c r="W177" i="38"/>
  <c r="AB176" i="38"/>
  <c r="AA176" i="38"/>
  <c r="Z176" i="38"/>
  <c r="Y176" i="38"/>
  <c r="X176" i="38"/>
  <c r="W176" i="38"/>
  <c r="AB175" i="38"/>
  <c r="AA175" i="38"/>
  <c r="Z175" i="38"/>
  <c r="Y175" i="38"/>
  <c r="X175" i="38"/>
  <c r="W175" i="38"/>
  <c r="AB174" i="38"/>
  <c r="AA174" i="38"/>
  <c r="Z174" i="38"/>
  <c r="Y174" i="38"/>
  <c r="X174" i="38"/>
  <c r="W174" i="38"/>
  <c r="AB173" i="38"/>
  <c r="AA173" i="38"/>
  <c r="Z173" i="38"/>
  <c r="Y173" i="38"/>
  <c r="X173" i="38"/>
  <c r="W173" i="38"/>
  <c r="AB172" i="38"/>
  <c r="AA172" i="38"/>
  <c r="Z172" i="38"/>
  <c r="Y172" i="38"/>
  <c r="X172" i="38"/>
  <c r="W172" i="38"/>
  <c r="AB171" i="38"/>
  <c r="AA171" i="38"/>
  <c r="Z171" i="38"/>
  <c r="Y171" i="38"/>
  <c r="X171" i="38"/>
  <c r="W171" i="38"/>
  <c r="AB170" i="38"/>
  <c r="AA170" i="38"/>
  <c r="Z170" i="38"/>
  <c r="Y170" i="38"/>
  <c r="X170" i="38"/>
  <c r="W170" i="38"/>
  <c r="AB169" i="38"/>
  <c r="AA169" i="38"/>
  <c r="Z169" i="38"/>
  <c r="Y169" i="38"/>
  <c r="X169" i="38"/>
  <c r="W169" i="38"/>
  <c r="AB168" i="38"/>
  <c r="AA168" i="38"/>
  <c r="Z168" i="38"/>
  <c r="Y168" i="38"/>
  <c r="X168" i="38"/>
  <c r="W168" i="38"/>
  <c r="AB167" i="38"/>
  <c r="AA167" i="38"/>
  <c r="Z167" i="38"/>
  <c r="Y167" i="38"/>
  <c r="X167" i="38"/>
  <c r="W167" i="38"/>
  <c r="AB166" i="38"/>
  <c r="AA166" i="38"/>
  <c r="Z166" i="38"/>
  <c r="Y166" i="38"/>
  <c r="X166" i="38"/>
  <c r="W166" i="38"/>
  <c r="AB165" i="38"/>
  <c r="AA165" i="38"/>
  <c r="Z165" i="38"/>
  <c r="Y165" i="38"/>
  <c r="X165" i="38"/>
  <c r="W165" i="38"/>
  <c r="AB164" i="38"/>
  <c r="AA164" i="38"/>
  <c r="Z164" i="38"/>
  <c r="Y164" i="38"/>
  <c r="X164" i="38"/>
  <c r="W164" i="38"/>
  <c r="AB163" i="38"/>
  <c r="AA163" i="38"/>
  <c r="Z163" i="38"/>
  <c r="Y163" i="38"/>
  <c r="X163" i="38"/>
  <c r="W163" i="38"/>
  <c r="AB162" i="38"/>
  <c r="AA162" i="38"/>
  <c r="Z162" i="38"/>
  <c r="Y162" i="38"/>
  <c r="X162" i="38"/>
  <c r="W162" i="38"/>
  <c r="AB161" i="38"/>
  <c r="AA161" i="38"/>
  <c r="Z161" i="38"/>
  <c r="Y161" i="38"/>
  <c r="X161" i="38"/>
  <c r="W161" i="38"/>
  <c r="AB160" i="38"/>
  <c r="AA160" i="38"/>
  <c r="Z160" i="38"/>
  <c r="Y160" i="38"/>
  <c r="X160" i="38"/>
  <c r="W160" i="38"/>
  <c r="AB159" i="38"/>
  <c r="AA159" i="38"/>
  <c r="Z159" i="38"/>
  <c r="Y159" i="38"/>
  <c r="X159" i="38"/>
  <c r="W159" i="38"/>
  <c r="AB158" i="38"/>
  <c r="AA158" i="38"/>
  <c r="Z158" i="38"/>
  <c r="Y158" i="38"/>
  <c r="X158" i="38"/>
  <c r="W158" i="38"/>
  <c r="AB157" i="38"/>
  <c r="AA157" i="38"/>
  <c r="Z157" i="38"/>
  <c r="Y157" i="38"/>
  <c r="X157" i="38"/>
  <c r="W157" i="38"/>
  <c r="AB156" i="38"/>
  <c r="AA156" i="38"/>
  <c r="Z156" i="38"/>
  <c r="Y156" i="38"/>
  <c r="X156" i="38"/>
  <c r="W156" i="38"/>
  <c r="AB155" i="38"/>
  <c r="AA155" i="38"/>
  <c r="Z155" i="38"/>
  <c r="Y155" i="38"/>
  <c r="X155" i="38"/>
  <c r="W155" i="38"/>
  <c r="AB154" i="38"/>
  <c r="AA154" i="38"/>
  <c r="Z154" i="38"/>
  <c r="Y154" i="38"/>
  <c r="X154" i="38"/>
  <c r="W154" i="38"/>
  <c r="AB153" i="38"/>
  <c r="AA153" i="38"/>
  <c r="Z153" i="38"/>
  <c r="Y153" i="38"/>
  <c r="X153" i="38"/>
  <c r="W153" i="38"/>
  <c r="AB152" i="38"/>
  <c r="AA152" i="38"/>
  <c r="Z152" i="38"/>
  <c r="Y152" i="38"/>
  <c r="X152" i="38"/>
  <c r="W152" i="38"/>
  <c r="AB151" i="38"/>
  <c r="AA151" i="38"/>
  <c r="Z151" i="38"/>
  <c r="Y151" i="38"/>
  <c r="X151" i="38"/>
  <c r="W151" i="38"/>
  <c r="AB150" i="38"/>
  <c r="AA150" i="38"/>
  <c r="Z150" i="38"/>
  <c r="Y150" i="38"/>
  <c r="X150" i="38"/>
  <c r="W150" i="38"/>
  <c r="AB149" i="38"/>
  <c r="AA149" i="38"/>
  <c r="Z149" i="38"/>
  <c r="Y149" i="38"/>
  <c r="X149" i="38"/>
  <c r="W149" i="38"/>
  <c r="AB148" i="38"/>
  <c r="AA148" i="38"/>
  <c r="Z148" i="38"/>
  <c r="Y148" i="38"/>
  <c r="X148" i="38"/>
  <c r="W148" i="38"/>
  <c r="AB147" i="38"/>
  <c r="AA147" i="38"/>
  <c r="Z147" i="38"/>
  <c r="Y147" i="38"/>
  <c r="X147" i="38"/>
  <c r="W147" i="38"/>
  <c r="AB146" i="38"/>
  <c r="AA146" i="38"/>
  <c r="Z146" i="38"/>
  <c r="Y146" i="38"/>
  <c r="X146" i="38"/>
  <c r="W146" i="38"/>
  <c r="AB145" i="38"/>
  <c r="AA145" i="38"/>
  <c r="Z145" i="38"/>
  <c r="Y145" i="38"/>
  <c r="X145" i="38"/>
  <c r="W145" i="38"/>
  <c r="AB144" i="38"/>
  <c r="AA144" i="38"/>
  <c r="Z144" i="38"/>
  <c r="Y144" i="38"/>
  <c r="X144" i="38"/>
  <c r="W144" i="38"/>
  <c r="AB143" i="38"/>
  <c r="AA143" i="38"/>
  <c r="Z143" i="38"/>
  <c r="Y143" i="38"/>
  <c r="X143" i="38"/>
  <c r="W143" i="38"/>
  <c r="AB142" i="38"/>
  <c r="AA142" i="38"/>
  <c r="Z142" i="38"/>
  <c r="Y142" i="38"/>
  <c r="X142" i="38"/>
  <c r="W142" i="38"/>
  <c r="AB141" i="38"/>
  <c r="AA141" i="38"/>
  <c r="Z141" i="38"/>
  <c r="Y141" i="38"/>
  <c r="X141" i="38"/>
  <c r="W141" i="38"/>
  <c r="AB140" i="38"/>
  <c r="AA140" i="38"/>
  <c r="Z140" i="38"/>
  <c r="Y140" i="38"/>
  <c r="X140" i="38"/>
  <c r="W140" i="38"/>
  <c r="AB139" i="38"/>
  <c r="AA139" i="38"/>
  <c r="Z139" i="38"/>
  <c r="Y139" i="38"/>
  <c r="X139" i="38"/>
  <c r="W139" i="38"/>
  <c r="AB138" i="38"/>
  <c r="AA138" i="38"/>
  <c r="Z138" i="38"/>
  <c r="Y138" i="38"/>
  <c r="X138" i="38"/>
  <c r="W138" i="38"/>
  <c r="AB137" i="38"/>
  <c r="AA137" i="38"/>
  <c r="Z137" i="38"/>
  <c r="Y137" i="38"/>
  <c r="X137" i="38"/>
  <c r="W137" i="38"/>
  <c r="AB136" i="38"/>
  <c r="AA136" i="38"/>
  <c r="Z136" i="38"/>
  <c r="Y136" i="38"/>
  <c r="X136" i="38"/>
  <c r="W136" i="38"/>
  <c r="AB135" i="38"/>
  <c r="AA135" i="38"/>
  <c r="Z135" i="38"/>
  <c r="Y135" i="38"/>
  <c r="X135" i="38"/>
  <c r="W135" i="38"/>
  <c r="AB134" i="38"/>
  <c r="AA134" i="38"/>
  <c r="Z134" i="38"/>
  <c r="Y134" i="38"/>
  <c r="X134" i="38"/>
  <c r="W134" i="38"/>
  <c r="AB133" i="38"/>
  <c r="AA133" i="38"/>
  <c r="Z133" i="38"/>
  <c r="Y133" i="38"/>
  <c r="X133" i="38"/>
  <c r="W133" i="38"/>
  <c r="AB132" i="38"/>
  <c r="AA132" i="38"/>
  <c r="Z132" i="38"/>
  <c r="Y132" i="38"/>
  <c r="X132" i="38"/>
  <c r="W132" i="38"/>
  <c r="AB131" i="38"/>
  <c r="AA131" i="38"/>
  <c r="Z131" i="38"/>
  <c r="Y131" i="38"/>
  <c r="X131" i="38"/>
  <c r="W131" i="38"/>
  <c r="AB130" i="38"/>
  <c r="AA130" i="38"/>
  <c r="Z130" i="38"/>
  <c r="Y130" i="38"/>
  <c r="X130" i="38"/>
  <c r="W130" i="38"/>
  <c r="AB129" i="38"/>
  <c r="AA129" i="38"/>
  <c r="Z129" i="38"/>
  <c r="Y129" i="38"/>
  <c r="X129" i="38"/>
  <c r="W129" i="38"/>
  <c r="AB128" i="38"/>
  <c r="AA128" i="38"/>
  <c r="Z128" i="38"/>
  <c r="Y128" i="38"/>
  <c r="X128" i="38"/>
  <c r="W128" i="38"/>
  <c r="AB127" i="38"/>
  <c r="AA127" i="38"/>
  <c r="Z127" i="38"/>
  <c r="Y127" i="38"/>
  <c r="X127" i="38"/>
  <c r="W127" i="38"/>
  <c r="AB126" i="38"/>
  <c r="AA126" i="38"/>
  <c r="Z126" i="38"/>
  <c r="Y126" i="38"/>
  <c r="X126" i="38"/>
  <c r="W126" i="38"/>
  <c r="AB125" i="38"/>
  <c r="AA125" i="38"/>
  <c r="Z125" i="38"/>
  <c r="Y125" i="38"/>
  <c r="X125" i="38"/>
  <c r="W125" i="38"/>
  <c r="AB124" i="38"/>
  <c r="AA124" i="38"/>
  <c r="Z124" i="38"/>
  <c r="Y124" i="38"/>
  <c r="X124" i="38"/>
  <c r="W124" i="38"/>
  <c r="AB123" i="38"/>
  <c r="AA123" i="38"/>
  <c r="Z123" i="38"/>
  <c r="Y123" i="38"/>
  <c r="X123" i="38"/>
  <c r="W123" i="38"/>
  <c r="AB122" i="38"/>
  <c r="AA122" i="38"/>
  <c r="Z122" i="38"/>
  <c r="Y122" i="38"/>
  <c r="X122" i="38"/>
  <c r="W122" i="38"/>
  <c r="AB121" i="38"/>
  <c r="AA121" i="38"/>
  <c r="Z121" i="38"/>
  <c r="Y121" i="38"/>
  <c r="X121" i="38"/>
  <c r="W121" i="38"/>
  <c r="AB120" i="38"/>
  <c r="AA120" i="38"/>
  <c r="Z120" i="38"/>
  <c r="Y120" i="38"/>
  <c r="X120" i="38"/>
  <c r="W120" i="38"/>
  <c r="AB119" i="38"/>
  <c r="AA119" i="38"/>
  <c r="Z119" i="38"/>
  <c r="Y119" i="38"/>
  <c r="X119" i="38"/>
  <c r="W119" i="38"/>
  <c r="AB118" i="38"/>
  <c r="AA118" i="38"/>
  <c r="Z118" i="38"/>
  <c r="Y118" i="38"/>
  <c r="X118" i="38"/>
  <c r="W118" i="38"/>
  <c r="AB117" i="38"/>
  <c r="AA117" i="38"/>
  <c r="Z117" i="38"/>
  <c r="Y117" i="38"/>
  <c r="X117" i="38"/>
  <c r="W117" i="38"/>
  <c r="AB116" i="38"/>
  <c r="AA116" i="38"/>
  <c r="Z116" i="38"/>
  <c r="Y116" i="38"/>
  <c r="X116" i="38"/>
  <c r="W116" i="38"/>
  <c r="AB115" i="38"/>
  <c r="AA115" i="38"/>
  <c r="Z115" i="38"/>
  <c r="Y115" i="38"/>
  <c r="X115" i="38"/>
  <c r="W115" i="38"/>
  <c r="AB114" i="38"/>
  <c r="AA114" i="38"/>
  <c r="Z114" i="38"/>
  <c r="Y114" i="38"/>
  <c r="X114" i="38"/>
  <c r="W114" i="38"/>
  <c r="AB113" i="38"/>
  <c r="AA113" i="38"/>
  <c r="Z113" i="38"/>
  <c r="Y113" i="38"/>
  <c r="X113" i="38"/>
  <c r="W113" i="38"/>
  <c r="AB112" i="38"/>
  <c r="AA112" i="38"/>
  <c r="Z112" i="38"/>
  <c r="Y112" i="38"/>
  <c r="X112" i="38"/>
  <c r="W112" i="38"/>
  <c r="AB111" i="38"/>
  <c r="AA111" i="38"/>
  <c r="Z111" i="38"/>
  <c r="Y111" i="38"/>
  <c r="X111" i="38"/>
  <c r="W111" i="38"/>
  <c r="AB110" i="38"/>
  <c r="AA110" i="38"/>
  <c r="Z110" i="38"/>
  <c r="Y110" i="38"/>
  <c r="X110" i="38"/>
  <c r="W110" i="38"/>
  <c r="AB109" i="38"/>
  <c r="AA109" i="38"/>
  <c r="Z109" i="38"/>
  <c r="Y109" i="38"/>
  <c r="X109" i="38"/>
  <c r="W109" i="38"/>
  <c r="AB108" i="38"/>
  <c r="AA108" i="38"/>
  <c r="Z108" i="38"/>
  <c r="Y108" i="38"/>
  <c r="X108" i="38"/>
  <c r="W108" i="38"/>
  <c r="AB107" i="38"/>
  <c r="AA107" i="38"/>
  <c r="Z107" i="38"/>
  <c r="Y107" i="38"/>
  <c r="X107" i="38"/>
  <c r="W107" i="38"/>
  <c r="AB106" i="38"/>
  <c r="AA106" i="38"/>
  <c r="Z106" i="38"/>
  <c r="Y106" i="38"/>
  <c r="X106" i="38"/>
  <c r="W106" i="38"/>
  <c r="AB105" i="38"/>
  <c r="AA105" i="38"/>
  <c r="Z105" i="38"/>
  <c r="Y105" i="38"/>
  <c r="X105" i="38"/>
  <c r="W105" i="38"/>
  <c r="AB104" i="38"/>
  <c r="AA104" i="38"/>
  <c r="Z104" i="38"/>
  <c r="Y104" i="38"/>
  <c r="X104" i="38"/>
  <c r="W104" i="38"/>
  <c r="AB103" i="38"/>
  <c r="AA103" i="38"/>
  <c r="Z103" i="38"/>
  <c r="Y103" i="38"/>
  <c r="X103" i="38"/>
  <c r="W103" i="38"/>
  <c r="AB102" i="38"/>
  <c r="AA102" i="38"/>
  <c r="Z102" i="38"/>
  <c r="Y102" i="38"/>
  <c r="X102" i="38"/>
  <c r="W102" i="38"/>
  <c r="AB101" i="38"/>
  <c r="AA101" i="38"/>
  <c r="Z101" i="38"/>
  <c r="Y101" i="38"/>
  <c r="X101" i="38"/>
  <c r="W101" i="38"/>
  <c r="AB100" i="38"/>
  <c r="AA100" i="38"/>
  <c r="Z100" i="38"/>
  <c r="Y100" i="38"/>
  <c r="X100" i="38"/>
  <c r="W100" i="38"/>
  <c r="AB99" i="38"/>
  <c r="AA99" i="38"/>
  <c r="Z99" i="38"/>
  <c r="Y99" i="38"/>
  <c r="X99" i="38"/>
  <c r="W99" i="38"/>
  <c r="AB98" i="38"/>
  <c r="AA98" i="38"/>
  <c r="Z98" i="38"/>
  <c r="Y98" i="38"/>
  <c r="X98" i="38"/>
  <c r="W98" i="38"/>
  <c r="AB97" i="38"/>
  <c r="AA97" i="38"/>
  <c r="Z97" i="38"/>
  <c r="Y97" i="38"/>
  <c r="X97" i="38"/>
  <c r="W97" i="38"/>
  <c r="AB96" i="38"/>
  <c r="AA96" i="38"/>
  <c r="Z96" i="38"/>
  <c r="Y96" i="38"/>
  <c r="X96" i="38"/>
  <c r="W96" i="38"/>
  <c r="AB95" i="38"/>
  <c r="AA95" i="38"/>
  <c r="Z95" i="38"/>
  <c r="Y95" i="38"/>
  <c r="X95" i="38"/>
  <c r="W95" i="38"/>
  <c r="AB94" i="38"/>
  <c r="AA94" i="38"/>
  <c r="Z94" i="38"/>
  <c r="Y94" i="38"/>
  <c r="X94" i="38"/>
  <c r="W94" i="38"/>
  <c r="AB93" i="38"/>
  <c r="AA93" i="38"/>
  <c r="Z93" i="38"/>
  <c r="Y93" i="38"/>
  <c r="X93" i="38"/>
  <c r="W93" i="38"/>
  <c r="AB92" i="38"/>
  <c r="AA92" i="38"/>
  <c r="Z92" i="38"/>
  <c r="Y92" i="38"/>
  <c r="X92" i="38"/>
  <c r="W92" i="38"/>
  <c r="AB91" i="38"/>
  <c r="AA91" i="38"/>
  <c r="Z91" i="38"/>
  <c r="Y91" i="38"/>
  <c r="X91" i="38"/>
  <c r="W91" i="38"/>
  <c r="AB90" i="38"/>
  <c r="AA90" i="38"/>
  <c r="Z90" i="38"/>
  <c r="Y90" i="38"/>
  <c r="X90" i="38"/>
  <c r="W90" i="38"/>
  <c r="AB89" i="38"/>
  <c r="AA89" i="38"/>
  <c r="Z89" i="38"/>
  <c r="Y89" i="38"/>
  <c r="X89" i="38"/>
  <c r="W89" i="38"/>
  <c r="AB88" i="38"/>
  <c r="AA88" i="38"/>
  <c r="Z88" i="38"/>
  <c r="Y88" i="38"/>
  <c r="X88" i="38"/>
  <c r="W88" i="38"/>
  <c r="AB87" i="38"/>
  <c r="AA87" i="38"/>
  <c r="Z87" i="38"/>
  <c r="Y87" i="38"/>
  <c r="X87" i="38"/>
  <c r="W87" i="38"/>
  <c r="AB86" i="38"/>
  <c r="AA86" i="38"/>
  <c r="Z86" i="38"/>
  <c r="Y86" i="38"/>
  <c r="X86" i="38"/>
  <c r="W86" i="38"/>
  <c r="AB85" i="38"/>
  <c r="AA85" i="38"/>
  <c r="Z85" i="38"/>
  <c r="Y85" i="38"/>
  <c r="X85" i="38"/>
  <c r="W85" i="38"/>
  <c r="AB84" i="38"/>
  <c r="AA84" i="38"/>
  <c r="Z84" i="38"/>
  <c r="Y84" i="38"/>
  <c r="X84" i="38"/>
  <c r="W84" i="38"/>
  <c r="AB83" i="38"/>
  <c r="AA83" i="38"/>
  <c r="Z83" i="38"/>
  <c r="Y83" i="38"/>
  <c r="X83" i="38"/>
  <c r="W83" i="38"/>
  <c r="AB82" i="38"/>
  <c r="AA82" i="38"/>
  <c r="Z82" i="38"/>
  <c r="Y82" i="38"/>
  <c r="X82" i="38"/>
  <c r="W82" i="38"/>
  <c r="AB81" i="38"/>
  <c r="AA81" i="38"/>
  <c r="Z81" i="38"/>
  <c r="Y81" i="38"/>
  <c r="X81" i="38"/>
  <c r="W81" i="38"/>
  <c r="AB80" i="38"/>
  <c r="AA80" i="38"/>
  <c r="Z80" i="38"/>
  <c r="Y80" i="38"/>
  <c r="X80" i="38"/>
  <c r="W80" i="38"/>
  <c r="AB79" i="38"/>
  <c r="AA79" i="38"/>
  <c r="Z79" i="38"/>
  <c r="Y79" i="38"/>
  <c r="X79" i="38"/>
  <c r="W79" i="38"/>
  <c r="AB78" i="38"/>
  <c r="AA78" i="38"/>
  <c r="Z78" i="38"/>
  <c r="Y78" i="38"/>
  <c r="X78" i="38"/>
  <c r="W78" i="38"/>
  <c r="AB77" i="38"/>
  <c r="AA77" i="38"/>
  <c r="Z77" i="38"/>
  <c r="Y77" i="38"/>
  <c r="X77" i="38"/>
  <c r="W77" i="38"/>
  <c r="AB76" i="38"/>
  <c r="AA76" i="38"/>
  <c r="Z76" i="38"/>
  <c r="Y76" i="38"/>
  <c r="X76" i="38"/>
  <c r="W76" i="38"/>
  <c r="AB75" i="38"/>
  <c r="AA75" i="38"/>
  <c r="Z75" i="38"/>
  <c r="Y75" i="38"/>
  <c r="X75" i="38"/>
  <c r="W75" i="38"/>
  <c r="AB74" i="38"/>
  <c r="AA74" i="38"/>
  <c r="Z74" i="38"/>
  <c r="Y74" i="38"/>
  <c r="X74" i="38"/>
  <c r="W74" i="38"/>
  <c r="AB73" i="38"/>
  <c r="AA73" i="38"/>
  <c r="Z73" i="38"/>
  <c r="Y73" i="38"/>
  <c r="X73" i="38"/>
  <c r="W73" i="38"/>
  <c r="AB72" i="38"/>
  <c r="AA72" i="38"/>
  <c r="Z72" i="38"/>
  <c r="Y72" i="38"/>
  <c r="X72" i="38"/>
  <c r="W72" i="38"/>
  <c r="AB71" i="38"/>
  <c r="AA71" i="38"/>
  <c r="Z71" i="38"/>
  <c r="Y71" i="38"/>
  <c r="X71" i="38"/>
  <c r="W71" i="38"/>
  <c r="AB70" i="38"/>
  <c r="AA70" i="38"/>
  <c r="Z70" i="38"/>
  <c r="Y70" i="38"/>
  <c r="X70" i="38"/>
  <c r="W70" i="38"/>
  <c r="AB69" i="38"/>
  <c r="AA69" i="38"/>
  <c r="Z69" i="38"/>
  <c r="Y69" i="38"/>
  <c r="X69" i="38"/>
  <c r="W69" i="38"/>
  <c r="AB68" i="38"/>
  <c r="AA68" i="38"/>
  <c r="Z68" i="38"/>
  <c r="Y68" i="38"/>
  <c r="X68" i="38"/>
  <c r="W68" i="38"/>
  <c r="AB67" i="38"/>
  <c r="AA67" i="38"/>
  <c r="Z67" i="38"/>
  <c r="Y67" i="38"/>
  <c r="X67" i="38"/>
  <c r="W67" i="38"/>
  <c r="AB66" i="38"/>
  <c r="AA66" i="38"/>
  <c r="Z66" i="38"/>
  <c r="Y66" i="38"/>
  <c r="X66" i="38"/>
  <c r="W66" i="38"/>
  <c r="AB65" i="38"/>
  <c r="AA65" i="38"/>
  <c r="Z65" i="38"/>
  <c r="Y65" i="38"/>
  <c r="X65" i="38"/>
  <c r="W65" i="38"/>
  <c r="AB64" i="38"/>
  <c r="AA64" i="38"/>
  <c r="Z64" i="38"/>
  <c r="Y64" i="38"/>
  <c r="X64" i="38"/>
  <c r="W64" i="38"/>
  <c r="AB63" i="38"/>
  <c r="AA63" i="38"/>
  <c r="Z63" i="38"/>
  <c r="Y63" i="38"/>
  <c r="X63" i="38"/>
  <c r="W63" i="38"/>
  <c r="AB62" i="38"/>
  <c r="AA62" i="38"/>
  <c r="Z62" i="38"/>
  <c r="Y62" i="38"/>
  <c r="X62" i="38"/>
  <c r="W62" i="38"/>
  <c r="AB61" i="38"/>
  <c r="AA61" i="38"/>
  <c r="Z61" i="38"/>
  <c r="Y61" i="38"/>
  <c r="X61" i="38"/>
  <c r="W61" i="38"/>
  <c r="AB60" i="38"/>
  <c r="AA60" i="38"/>
  <c r="Z60" i="38"/>
  <c r="Y60" i="38"/>
  <c r="X60" i="38"/>
  <c r="W60" i="38"/>
  <c r="AB59" i="38"/>
  <c r="AA59" i="38"/>
  <c r="Z59" i="38"/>
  <c r="Y59" i="38"/>
  <c r="X59" i="38"/>
  <c r="W59" i="38"/>
  <c r="AB58" i="38"/>
  <c r="AA58" i="38"/>
  <c r="Z58" i="38"/>
  <c r="Y58" i="38"/>
  <c r="X58" i="38"/>
  <c r="W58" i="38"/>
  <c r="AB57" i="38"/>
  <c r="AA57" i="38"/>
  <c r="Z57" i="38"/>
  <c r="Y57" i="38"/>
  <c r="X57" i="38"/>
  <c r="W57" i="38"/>
  <c r="AB56" i="38"/>
  <c r="AA56" i="38"/>
  <c r="Z56" i="38"/>
  <c r="Y56" i="38"/>
  <c r="X56" i="38"/>
  <c r="W56" i="38"/>
  <c r="AB55" i="38"/>
  <c r="AA55" i="38"/>
  <c r="Z55" i="38"/>
  <c r="Y55" i="38"/>
  <c r="X55" i="38"/>
  <c r="W55" i="38"/>
  <c r="AB54" i="38"/>
  <c r="AA54" i="38"/>
  <c r="Z54" i="38"/>
  <c r="Y54" i="38"/>
  <c r="X54" i="38"/>
  <c r="W54" i="38"/>
  <c r="AB53" i="38"/>
  <c r="AA53" i="38"/>
  <c r="Z53" i="38"/>
  <c r="Y53" i="38"/>
  <c r="X53" i="38"/>
  <c r="W53" i="38"/>
  <c r="AB52" i="38"/>
  <c r="AA52" i="38"/>
  <c r="Z52" i="38"/>
  <c r="Y52" i="38"/>
  <c r="X52" i="38"/>
  <c r="W52" i="38"/>
  <c r="AB51" i="38"/>
  <c r="AA51" i="38"/>
  <c r="Z51" i="38"/>
  <c r="Y51" i="38"/>
  <c r="X51" i="38"/>
  <c r="W51" i="38"/>
  <c r="AB50" i="38"/>
  <c r="AA50" i="38"/>
  <c r="Z50" i="38"/>
  <c r="Y50" i="38"/>
  <c r="X50" i="38"/>
  <c r="W50" i="38"/>
  <c r="AB49" i="38"/>
  <c r="AA49" i="38"/>
  <c r="Z49" i="38"/>
  <c r="Y49" i="38"/>
  <c r="X49" i="38"/>
  <c r="W49" i="38"/>
  <c r="AB48" i="38"/>
  <c r="AA48" i="38"/>
  <c r="Z48" i="38"/>
  <c r="Y48" i="38"/>
  <c r="X48" i="38"/>
  <c r="W48" i="38"/>
  <c r="AB47" i="38"/>
  <c r="AA47" i="38"/>
  <c r="Z47" i="38"/>
  <c r="Y47" i="38"/>
  <c r="X47" i="38"/>
  <c r="W47" i="38"/>
  <c r="AB46" i="38"/>
  <c r="AA46" i="38"/>
  <c r="Z46" i="38"/>
  <c r="Y46" i="38"/>
  <c r="X46" i="38"/>
  <c r="W46" i="38"/>
  <c r="AB45" i="38"/>
  <c r="AA45" i="38"/>
  <c r="Z45" i="38"/>
  <c r="Y45" i="38"/>
  <c r="X45" i="38"/>
  <c r="W45" i="38"/>
  <c r="AB44" i="38"/>
  <c r="AA44" i="38"/>
  <c r="Z44" i="38"/>
  <c r="Y44" i="38"/>
  <c r="X44" i="38"/>
  <c r="W44" i="38"/>
  <c r="AB43" i="38"/>
  <c r="AA43" i="38"/>
  <c r="Z43" i="38"/>
  <c r="Y43" i="38"/>
  <c r="X43" i="38"/>
  <c r="W43" i="38"/>
  <c r="AB42" i="38"/>
  <c r="AA42" i="38"/>
  <c r="Z42" i="38"/>
  <c r="Y42" i="38"/>
  <c r="X42" i="38"/>
  <c r="W42" i="38"/>
  <c r="AB41" i="38"/>
  <c r="AA41" i="38"/>
  <c r="Z41" i="38"/>
  <c r="Y41" i="38"/>
  <c r="X41" i="38"/>
  <c r="W41" i="38"/>
  <c r="AB40" i="38"/>
  <c r="AA40" i="38"/>
  <c r="Z40" i="38"/>
  <c r="Y40" i="38"/>
  <c r="X40" i="38"/>
  <c r="W40" i="38"/>
  <c r="AB39" i="38"/>
  <c r="AA39" i="38"/>
  <c r="Z39" i="38"/>
  <c r="Y39" i="38"/>
  <c r="X39" i="38"/>
  <c r="W39" i="38"/>
  <c r="AB38" i="38"/>
  <c r="AA38" i="38"/>
  <c r="Z38" i="38"/>
  <c r="Y38" i="38"/>
  <c r="X38" i="38"/>
  <c r="W38" i="38"/>
  <c r="AB37" i="38"/>
  <c r="AA37" i="38"/>
  <c r="Z37" i="38"/>
  <c r="Y37" i="38"/>
  <c r="X37" i="38"/>
  <c r="W37" i="38"/>
  <c r="AB36" i="38"/>
  <c r="AA36" i="38"/>
  <c r="Z36" i="38"/>
  <c r="Y36" i="38"/>
  <c r="X36" i="38"/>
  <c r="W36" i="38"/>
  <c r="AB35" i="38"/>
  <c r="AA35" i="38"/>
  <c r="Z35" i="38"/>
  <c r="Y35" i="38"/>
  <c r="X35" i="38"/>
  <c r="W35" i="38"/>
  <c r="AB34" i="38"/>
  <c r="AA34" i="38"/>
  <c r="Z34" i="38"/>
  <c r="Y34" i="38"/>
  <c r="X34" i="38"/>
  <c r="W34" i="38"/>
  <c r="AB33" i="38"/>
  <c r="AA33" i="38"/>
  <c r="Z33" i="38"/>
  <c r="Y33" i="38"/>
  <c r="X33" i="38"/>
  <c r="W33" i="38"/>
  <c r="AB32" i="38"/>
  <c r="AA32" i="38"/>
  <c r="Z32" i="38"/>
  <c r="Y32" i="38"/>
  <c r="X32" i="38"/>
  <c r="W32" i="38"/>
  <c r="AB31" i="38"/>
  <c r="AA31" i="38"/>
  <c r="Z31" i="38"/>
  <c r="Y31" i="38"/>
  <c r="X31" i="38"/>
  <c r="W31" i="38"/>
  <c r="AB30" i="38"/>
  <c r="AA30" i="38"/>
  <c r="Z30" i="38"/>
  <c r="Y30" i="38"/>
  <c r="X30" i="38"/>
  <c r="W30" i="38"/>
  <c r="AB29" i="38"/>
  <c r="AA29" i="38"/>
  <c r="Z29" i="38"/>
  <c r="Y29" i="38"/>
  <c r="X29" i="38"/>
  <c r="W29" i="38"/>
  <c r="AB28" i="38"/>
  <c r="AA28" i="38"/>
  <c r="Z28" i="38"/>
  <c r="Y28" i="38"/>
  <c r="X28" i="38"/>
  <c r="W28" i="38"/>
  <c r="AB27" i="38"/>
  <c r="AA27" i="38"/>
  <c r="Z27" i="38"/>
  <c r="Y27" i="38"/>
  <c r="X27" i="38"/>
  <c r="W27" i="38"/>
  <c r="AB26" i="38"/>
  <c r="AA26" i="38"/>
  <c r="Z26" i="38"/>
  <c r="Y26" i="38"/>
  <c r="X26" i="38"/>
  <c r="W26" i="38"/>
  <c r="AB25" i="38"/>
  <c r="AA25" i="38"/>
  <c r="Z25" i="38"/>
  <c r="Y25" i="38"/>
  <c r="X25" i="38"/>
  <c r="W25" i="38"/>
  <c r="AB24" i="38"/>
  <c r="AA24" i="38"/>
  <c r="Z24" i="38"/>
  <c r="Y24" i="38"/>
  <c r="X24" i="38"/>
  <c r="W24" i="38"/>
  <c r="AB23" i="38"/>
  <c r="AA23" i="38"/>
  <c r="Z23" i="38"/>
  <c r="Y23" i="38"/>
  <c r="X23" i="38"/>
  <c r="W23" i="38"/>
  <c r="AB22" i="38"/>
  <c r="AA22" i="38"/>
  <c r="Z22" i="38"/>
  <c r="Y22" i="38"/>
  <c r="X22" i="38"/>
  <c r="W22" i="38"/>
  <c r="AB21" i="38"/>
  <c r="AA21" i="38"/>
  <c r="Z21" i="38"/>
  <c r="Y21" i="38"/>
  <c r="X21" i="38"/>
  <c r="W21" i="38"/>
  <c r="AB20" i="38"/>
  <c r="AA20" i="38"/>
  <c r="Z20" i="38"/>
  <c r="Y20" i="38"/>
  <c r="X20" i="38"/>
  <c r="W20" i="38"/>
  <c r="AB19" i="38"/>
  <c r="AA19" i="38"/>
  <c r="Z19" i="38"/>
  <c r="Y19" i="38"/>
  <c r="X19" i="38"/>
  <c r="W19" i="38"/>
  <c r="AB18" i="38"/>
  <c r="AA18" i="38"/>
  <c r="Z18" i="38"/>
  <c r="Y18" i="38"/>
  <c r="X18" i="38"/>
  <c r="W18" i="38"/>
  <c r="AB17" i="38"/>
  <c r="AA17" i="38"/>
  <c r="Z17" i="38"/>
  <c r="Y17" i="38"/>
  <c r="X17" i="38"/>
  <c r="W17" i="38"/>
  <c r="AB16" i="38"/>
  <c r="AA16" i="38"/>
  <c r="Z16" i="38"/>
  <c r="Y16" i="38"/>
  <c r="X16" i="38"/>
  <c r="W16" i="38"/>
  <c r="AB15" i="38"/>
  <c r="AA15" i="38"/>
  <c r="Z15" i="38"/>
  <c r="Y15" i="38"/>
  <c r="X15" i="38"/>
  <c r="W15" i="38"/>
  <c r="AB14" i="38"/>
  <c r="AA14" i="38"/>
  <c r="Z14" i="38"/>
  <c r="Y14" i="38"/>
  <c r="X14" i="38"/>
  <c r="W14" i="38"/>
  <c r="AB13" i="38"/>
  <c r="AA13" i="38"/>
  <c r="Z13" i="38"/>
  <c r="Y13" i="38"/>
  <c r="X13" i="38"/>
  <c r="W13" i="38"/>
  <c r="AB12" i="38"/>
  <c r="AA12" i="38"/>
  <c r="Z12" i="38"/>
  <c r="Y12" i="38"/>
  <c r="X12" i="38"/>
  <c r="W12" i="38"/>
  <c r="AB11" i="38"/>
  <c r="AA11" i="38"/>
  <c r="Z11" i="38"/>
  <c r="Y11" i="38"/>
  <c r="X11" i="38"/>
  <c r="W11" i="38"/>
  <c r="AB10" i="38"/>
  <c r="AA10" i="38"/>
  <c r="Z10" i="38"/>
  <c r="Y10" i="38"/>
  <c r="X10" i="38"/>
  <c r="W10" i="38"/>
  <c r="AS30" i="21" l="1"/>
  <c r="AR30" i="21"/>
  <c r="AS29" i="21"/>
  <c r="AR29" i="21"/>
  <c r="AS28" i="21"/>
  <c r="AR28" i="21"/>
  <c r="AU28" i="21" s="1"/>
  <c r="AS27" i="21"/>
  <c r="AR27" i="21"/>
  <c r="AS26" i="21"/>
  <c r="AR26" i="21"/>
  <c r="AU26" i="21" s="1"/>
  <c r="AS25" i="21"/>
  <c r="AR25" i="21"/>
  <c r="AS24" i="21"/>
  <c r="AR24" i="21"/>
  <c r="AU24" i="21" s="1"/>
  <c r="AS23" i="21"/>
  <c r="AR23" i="21"/>
  <c r="AS22" i="21"/>
  <c r="AR22" i="21"/>
  <c r="AS21" i="21"/>
  <c r="AR21" i="21"/>
  <c r="AS20" i="21"/>
  <c r="AR20" i="21"/>
  <c r="AU20" i="21" s="1"/>
  <c r="AS19" i="21"/>
  <c r="AR19" i="21"/>
  <c r="AS18" i="21"/>
  <c r="AR18" i="21"/>
  <c r="AS17" i="21"/>
  <c r="AR17" i="21"/>
  <c r="AS16" i="21"/>
  <c r="AR16" i="21"/>
  <c r="AU16" i="21" s="1"/>
  <c r="AS15" i="21"/>
  <c r="AR15" i="21"/>
  <c r="AS14" i="21"/>
  <c r="AR14" i="21"/>
  <c r="AS13" i="21"/>
  <c r="AR13" i="21"/>
  <c r="AS12" i="21"/>
  <c r="AR12" i="21"/>
  <c r="AU12" i="21" s="1"/>
  <c r="AS11" i="21"/>
  <c r="AR11" i="21"/>
  <c r="AS10" i="21"/>
  <c r="AR10" i="21"/>
  <c r="AS9" i="21"/>
  <c r="AR9" i="21"/>
  <c r="AS8" i="21"/>
  <c r="AR8" i="21"/>
  <c r="AQ30" i="21"/>
  <c r="AQ29" i="21"/>
  <c r="AQ28" i="21"/>
  <c r="AQ27" i="21"/>
  <c r="AQ26" i="21"/>
  <c r="AQ25" i="21"/>
  <c r="AQ24" i="21"/>
  <c r="AQ23" i="21"/>
  <c r="AQ22" i="21"/>
  <c r="AQ21" i="21"/>
  <c r="AQ20" i="21"/>
  <c r="AQ19" i="21"/>
  <c r="AQ18" i="21"/>
  <c r="AQ17" i="21"/>
  <c r="AQ16" i="21"/>
  <c r="AQ15" i="21"/>
  <c r="AQ14" i="21"/>
  <c r="AQ13" i="21"/>
  <c r="AQ12" i="21"/>
  <c r="AQ11" i="21"/>
  <c r="AQ10" i="21"/>
  <c r="AQ9" i="21"/>
  <c r="AQ8" i="21"/>
  <c r="AP30" i="21"/>
  <c r="AP29" i="21"/>
  <c r="AP28" i="21"/>
  <c r="AT28" i="21" s="1"/>
  <c r="AP27" i="21"/>
  <c r="AP26" i="21"/>
  <c r="AP25" i="21"/>
  <c r="AP24" i="21"/>
  <c r="AP23" i="21"/>
  <c r="AP22" i="21"/>
  <c r="AP21" i="21"/>
  <c r="AP20" i="21"/>
  <c r="AT20" i="21" s="1"/>
  <c r="AP19" i="21"/>
  <c r="AP18" i="21"/>
  <c r="AP17" i="21"/>
  <c r="AP16" i="21"/>
  <c r="AP15" i="21"/>
  <c r="AP14" i="21"/>
  <c r="AP13" i="21"/>
  <c r="AP12" i="21"/>
  <c r="AP11" i="21"/>
  <c r="AP10" i="21"/>
  <c r="AP9" i="21"/>
  <c r="AP8" i="21"/>
  <c r="AU22" i="21"/>
  <c r="AT19" i="21"/>
  <c r="AU18" i="21"/>
  <c r="AQ3" i="21"/>
  <c r="D139" i="37"/>
  <c r="D138" i="37"/>
  <c r="D137" i="37"/>
  <c r="D136" i="37"/>
  <c r="D135" i="37"/>
  <c r="D134" i="37"/>
  <c r="D133" i="37"/>
  <c r="D132" i="37"/>
  <c r="D131" i="37"/>
  <c r="D130" i="37"/>
  <c r="D129" i="37"/>
  <c r="D128" i="37"/>
  <c r="D127" i="37"/>
  <c r="D126" i="37"/>
  <c r="D125" i="37"/>
  <c r="D124" i="37"/>
  <c r="D123" i="37"/>
  <c r="D122" i="37"/>
  <c r="D121" i="37"/>
  <c r="D120" i="37"/>
  <c r="D119" i="37"/>
  <c r="D118" i="37"/>
  <c r="D117" i="37"/>
  <c r="D116" i="37"/>
  <c r="D115" i="37"/>
  <c r="D114" i="37"/>
  <c r="D113" i="37"/>
  <c r="D112" i="37"/>
  <c r="D111" i="37"/>
  <c r="D110" i="37"/>
  <c r="D109" i="37"/>
  <c r="D108" i="37"/>
  <c r="D107" i="37"/>
  <c r="D106" i="37"/>
  <c r="D105" i="37"/>
  <c r="D104" i="37"/>
  <c r="D103" i="37"/>
  <c r="D102" i="37"/>
  <c r="D101" i="37"/>
  <c r="D100" i="37"/>
  <c r="D99" i="37"/>
  <c r="D98" i="37"/>
  <c r="D97" i="37"/>
  <c r="D96" i="37"/>
  <c r="D95" i="37"/>
  <c r="D94" i="37"/>
  <c r="D93" i="37"/>
  <c r="D92" i="37"/>
  <c r="D91" i="37"/>
  <c r="D90" i="37"/>
  <c r="D89" i="37"/>
  <c r="D88" i="37"/>
  <c r="D87" i="37"/>
  <c r="D86" i="37"/>
  <c r="D85" i="37"/>
  <c r="D84" i="37"/>
  <c r="D83" i="37"/>
  <c r="D82" i="37"/>
  <c r="D81" i="37"/>
  <c r="D80" i="37"/>
  <c r="D79" i="37"/>
  <c r="D78" i="37"/>
  <c r="D77" i="37"/>
  <c r="D76" i="37"/>
  <c r="D75" i="37"/>
  <c r="D74" i="37"/>
  <c r="D73" i="37"/>
  <c r="D72" i="37"/>
  <c r="D71" i="37"/>
  <c r="D70" i="37"/>
  <c r="D69" i="37"/>
  <c r="D68" i="37"/>
  <c r="D67" i="37"/>
  <c r="D66" i="37"/>
  <c r="D65" i="37"/>
  <c r="D64" i="37"/>
  <c r="D63" i="37"/>
  <c r="D62" i="37"/>
  <c r="D61" i="37"/>
  <c r="D60" i="37"/>
  <c r="D59" i="37"/>
  <c r="D58" i="37"/>
  <c r="D57" i="37"/>
  <c r="D56" i="37"/>
  <c r="D55" i="37"/>
  <c r="D54" i="37"/>
  <c r="D53" i="37"/>
  <c r="D52" i="37"/>
  <c r="D51" i="37"/>
  <c r="D50" i="37"/>
  <c r="D49" i="37"/>
  <c r="D48" i="37"/>
  <c r="D47" i="37"/>
  <c r="D46" i="37"/>
  <c r="D45" i="37"/>
  <c r="D44" i="37"/>
  <c r="D43" i="37"/>
  <c r="D42" i="37"/>
  <c r="D41" i="37"/>
  <c r="D40" i="37"/>
  <c r="D39" i="37"/>
  <c r="D38" i="37"/>
  <c r="D37" i="37"/>
  <c r="D36" i="37"/>
  <c r="D35" i="37"/>
  <c r="D34" i="37"/>
  <c r="D33" i="37"/>
  <c r="D32" i="37"/>
  <c r="D31" i="37"/>
  <c r="D30" i="37"/>
  <c r="D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8" i="37"/>
  <c r="D7" i="37"/>
  <c r="W141" i="39"/>
  <c r="R141" i="39"/>
  <c r="W140" i="39"/>
  <c r="R140" i="39"/>
  <c r="W139" i="39"/>
  <c r="R139" i="39"/>
  <c r="W138" i="39"/>
  <c r="R138" i="39"/>
  <c r="W137" i="39"/>
  <c r="R137" i="39"/>
  <c r="W136" i="39"/>
  <c r="R136" i="39"/>
  <c r="W135" i="39"/>
  <c r="R135" i="39"/>
  <c r="W134" i="39"/>
  <c r="R134" i="39"/>
  <c r="W133" i="39"/>
  <c r="R133" i="39"/>
  <c r="W132" i="39"/>
  <c r="R132" i="39"/>
  <c r="W131" i="39"/>
  <c r="R131" i="39"/>
  <c r="W130" i="39"/>
  <c r="R130" i="39"/>
  <c r="W129" i="39"/>
  <c r="R129" i="39"/>
  <c r="W128" i="39"/>
  <c r="R128" i="39"/>
  <c r="W127" i="39"/>
  <c r="R127" i="39"/>
  <c r="W126" i="39"/>
  <c r="R126" i="39"/>
  <c r="W125" i="39"/>
  <c r="R125" i="39"/>
  <c r="W124" i="39"/>
  <c r="R124" i="39"/>
  <c r="W123" i="39"/>
  <c r="R123" i="39"/>
  <c r="W122" i="39"/>
  <c r="R122" i="39"/>
  <c r="W121" i="39"/>
  <c r="R121" i="39"/>
  <c r="W120" i="39"/>
  <c r="R120" i="39"/>
  <c r="W119" i="39"/>
  <c r="R119" i="39"/>
  <c r="W118" i="39"/>
  <c r="R118" i="39"/>
  <c r="R117" i="39"/>
  <c r="V116" i="39"/>
  <c r="R116" i="39"/>
  <c r="R115" i="39"/>
  <c r="R114" i="39"/>
  <c r="R113" i="39"/>
  <c r="R112" i="39"/>
  <c r="R111" i="39"/>
  <c r="R110" i="39"/>
  <c r="W109" i="39"/>
  <c r="R109" i="39"/>
  <c r="W108" i="39"/>
  <c r="R108" i="39"/>
  <c r="W107" i="39"/>
  <c r="R107" i="39"/>
  <c r="W106" i="39"/>
  <c r="R106" i="39"/>
  <c r="W105" i="39"/>
  <c r="R105" i="39"/>
  <c r="W104" i="39"/>
  <c r="R104" i="39"/>
  <c r="W103" i="39"/>
  <c r="R103" i="39"/>
  <c r="W102" i="39"/>
  <c r="R102" i="39"/>
  <c r="W101" i="39"/>
  <c r="R101" i="39"/>
  <c r="W100" i="39"/>
  <c r="R100" i="39"/>
  <c r="W99" i="39"/>
  <c r="R99" i="39"/>
  <c r="W98" i="39"/>
  <c r="R98" i="39"/>
  <c r="W97" i="39"/>
  <c r="R97" i="39"/>
  <c r="W96" i="39"/>
  <c r="R96" i="39"/>
  <c r="W95" i="39"/>
  <c r="R95" i="39"/>
  <c r="W94" i="39"/>
  <c r="R94" i="39"/>
  <c r="R93" i="39"/>
  <c r="R92" i="39"/>
  <c r="R91" i="39"/>
  <c r="R90" i="39"/>
  <c r="R89" i="39"/>
  <c r="R88" i="39"/>
  <c r="R87" i="39"/>
  <c r="R86" i="39"/>
  <c r="W85" i="39"/>
  <c r="R85" i="39"/>
  <c r="W84" i="39"/>
  <c r="R84" i="39"/>
  <c r="W83" i="39"/>
  <c r="R83" i="39"/>
  <c r="W82" i="39"/>
  <c r="R82" i="39"/>
  <c r="W81" i="39"/>
  <c r="R81" i="39"/>
  <c r="W80" i="39"/>
  <c r="R80" i="39"/>
  <c r="W79" i="39"/>
  <c r="R79" i="39"/>
  <c r="W78" i="39"/>
  <c r="R78" i="39"/>
  <c r="W77" i="39"/>
  <c r="R77" i="39"/>
  <c r="W76" i="39"/>
  <c r="R76" i="39"/>
  <c r="W75" i="39"/>
  <c r="R75" i="39"/>
  <c r="W74" i="39"/>
  <c r="R74" i="39"/>
  <c r="W73" i="39"/>
  <c r="R73" i="39"/>
  <c r="W72" i="39"/>
  <c r="R72" i="39"/>
  <c r="W71" i="39"/>
  <c r="R71" i="39"/>
  <c r="W70" i="39"/>
  <c r="R70" i="39"/>
  <c r="R69" i="39"/>
  <c r="R68" i="39"/>
  <c r="R67" i="39"/>
  <c r="R66" i="39"/>
  <c r="R65" i="39"/>
  <c r="R64" i="39"/>
  <c r="R63" i="39"/>
  <c r="R62" i="39"/>
  <c r="W61" i="39"/>
  <c r="R61" i="39"/>
  <c r="AA60" i="39"/>
  <c r="W60" i="39"/>
  <c r="R60" i="39"/>
  <c r="AA59" i="39"/>
  <c r="W59" i="39"/>
  <c r="R59" i="39"/>
  <c r="AA58" i="39"/>
  <c r="W58" i="39"/>
  <c r="R58" i="39"/>
  <c r="AA57" i="39"/>
  <c r="W57" i="39"/>
  <c r="R57" i="39"/>
  <c r="AA56" i="39"/>
  <c r="W56" i="39"/>
  <c r="R56" i="39"/>
  <c r="AA55" i="39"/>
  <c r="W55" i="39"/>
  <c r="R55" i="39"/>
  <c r="AA54" i="39"/>
  <c r="W54" i="39"/>
  <c r="R54" i="39"/>
  <c r="AA53" i="39"/>
  <c r="W53" i="39"/>
  <c r="R53" i="39"/>
  <c r="AA52" i="39"/>
  <c r="W52" i="39"/>
  <c r="R52" i="39"/>
  <c r="L52" i="39"/>
  <c r="AA51" i="39"/>
  <c r="W51" i="39"/>
  <c r="R51" i="39"/>
  <c r="P51" i="39"/>
  <c r="L51" i="39"/>
  <c r="AA50" i="39"/>
  <c r="W50" i="39"/>
  <c r="R50" i="39"/>
  <c r="L50" i="39"/>
  <c r="AA49" i="39"/>
  <c r="W49" i="39"/>
  <c r="R49" i="39"/>
  <c r="L49" i="39"/>
  <c r="AA48" i="39"/>
  <c r="W48" i="39"/>
  <c r="R48" i="39"/>
  <c r="P48" i="39"/>
  <c r="L48" i="39"/>
  <c r="AA47" i="39"/>
  <c r="W47" i="39"/>
  <c r="R47" i="39"/>
  <c r="L47" i="39"/>
  <c r="AA46" i="39"/>
  <c r="W46" i="39"/>
  <c r="R46" i="39"/>
  <c r="L46" i="39"/>
  <c r="AA45" i="39"/>
  <c r="R45" i="39"/>
  <c r="L45" i="39"/>
  <c r="AA44" i="39"/>
  <c r="V44" i="39"/>
  <c r="R44" i="39"/>
  <c r="L44" i="39"/>
  <c r="AA43" i="39"/>
  <c r="R43" i="39"/>
  <c r="L43" i="39"/>
  <c r="AA42" i="39"/>
  <c r="R42" i="39"/>
  <c r="L42" i="39"/>
  <c r="AA41" i="39"/>
  <c r="R41" i="39"/>
  <c r="L41" i="39"/>
  <c r="AA40" i="39"/>
  <c r="R40" i="39"/>
  <c r="L40" i="39"/>
  <c r="AA39" i="39"/>
  <c r="R39" i="39"/>
  <c r="L39" i="39"/>
  <c r="AA38" i="39"/>
  <c r="R38" i="39"/>
  <c r="L38" i="39"/>
  <c r="W37" i="39"/>
  <c r="R37" i="39"/>
  <c r="L37" i="39"/>
  <c r="W36" i="39"/>
  <c r="R36" i="39"/>
  <c r="L36" i="39"/>
  <c r="W35" i="39"/>
  <c r="R35" i="39"/>
  <c r="L35" i="39"/>
  <c r="W34" i="39"/>
  <c r="R34" i="39"/>
  <c r="L34" i="39"/>
  <c r="W33" i="39"/>
  <c r="R33" i="39"/>
  <c r="L33" i="39"/>
  <c r="W32" i="39"/>
  <c r="R32" i="39"/>
  <c r="L32" i="39"/>
  <c r="AI31" i="39"/>
  <c r="AS31" i="39" s="1"/>
  <c r="W31" i="39"/>
  <c r="R31" i="39"/>
  <c r="L31" i="39"/>
  <c r="W30" i="39"/>
  <c r="R30" i="39"/>
  <c r="L30" i="39"/>
  <c r="W29" i="39"/>
  <c r="R29" i="39"/>
  <c r="L29" i="39"/>
  <c r="W28" i="39"/>
  <c r="R28" i="39"/>
  <c r="L28" i="39"/>
  <c r="W27" i="39"/>
  <c r="R27" i="39"/>
  <c r="L27" i="39"/>
  <c r="W26" i="39"/>
  <c r="R26" i="39"/>
  <c r="L26" i="39"/>
  <c r="W25" i="39"/>
  <c r="R25" i="39"/>
  <c r="L25" i="39"/>
  <c r="W24" i="39"/>
  <c r="R24" i="39"/>
  <c r="L24" i="39"/>
  <c r="AB23" i="39"/>
  <c r="W23" i="39"/>
  <c r="R23" i="39"/>
  <c r="L23" i="39"/>
  <c r="AB22" i="39"/>
  <c r="W22" i="39"/>
  <c r="R22" i="39"/>
  <c r="L22" i="39"/>
  <c r="AB21" i="39"/>
  <c r="R21" i="39"/>
  <c r="L21" i="39"/>
  <c r="AB20" i="39"/>
  <c r="V20" i="39"/>
  <c r="R20" i="39"/>
  <c r="L20" i="39"/>
  <c r="AB19" i="39"/>
  <c r="R19" i="39"/>
  <c r="L19" i="39"/>
  <c r="AB18" i="39"/>
  <c r="W18" i="39"/>
  <c r="R18" i="39"/>
  <c r="L18" i="39"/>
  <c r="AB17" i="39"/>
  <c r="R17" i="39"/>
  <c r="L17" i="39"/>
  <c r="AB16" i="39"/>
  <c r="W16" i="39"/>
  <c r="R16" i="39"/>
  <c r="L16" i="39"/>
  <c r="AB15" i="39"/>
  <c r="R15" i="39"/>
  <c r="L15" i="39"/>
  <c r="AB14" i="39"/>
  <c r="W14" i="39"/>
  <c r="R14" i="39"/>
  <c r="L14" i="39"/>
  <c r="AB13" i="39"/>
  <c r="W13" i="39"/>
  <c r="R13" i="39"/>
  <c r="L13" i="39"/>
  <c r="AH12" i="39"/>
  <c r="AH13" i="39" s="1"/>
  <c r="AH14" i="39" s="1"/>
  <c r="AG14" i="39" s="1"/>
  <c r="AG12" i="39"/>
  <c r="AB12" i="39"/>
  <c r="W12" i="39"/>
  <c r="R12" i="39"/>
  <c r="L12" i="39"/>
  <c r="AB11" i="39"/>
  <c r="W11" i="39"/>
  <c r="R11" i="39"/>
  <c r="L11" i="39"/>
  <c r="AB10" i="39"/>
  <c r="W10" i="39"/>
  <c r="R10" i="39"/>
  <c r="L10" i="39"/>
  <c r="AB9" i="39"/>
  <c r="W9" i="39"/>
  <c r="R9" i="39"/>
  <c r="L9" i="39"/>
  <c r="AB8" i="39"/>
  <c r="W8" i="39"/>
  <c r="R8" i="39"/>
  <c r="P8" i="39"/>
  <c r="L8" i="39"/>
  <c r="AB7" i="39"/>
  <c r="W7" i="39"/>
  <c r="R7" i="39"/>
  <c r="P7" i="39"/>
  <c r="P9" i="39" s="1"/>
  <c r="L7" i="39"/>
  <c r="AB6" i="39"/>
  <c r="W6" i="39"/>
  <c r="R6" i="39"/>
  <c r="Z5" i="39"/>
  <c r="F4530" i="34"/>
  <c r="F4529" i="34"/>
  <c r="F4528" i="34"/>
  <c r="F4527" i="34"/>
  <c r="F4526" i="34"/>
  <c r="F4525" i="34"/>
  <c r="F4524" i="34"/>
  <c r="F4523" i="34"/>
  <c r="F4522" i="34"/>
  <c r="F4521" i="34"/>
  <c r="F4520" i="34"/>
  <c r="F4519" i="34"/>
  <c r="F4518" i="34"/>
  <c r="F4517" i="34"/>
  <c r="F4516" i="34"/>
  <c r="F4515" i="34"/>
  <c r="F4514" i="34"/>
  <c r="F4513" i="34"/>
  <c r="F4512" i="34"/>
  <c r="F4511" i="34"/>
  <c r="F4510" i="34"/>
  <c r="F4509" i="34"/>
  <c r="F4508" i="34"/>
  <c r="F4507" i="34"/>
  <c r="F4506" i="34"/>
  <c r="F4505" i="34"/>
  <c r="F4504" i="34"/>
  <c r="F4503" i="34"/>
  <c r="F4502" i="34"/>
  <c r="F4501" i="34"/>
  <c r="F4500" i="34"/>
  <c r="F4499" i="34"/>
  <c r="F4498" i="34"/>
  <c r="F4497" i="34"/>
  <c r="F4496" i="34"/>
  <c r="F4495" i="34"/>
  <c r="F4494" i="34"/>
  <c r="F4493" i="34"/>
  <c r="F4492" i="34"/>
  <c r="F4491" i="34"/>
  <c r="F4490" i="34"/>
  <c r="F4489" i="34"/>
  <c r="F4488" i="34"/>
  <c r="F4487" i="34"/>
  <c r="F4486" i="34"/>
  <c r="F4485" i="34"/>
  <c r="F4484" i="34"/>
  <c r="F4483" i="34"/>
  <c r="F4482" i="34"/>
  <c r="F4481" i="34"/>
  <c r="F4480" i="34"/>
  <c r="F4479" i="34"/>
  <c r="F4478" i="34"/>
  <c r="F4477" i="34"/>
  <c r="F4476" i="34"/>
  <c r="F4475" i="34"/>
  <c r="F4474" i="34"/>
  <c r="F4473" i="34"/>
  <c r="F4472" i="34"/>
  <c r="F4471" i="34"/>
  <c r="F4470" i="34"/>
  <c r="F4469" i="34"/>
  <c r="F4468" i="34"/>
  <c r="F4467" i="34"/>
  <c r="F4466" i="34"/>
  <c r="F4465" i="34"/>
  <c r="F4464" i="34"/>
  <c r="F4463" i="34"/>
  <c r="F4462" i="34"/>
  <c r="F4461" i="34"/>
  <c r="F4460" i="34"/>
  <c r="F4459" i="34"/>
  <c r="F4458" i="34"/>
  <c r="F4457" i="34"/>
  <c r="F4456" i="34"/>
  <c r="F4455" i="34"/>
  <c r="F4454" i="34"/>
  <c r="F4453" i="34"/>
  <c r="F4452" i="34"/>
  <c r="F4451" i="34"/>
  <c r="F4450" i="34"/>
  <c r="F4449" i="34"/>
  <c r="F4448" i="34"/>
  <c r="F4447" i="34"/>
  <c r="F4446" i="34"/>
  <c r="F4445" i="34"/>
  <c r="F4444" i="34"/>
  <c r="F4443" i="34"/>
  <c r="F4442" i="34"/>
  <c r="F4441" i="34"/>
  <c r="F4440" i="34"/>
  <c r="F4439" i="34"/>
  <c r="F4438" i="34"/>
  <c r="F4437" i="34"/>
  <c r="F4436" i="34"/>
  <c r="F4435" i="34"/>
  <c r="F4434" i="34"/>
  <c r="F4433" i="34"/>
  <c r="F4432" i="34"/>
  <c r="F4431" i="34"/>
  <c r="F4430" i="34"/>
  <c r="F4429" i="34"/>
  <c r="F4428" i="34"/>
  <c r="F4427" i="34"/>
  <c r="F4426" i="34"/>
  <c r="F4425" i="34"/>
  <c r="F4424" i="34"/>
  <c r="F4423" i="34"/>
  <c r="F4422" i="34"/>
  <c r="F4421" i="34"/>
  <c r="F4420" i="34"/>
  <c r="F4419" i="34"/>
  <c r="F4418" i="34"/>
  <c r="F4417" i="34"/>
  <c r="F4416" i="34"/>
  <c r="F4415" i="34"/>
  <c r="F4414" i="34"/>
  <c r="F4413" i="34"/>
  <c r="F4412" i="34"/>
  <c r="F4411" i="34"/>
  <c r="F4410" i="34"/>
  <c r="F4409" i="34"/>
  <c r="F4408" i="34"/>
  <c r="F4407" i="34"/>
  <c r="F4406" i="34"/>
  <c r="F4405" i="34"/>
  <c r="F4404" i="34"/>
  <c r="F4403" i="34"/>
  <c r="F4402" i="34"/>
  <c r="F4401" i="34"/>
  <c r="F4400" i="34"/>
  <c r="F4399" i="34"/>
  <c r="F4398" i="34"/>
  <c r="F4397" i="34"/>
  <c r="F4396" i="34"/>
  <c r="F4395" i="34"/>
  <c r="F4394" i="34"/>
  <c r="F4393" i="34"/>
  <c r="F4392" i="34"/>
  <c r="F4391" i="34"/>
  <c r="F4390" i="34"/>
  <c r="F4389" i="34"/>
  <c r="F4388" i="34"/>
  <c r="F4387" i="34"/>
  <c r="F4386" i="34"/>
  <c r="F4385" i="34"/>
  <c r="F4384" i="34"/>
  <c r="F4383" i="34"/>
  <c r="F4382" i="34"/>
  <c r="F4381" i="34"/>
  <c r="F4380" i="34"/>
  <c r="F4379" i="34"/>
  <c r="F4378" i="34"/>
  <c r="F4377" i="34"/>
  <c r="F4376" i="34"/>
  <c r="F4375" i="34"/>
  <c r="F4374" i="34"/>
  <c r="F4373" i="34"/>
  <c r="F4372" i="34"/>
  <c r="F4371" i="34"/>
  <c r="F4370" i="34"/>
  <c r="F4369" i="34"/>
  <c r="F4368" i="34"/>
  <c r="F4367" i="34"/>
  <c r="F4366" i="34"/>
  <c r="F4365" i="34"/>
  <c r="F4364" i="34"/>
  <c r="F4363" i="34"/>
  <c r="F4362" i="34"/>
  <c r="F4361" i="34"/>
  <c r="F4360" i="34"/>
  <c r="F4359" i="34"/>
  <c r="F4358" i="34"/>
  <c r="F4357" i="34"/>
  <c r="F4356" i="34"/>
  <c r="F4355" i="34"/>
  <c r="F4354" i="34"/>
  <c r="F4353" i="34"/>
  <c r="F4352" i="34"/>
  <c r="F4351" i="34"/>
  <c r="F4350" i="34"/>
  <c r="F4349" i="34"/>
  <c r="F4348" i="34"/>
  <c r="F4347" i="34"/>
  <c r="F4346" i="34"/>
  <c r="F4345" i="34"/>
  <c r="F4344" i="34"/>
  <c r="F4343" i="34"/>
  <c r="F4342" i="34"/>
  <c r="F4341" i="34"/>
  <c r="F4340" i="34"/>
  <c r="F4339" i="34"/>
  <c r="F4338" i="34"/>
  <c r="F4337" i="34"/>
  <c r="F4336" i="34"/>
  <c r="F4335" i="34"/>
  <c r="F4334" i="34"/>
  <c r="F4333" i="34"/>
  <c r="F4332" i="34"/>
  <c r="F4331" i="34"/>
  <c r="F4330" i="34"/>
  <c r="F4329" i="34"/>
  <c r="F4328" i="34"/>
  <c r="F4327" i="34"/>
  <c r="F4326" i="34"/>
  <c r="F4325" i="34"/>
  <c r="F4324" i="34"/>
  <c r="F4323" i="34"/>
  <c r="F4322" i="34"/>
  <c r="F4321" i="34"/>
  <c r="F4320" i="34"/>
  <c r="F4319" i="34"/>
  <c r="F4318" i="34"/>
  <c r="F4317" i="34"/>
  <c r="F4316" i="34"/>
  <c r="F4315" i="34"/>
  <c r="F4314" i="34"/>
  <c r="F4313" i="34"/>
  <c r="F4312" i="34"/>
  <c r="F4311" i="34"/>
  <c r="F4310" i="34"/>
  <c r="F4309" i="34"/>
  <c r="F4308" i="34"/>
  <c r="F4307" i="34"/>
  <c r="F4306" i="34"/>
  <c r="F4305" i="34"/>
  <c r="F4304" i="34"/>
  <c r="F4303" i="34"/>
  <c r="F4302" i="34"/>
  <c r="F4301" i="34"/>
  <c r="F4300" i="34"/>
  <c r="F4299" i="34"/>
  <c r="F4298" i="34"/>
  <c r="F4297" i="34"/>
  <c r="F4296" i="34"/>
  <c r="F4295" i="34"/>
  <c r="F4294" i="34"/>
  <c r="F4293" i="34"/>
  <c r="F4292" i="34"/>
  <c r="F4291" i="34"/>
  <c r="F4290" i="34"/>
  <c r="F4289" i="34"/>
  <c r="F4288" i="34"/>
  <c r="F4287" i="34"/>
  <c r="F4286" i="34"/>
  <c r="F4285" i="34"/>
  <c r="F4284" i="34"/>
  <c r="F4283" i="34"/>
  <c r="F4282" i="34"/>
  <c r="F4281" i="34"/>
  <c r="F4280" i="34"/>
  <c r="F4279" i="34"/>
  <c r="F4278" i="34"/>
  <c r="F4277" i="34"/>
  <c r="F4276" i="34"/>
  <c r="F4275" i="34"/>
  <c r="F4274" i="34"/>
  <c r="F4273" i="34"/>
  <c r="F4272" i="34"/>
  <c r="F4271" i="34"/>
  <c r="F4270" i="34"/>
  <c r="F4269" i="34"/>
  <c r="F4268" i="34"/>
  <c r="F4267" i="34"/>
  <c r="F4266" i="34"/>
  <c r="F4265" i="34"/>
  <c r="F4264" i="34"/>
  <c r="F4263" i="34"/>
  <c r="F4262" i="34"/>
  <c r="F4261" i="34"/>
  <c r="F4260" i="34"/>
  <c r="F4259" i="34"/>
  <c r="F4258" i="34"/>
  <c r="F4257" i="34"/>
  <c r="F4256" i="34"/>
  <c r="F4255" i="34"/>
  <c r="F4254" i="34"/>
  <c r="F4253" i="34"/>
  <c r="F4252" i="34"/>
  <c r="F4251" i="34"/>
  <c r="F4250" i="34"/>
  <c r="F4249" i="34"/>
  <c r="F4248" i="34"/>
  <c r="F4247" i="34"/>
  <c r="F4246" i="34"/>
  <c r="F4245" i="34"/>
  <c r="F4244" i="34"/>
  <c r="F4243" i="34"/>
  <c r="F4242" i="34"/>
  <c r="F4241" i="34"/>
  <c r="F4240" i="34"/>
  <c r="F4239" i="34"/>
  <c r="F4238" i="34"/>
  <c r="F4237" i="34"/>
  <c r="F4236" i="34"/>
  <c r="F4235" i="34"/>
  <c r="F4234" i="34"/>
  <c r="F4233" i="34"/>
  <c r="F4232" i="34"/>
  <c r="F4231" i="34"/>
  <c r="F4230" i="34"/>
  <c r="F4229" i="34"/>
  <c r="F4228" i="34"/>
  <c r="F4227" i="34"/>
  <c r="F4226" i="34"/>
  <c r="F4225" i="34"/>
  <c r="F4224" i="34"/>
  <c r="F4223" i="34"/>
  <c r="F4222" i="34"/>
  <c r="F4221" i="34"/>
  <c r="F4220" i="34"/>
  <c r="F4219" i="34"/>
  <c r="F4218" i="34"/>
  <c r="F4217" i="34"/>
  <c r="F4216" i="34"/>
  <c r="F4215" i="34"/>
  <c r="F4214" i="34"/>
  <c r="F4213" i="34"/>
  <c r="F4212" i="34"/>
  <c r="F4211" i="34"/>
  <c r="F4210" i="34"/>
  <c r="F4209" i="34"/>
  <c r="F4208" i="34"/>
  <c r="F4207" i="34"/>
  <c r="F4206" i="34"/>
  <c r="F4205" i="34"/>
  <c r="F4204" i="34"/>
  <c r="F4203" i="34"/>
  <c r="F4202" i="34"/>
  <c r="F4201" i="34"/>
  <c r="F4200" i="34"/>
  <c r="F4199" i="34"/>
  <c r="F4198" i="34"/>
  <c r="F4197" i="34"/>
  <c r="F4196" i="34"/>
  <c r="F4195" i="34"/>
  <c r="F4194" i="34"/>
  <c r="F4193" i="34"/>
  <c r="F4192" i="34"/>
  <c r="F4191" i="34"/>
  <c r="F4190" i="34"/>
  <c r="F4189" i="34"/>
  <c r="F4188" i="34"/>
  <c r="F4187" i="34"/>
  <c r="F4186" i="34"/>
  <c r="F4185" i="34"/>
  <c r="F4184" i="34"/>
  <c r="F4183" i="34"/>
  <c r="F4182" i="34"/>
  <c r="F4181" i="34"/>
  <c r="F4180" i="34"/>
  <c r="F4179" i="34"/>
  <c r="F4178" i="34"/>
  <c r="F4177" i="34"/>
  <c r="F4176" i="34"/>
  <c r="F4175" i="34"/>
  <c r="F4174" i="34"/>
  <c r="F4173" i="34"/>
  <c r="F4172" i="34"/>
  <c r="F4171" i="34"/>
  <c r="F4170" i="34"/>
  <c r="F4169" i="34"/>
  <c r="F4168" i="34"/>
  <c r="F4167" i="34"/>
  <c r="F4166" i="34"/>
  <c r="F4165" i="34"/>
  <c r="F4164" i="34"/>
  <c r="F4163" i="34"/>
  <c r="F4162" i="34"/>
  <c r="F4161" i="34"/>
  <c r="F4160" i="34"/>
  <c r="F4159" i="34"/>
  <c r="F4158" i="34"/>
  <c r="F4157" i="34"/>
  <c r="F4156" i="34"/>
  <c r="F4155" i="34"/>
  <c r="F4154" i="34"/>
  <c r="F4153" i="34"/>
  <c r="F4152" i="34"/>
  <c r="F4151" i="34"/>
  <c r="F4150" i="34"/>
  <c r="F4149" i="34"/>
  <c r="F4148" i="34"/>
  <c r="F4147" i="34"/>
  <c r="F4146" i="34"/>
  <c r="F4145" i="34"/>
  <c r="F4144" i="34"/>
  <c r="F4143" i="34"/>
  <c r="F4142" i="34"/>
  <c r="F4141" i="34"/>
  <c r="F4140" i="34"/>
  <c r="F4139" i="34"/>
  <c r="F4138" i="34"/>
  <c r="F4137" i="34"/>
  <c r="F4136" i="34"/>
  <c r="F4135" i="34"/>
  <c r="F4134" i="34"/>
  <c r="F4133" i="34"/>
  <c r="F4132" i="34"/>
  <c r="F4131" i="34"/>
  <c r="F4130" i="34"/>
  <c r="F4129" i="34"/>
  <c r="F4128" i="34"/>
  <c r="F4127" i="34"/>
  <c r="F4126" i="34"/>
  <c r="F4125" i="34"/>
  <c r="F4124" i="34"/>
  <c r="F4123" i="34"/>
  <c r="F4122" i="34"/>
  <c r="F4121" i="34"/>
  <c r="F4120" i="34"/>
  <c r="F4119" i="34"/>
  <c r="F4118" i="34"/>
  <c r="F4117" i="34"/>
  <c r="F4116" i="34"/>
  <c r="F4115" i="34"/>
  <c r="F4114" i="34"/>
  <c r="F4113" i="34"/>
  <c r="F4112" i="34"/>
  <c r="F4111" i="34"/>
  <c r="F4110" i="34"/>
  <c r="F4109" i="34"/>
  <c r="F4108" i="34"/>
  <c r="F4107" i="34"/>
  <c r="F4106" i="34"/>
  <c r="F4105" i="34"/>
  <c r="F4104" i="34"/>
  <c r="F4103" i="34"/>
  <c r="F4102" i="34"/>
  <c r="F4101" i="34"/>
  <c r="F4100" i="34"/>
  <c r="F4099" i="34"/>
  <c r="F4098" i="34"/>
  <c r="F4097" i="34"/>
  <c r="F4096" i="34"/>
  <c r="F4095" i="34"/>
  <c r="F4094" i="34"/>
  <c r="F4093" i="34"/>
  <c r="F4092" i="34"/>
  <c r="F4091" i="34"/>
  <c r="F4090" i="34"/>
  <c r="F4089" i="34"/>
  <c r="F4088" i="34"/>
  <c r="F4087" i="34"/>
  <c r="F4086" i="34"/>
  <c r="F4085" i="34"/>
  <c r="F4084" i="34"/>
  <c r="F4083" i="34"/>
  <c r="F4082" i="34"/>
  <c r="F4081" i="34"/>
  <c r="F4080" i="34"/>
  <c r="F4079" i="34"/>
  <c r="F4078" i="34"/>
  <c r="F4077" i="34"/>
  <c r="F4076" i="34"/>
  <c r="F4075" i="34"/>
  <c r="F4074" i="34"/>
  <c r="F4073" i="34"/>
  <c r="F4072" i="34"/>
  <c r="F4071" i="34"/>
  <c r="F4070" i="34"/>
  <c r="F4069" i="34"/>
  <c r="F4068" i="34"/>
  <c r="F4067" i="34"/>
  <c r="F4066" i="34"/>
  <c r="F4065" i="34"/>
  <c r="F4064" i="34"/>
  <c r="F4063" i="34"/>
  <c r="F4062" i="34"/>
  <c r="F4061" i="34"/>
  <c r="F4060" i="34"/>
  <c r="F4059" i="34"/>
  <c r="F4058" i="34"/>
  <c r="F4057" i="34"/>
  <c r="F4056" i="34"/>
  <c r="F4055" i="34"/>
  <c r="F4054" i="34"/>
  <c r="F4053" i="34"/>
  <c r="F4052" i="34"/>
  <c r="F4051" i="34"/>
  <c r="F4050" i="34"/>
  <c r="F4049" i="34"/>
  <c r="F4048" i="34"/>
  <c r="F4047" i="34"/>
  <c r="F4046" i="34"/>
  <c r="F4045" i="34"/>
  <c r="F4044" i="34"/>
  <c r="F4043" i="34"/>
  <c r="F4042" i="34"/>
  <c r="F4041" i="34"/>
  <c r="F4040" i="34"/>
  <c r="F4039" i="34"/>
  <c r="F4038" i="34"/>
  <c r="F4037" i="34"/>
  <c r="F4036" i="34"/>
  <c r="F4035" i="34"/>
  <c r="F4034" i="34"/>
  <c r="F4033" i="34"/>
  <c r="F4032" i="34"/>
  <c r="F4031" i="34"/>
  <c r="F4030" i="34"/>
  <c r="F4029" i="34"/>
  <c r="F4028" i="34"/>
  <c r="F4027" i="34"/>
  <c r="F4026" i="34"/>
  <c r="F4025" i="34"/>
  <c r="F4024" i="34"/>
  <c r="F4023" i="34"/>
  <c r="F4022" i="34"/>
  <c r="F4021" i="34"/>
  <c r="F4020" i="34"/>
  <c r="F4019" i="34"/>
  <c r="F4018" i="34"/>
  <c r="F4017" i="34"/>
  <c r="F4016" i="34"/>
  <c r="F4015" i="34"/>
  <c r="F4014" i="34"/>
  <c r="F4013" i="34"/>
  <c r="F4012" i="34"/>
  <c r="F4011" i="34"/>
  <c r="F4010" i="34"/>
  <c r="F4009" i="34"/>
  <c r="F4008" i="34"/>
  <c r="F4007" i="34"/>
  <c r="F4006" i="34"/>
  <c r="F4005" i="34"/>
  <c r="F4004" i="34"/>
  <c r="F4003" i="34"/>
  <c r="F4002" i="34"/>
  <c r="F4001" i="34"/>
  <c r="F4000" i="34"/>
  <c r="F3999" i="34"/>
  <c r="F3998" i="34"/>
  <c r="F3997" i="34"/>
  <c r="F3996" i="34"/>
  <c r="F3995" i="34"/>
  <c r="F3994" i="34"/>
  <c r="F3993" i="34"/>
  <c r="F3992" i="34"/>
  <c r="F3991" i="34"/>
  <c r="F3990" i="34"/>
  <c r="F3989" i="34"/>
  <c r="F3988" i="34"/>
  <c r="F3987" i="34"/>
  <c r="F3986" i="34"/>
  <c r="F3985" i="34"/>
  <c r="F3984" i="34"/>
  <c r="F3983" i="34"/>
  <c r="F3982" i="34"/>
  <c r="F3981" i="34"/>
  <c r="F3980" i="34"/>
  <c r="F3979" i="34"/>
  <c r="F3978" i="34"/>
  <c r="F3977" i="34"/>
  <c r="F3976" i="34"/>
  <c r="F3975" i="34"/>
  <c r="F3974" i="34"/>
  <c r="F3973" i="34"/>
  <c r="F3972" i="34"/>
  <c r="F3971" i="34"/>
  <c r="F3970" i="34"/>
  <c r="F3969" i="34"/>
  <c r="F3968" i="34"/>
  <c r="F3967" i="34"/>
  <c r="F3966" i="34"/>
  <c r="F3965" i="34"/>
  <c r="F3964" i="34"/>
  <c r="F3963" i="34"/>
  <c r="F3962" i="34"/>
  <c r="F3961" i="34"/>
  <c r="F3960" i="34"/>
  <c r="F3959" i="34"/>
  <c r="F3958" i="34"/>
  <c r="F3957" i="34"/>
  <c r="F3956" i="34"/>
  <c r="F3955" i="34"/>
  <c r="F3954" i="34"/>
  <c r="F3953" i="34"/>
  <c r="F3952" i="34"/>
  <c r="F3951" i="34"/>
  <c r="F3950" i="34"/>
  <c r="F3949" i="34"/>
  <c r="F3948" i="34"/>
  <c r="F3947" i="34"/>
  <c r="F3946" i="34"/>
  <c r="F3945" i="34"/>
  <c r="F3944" i="34"/>
  <c r="F3943" i="34"/>
  <c r="F3942" i="34"/>
  <c r="F3941" i="34"/>
  <c r="F3940" i="34"/>
  <c r="F3939" i="34"/>
  <c r="F3938" i="34"/>
  <c r="F3937" i="34"/>
  <c r="F3936" i="34"/>
  <c r="F3935" i="34"/>
  <c r="F3934" i="34"/>
  <c r="F3933" i="34"/>
  <c r="F3932" i="34"/>
  <c r="F3931" i="34"/>
  <c r="F3930" i="34"/>
  <c r="F3929" i="34"/>
  <c r="F3928" i="34"/>
  <c r="F3927" i="34"/>
  <c r="F3926" i="34"/>
  <c r="F3925" i="34"/>
  <c r="F3924" i="34"/>
  <c r="F3923" i="34"/>
  <c r="F3922" i="34"/>
  <c r="F3921" i="34"/>
  <c r="F3920" i="34"/>
  <c r="F3919" i="34"/>
  <c r="F3918" i="34"/>
  <c r="F3917" i="34"/>
  <c r="F3916" i="34"/>
  <c r="F3915" i="34"/>
  <c r="F3914" i="34"/>
  <c r="F3913" i="34"/>
  <c r="F3912" i="34"/>
  <c r="F3911" i="34"/>
  <c r="F3910" i="34"/>
  <c r="F3909" i="34"/>
  <c r="F3908" i="34"/>
  <c r="F3907" i="34"/>
  <c r="F3906" i="34"/>
  <c r="F3905" i="34"/>
  <c r="F3904" i="34"/>
  <c r="F3903" i="34"/>
  <c r="F3902" i="34"/>
  <c r="F3901" i="34"/>
  <c r="F3900" i="34"/>
  <c r="F3899" i="34"/>
  <c r="F3898" i="34"/>
  <c r="F3897" i="34"/>
  <c r="F3896" i="34"/>
  <c r="F3895" i="34"/>
  <c r="F3894" i="34"/>
  <c r="F3893" i="34"/>
  <c r="F3892" i="34"/>
  <c r="F3891" i="34"/>
  <c r="F3890" i="34"/>
  <c r="F3889" i="34"/>
  <c r="F3888" i="34"/>
  <c r="F3887" i="34"/>
  <c r="F3886" i="34"/>
  <c r="F3885" i="34"/>
  <c r="F3884" i="34"/>
  <c r="F3883" i="34"/>
  <c r="F3882" i="34"/>
  <c r="F3881" i="34"/>
  <c r="F3880" i="34"/>
  <c r="F3879" i="34"/>
  <c r="F3878" i="34"/>
  <c r="F3877" i="34"/>
  <c r="F3876" i="34"/>
  <c r="F3875" i="34"/>
  <c r="F3874" i="34"/>
  <c r="F3873" i="34"/>
  <c r="F3872" i="34"/>
  <c r="F3871" i="34"/>
  <c r="F3870" i="34"/>
  <c r="F3869" i="34"/>
  <c r="F3868" i="34"/>
  <c r="F3867" i="34"/>
  <c r="F3866" i="34"/>
  <c r="F3865" i="34"/>
  <c r="F3864" i="34"/>
  <c r="F3863" i="34"/>
  <c r="F3862" i="34"/>
  <c r="F3861" i="34"/>
  <c r="F3860" i="34"/>
  <c r="F3859" i="34"/>
  <c r="F3858" i="34"/>
  <c r="F3857" i="34"/>
  <c r="F3856" i="34"/>
  <c r="F3855" i="34"/>
  <c r="F3854" i="34"/>
  <c r="F3853" i="34"/>
  <c r="F3852" i="34"/>
  <c r="F3851" i="34"/>
  <c r="F3850" i="34"/>
  <c r="F3849" i="34"/>
  <c r="F3848" i="34"/>
  <c r="F3847" i="34"/>
  <c r="F3846" i="34"/>
  <c r="F3845" i="34"/>
  <c r="F3844" i="34"/>
  <c r="F3843" i="34"/>
  <c r="F3842" i="34"/>
  <c r="F3841" i="34"/>
  <c r="F3840" i="34"/>
  <c r="F3839" i="34"/>
  <c r="F3838" i="34"/>
  <c r="F3837" i="34"/>
  <c r="F3836" i="34"/>
  <c r="F3835" i="34"/>
  <c r="F3834" i="34"/>
  <c r="F3833" i="34"/>
  <c r="F3832" i="34"/>
  <c r="F3831" i="34"/>
  <c r="F3830" i="34"/>
  <c r="F3829" i="34"/>
  <c r="F3828" i="34"/>
  <c r="F3827" i="34"/>
  <c r="F3826" i="34"/>
  <c r="F3825" i="34"/>
  <c r="F3824" i="34"/>
  <c r="F3823" i="34"/>
  <c r="F3822" i="34"/>
  <c r="F3821" i="34"/>
  <c r="F3820" i="34"/>
  <c r="F3819" i="34"/>
  <c r="F3818" i="34"/>
  <c r="F3817" i="34"/>
  <c r="F3816" i="34"/>
  <c r="F3815" i="34"/>
  <c r="F3814" i="34"/>
  <c r="F3813" i="34"/>
  <c r="F3812" i="34"/>
  <c r="F3811" i="34"/>
  <c r="F3810" i="34"/>
  <c r="F3809" i="34"/>
  <c r="F3808" i="34"/>
  <c r="F3807" i="34"/>
  <c r="F3806" i="34"/>
  <c r="F3805" i="34"/>
  <c r="F3804" i="34"/>
  <c r="F3803" i="34"/>
  <c r="F3802" i="34"/>
  <c r="F3801" i="34"/>
  <c r="F3800" i="34"/>
  <c r="F3799" i="34"/>
  <c r="F3798" i="34"/>
  <c r="F3797" i="34"/>
  <c r="F3796" i="34"/>
  <c r="F3795" i="34"/>
  <c r="F3794" i="34"/>
  <c r="F3793" i="34"/>
  <c r="F3792" i="34"/>
  <c r="F3791" i="34"/>
  <c r="F3790" i="34"/>
  <c r="F3789" i="34"/>
  <c r="F3788" i="34"/>
  <c r="F3787" i="34"/>
  <c r="F3786" i="34"/>
  <c r="F3785" i="34"/>
  <c r="F3784" i="34"/>
  <c r="F3783" i="34"/>
  <c r="F3782" i="34"/>
  <c r="F3781" i="34"/>
  <c r="F3780" i="34"/>
  <c r="F3779" i="34"/>
  <c r="F3778" i="34"/>
  <c r="F3777" i="34"/>
  <c r="F3776" i="34"/>
  <c r="F3775" i="34"/>
  <c r="F3774" i="34"/>
  <c r="F3773" i="34"/>
  <c r="F3772" i="34"/>
  <c r="F3771" i="34"/>
  <c r="F3770" i="34"/>
  <c r="F3769" i="34"/>
  <c r="F3768" i="34"/>
  <c r="F3767" i="34"/>
  <c r="F3766" i="34"/>
  <c r="F3765" i="34"/>
  <c r="F3764" i="34"/>
  <c r="F3763" i="34"/>
  <c r="F3762" i="34"/>
  <c r="F3761" i="34"/>
  <c r="F3760" i="34"/>
  <c r="F3759" i="34"/>
  <c r="F3758" i="34"/>
  <c r="F3757" i="34"/>
  <c r="F3756" i="34"/>
  <c r="F3755" i="34"/>
  <c r="F3754" i="34"/>
  <c r="F3753" i="34"/>
  <c r="F3752" i="34"/>
  <c r="F3751" i="34"/>
  <c r="F3750" i="34"/>
  <c r="F3749" i="34"/>
  <c r="F3748" i="34"/>
  <c r="F3747" i="34"/>
  <c r="F3746" i="34"/>
  <c r="F3745" i="34"/>
  <c r="F3744" i="34"/>
  <c r="F3743" i="34"/>
  <c r="F3742" i="34"/>
  <c r="F3741" i="34"/>
  <c r="F3740" i="34"/>
  <c r="F3739" i="34"/>
  <c r="F3738" i="34"/>
  <c r="F3737" i="34"/>
  <c r="F3736" i="34"/>
  <c r="F3735" i="34"/>
  <c r="F3734" i="34"/>
  <c r="F3733" i="34"/>
  <c r="F3732" i="34"/>
  <c r="F3731" i="34"/>
  <c r="F3730" i="34"/>
  <c r="F3729" i="34"/>
  <c r="F3728" i="34"/>
  <c r="F3727" i="34"/>
  <c r="F3726" i="34"/>
  <c r="F3725" i="34"/>
  <c r="F3724" i="34"/>
  <c r="F3723" i="34"/>
  <c r="F3722" i="34"/>
  <c r="F3721" i="34"/>
  <c r="F3720" i="34"/>
  <c r="F3719" i="34"/>
  <c r="F3718" i="34"/>
  <c r="F3717" i="34"/>
  <c r="F3716" i="34"/>
  <c r="F3715" i="34"/>
  <c r="F3714" i="34"/>
  <c r="F3713" i="34"/>
  <c r="F3712" i="34"/>
  <c r="F3711" i="34"/>
  <c r="F3710" i="34"/>
  <c r="F3709" i="34"/>
  <c r="F3708" i="34"/>
  <c r="F3707" i="34"/>
  <c r="F3706" i="34"/>
  <c r="F3705" i="34"/>
  <c r="F3704" i="34"/>
  <c r="F3703" i="34"/>
  <c r="F3702" i="34"/>
  <c r="F3701" i="34"/>
  <c r="F3700" i="34"/>
  <c r="F3699" i="34"/>
  <c r="F3698" i="34"/>
  <c r="F3697" i="34"/>
  <c r="F3696" i="34"/>
  <c r="F3695" i="34"/>
  <c r="F3694" i="34"/>
  <c r="F3693" i="34"/>
  <c r="F3692" i="34"/>
  <c r="F3691" i="34"/>
  <c r="F3690" i="34"/>
  <c r="F3689" i="34"/>
  <c r="F3688" i="34"/>
  <c r="F3687" i="34"/>
  <c r="F3686" i="34"/>
  <c r="F3685" i="34"/>
  <c r="F3684" i="34"/>
  <c r="F3683" i="34"/>
  <c r="F3682" i="34"/>
  <c r="F3681" i="34"/>
  <c r="F3680" i="34"/>
  <c r="F3679" i="34"/>
  <c r="F3678" i="34"/>
  <c r="F3677" i="34"/>
  <c r="F3676" i="34"/>
  <c r="F3675" i="34"/>
  <c r="F3674" i="34"/>
  <c r="F3673" i="34"/>
  <c r="F3672" i="34"/>
  <c r="F3671" i="34"/>
  <c r="F3670" i="34"/>
  <c r="F3669" i="34"/>
  <c r="F3668" i="34"/>
  <c r="F3667" i="34"/>
  <c r="F3666" i="34"/>
  <c r="F3665" i="34"/>
  <c r="F3664" i="34"/>
  <c r="F3663" i="34"/>
  <c r="F3662" i="34"/>
  <c r="F3661" i="34"/>
  <c r="F3660" i="34"/>
  <c r="F3659" i="34"/>
  <c r="F3658" i="34"/>
  <c r="F3657" i="34"/>
  <c r="F3656" i="34"/>
  <c r="F3655" i="34"/>
  <c r="F3654" i="34"/>
  <c r="F3653" i="34"/>
  <c r="F3652" i="34"/>
  <c r="F3651" i="34"/>
  <c r="F3650" i="34"/>
  <c r="F3649" i="34"/>
  <c r="F3648" i="34"/>
  <c r="F3647" i="34"/>
  <c r="F3646" i="34"/>
  <c r="F3645" i="34"/>
  <c r="F3644" i="34"/>
  <c r="F3643" i="34"/>
  <c r="F3642" i="34"/>
  <c r="F3641" i="34"/>
  <c r="F3640" i="34"/>
  <c r="F3639" i="34"/>
  <c r="F3638" i="34"/>
  <c r="F3637" i="34"/>
  <c r="F3636" i="34"/>
  <c r="F3635" i="34"/>
  <c r="F3634" i="34"/>
  <c r="F3633" i="34"/>
  <c r="F3632" i="34"/>
  <c r="F3631" i="34"/>
  <c r="F3630" i="34"/>
  <c r="F3629" i="34"/>
  <c r="F3628" i="34"/>
  <c r="F3627" i="34"/>
  <c r="F3626" i="34"/>
  <c r="F3625" i="34"/>
  <c r="F3624" i="34"/>
  <c r="F3623" i="34"/>
  <c r="F3622" i="34"/>
  <c r="F3621" i="34"/>
  <c r="F3620" i="34"/>
  <c r="F3619" i="34"/>
  <c r="F3618" i="34"/>
  <c r="F3617" i="34"/>
  <c r="F3616" i="34"/>
  <c r="F3615" i="34"/>
  <c r="F3614" i="34"/>
  <c r="F3613" i="34"/>
  <c r="F3612" i="34"/>
  <c r="F3611" i="34"/>
  <c r="F3610" i="34"/>
  <c r="F3609" i="34"/>
  <c r="F3608" i="34"/>
  <c r="F3607" i="34"/>
  <c r="F3606" i="34"/>
  <c r="F3605" i="34"/>
  <c r="F3604" i="34"/>
  <c r="F3603" i="34"/>
  <c r="F3602" i="34"/>
  <c r="F3601" i="34"/>
  <c r="F3600" i="34"/>
  <c r="F3599" i="34"/>
  <c r="F3598" i="34"/>
  <c r="F3597" i="34"/>
  <c r="F3596" i="34"/>
  <c r="F3595" i="34"/>
  <c r="F3594" i="34"/>
  <c r="F3593" i="34"/>
  <c r="F3592" i="34"/>
  <c r="F3591" i="34"/>
  <c r="F3590" i="34"/>
  <c r="F3589" i="34"/>
  <c r="F3588" i="34"/>
  <c r="F3587" i="34"/>
  <c r="F3586" i="34"/>
  <c r="F3585" i="34"/>
  <c r="F3584" i="34"/>
  <c r="F3583" i="34"/>
  <c r="F3582" i="34"/>
  <c r="F3581" i="34"/>
  <c r="F3580" i="34"/>
  <c r="F3579" i="34"/>
  <c r="F3578" i="34"/>
  <c r="F3577" i="34"/>
  <c r="F3576" i="34"/>
  <c r="F3575" i="34"/>
  <c r="F3574" i="34"/>
  <c r="F3573" i="34"/>
  <c r="F3572" i="34"/>
  <c r="F3571" i="34"/>
  <c r="F3570" i="34"/>
  <c r="F3569" i="34"/>
  <c r="F3568" i="34"/>
  <c r="F3567" i="34"/>
  <c r="F3566" i="34"/>
  <c r="F3565" i="34"/>
  <c r="F3564" i="34"/>
  <c r="F3563" i="34"/>
  <c r="F3562" i="34"/>
  <c r="F3561" i="34"/>
  <c r="F3560" i="34"/>
  <c r="F3559" i="34"/>
  <c r="F3558" i="34"/>
  <c r="F3557" i="34"/>
  <c r="F3556" i="34"/>
  <c r="F3555" i="34"/>
  <c r="F3554" i="34"/>
  <c r="F3553" i="34"/>
  <c r="F3552" i="34"/>
  <c r="F3551" i="34"/>
  <c r="F3550" i="34"/>
  <c r="F3549" i="34"/>
  <c r="F3548" i="34"/>
  <c r="F3547" i="34"/>
  <c r="F3546" i="34"/>
  <c r="F3545" i="34"/>
  <c r="F3544" i="34"/>
  <c r="F3543" i="34"/>
  <c r="F3542" i="34"/>
  <c r="F3541" i="34"/>
  <c r="F3540" i="34"/>
  <c r="F3539" i="34"/>
  <c r="F3538" i="34"/>
  <c r="F3537" i="34"/>
  <c r="F3536" i="34"/>
  <c r="F3535" i="34"/>
  <c r="F3534" i="34"/>
  <c r="F3533" i="34"/>
  <c r="F3532" i="34"/>
  <c r="F3531" i="34"/>
  <c r="F3530" i="34"/>
  <c r="F3529" i="34"/>
  <c r="F3528" i="34"/>
  <c r="F3527" i="34"/>
  <c r="F3526" i="34"/>
  <c r="F3525" i="34"/>
  <c r="F3524" i="34"/>
  <c r="F3523" i="34"/>
  <c r="F3522" i="34"/>
  <c r="F3521" i="34"/>
  <c r="F3520" i="34"/>
  <c r="F3519" i="34"/>
  <c r="F3518" i="34"/>
  <c r="F3517" i="34"/>
  <c r="F3516" i="34"/>
  <c r="F3515" i="34"/>
  <c r="F3514" i="34"/>
  <c r="F3513" i="34"/>
  <c r="F3512" i="34"/>
  <c r="F3511" i="34"/>
  <c r="F3510" i="34"/>
  <c r="F3509" i="34"/>
  <c r="F3508" i="34"/>
  <c r="F3507" i="34"/>
  <c r="F3506" i="34"/>
  <c r="F3505" i="34"/>
  <c r="F3504" i="34"/>
  <c r="F3503" i="34"/>
  <c r="F3502" i="34"/>
  <c r="F3501" i="34"/>
  <c r="F3500" i="34"/>
  <c r="F3499" i="34"/>
  <c r="F3498" i="34"/>
  <c r="F3497" i="34"/>
  <c r="F3496" i="34"/>
  <c r="F3495" i="34"/>
  <c r="F3494" i="34"/>
  <c r="F3493" i="34"/>
  <c r="F3492" i="34"/>
  <c r="F3491" i="34"/>
  <c r="F3490" i="34"/>
  <c r="F3489" i="34"/>
  <c r="F3488" i="34"/>
  <c r="F3487" i="34"/>
  <c r="F3486" i="34"/>
  <c r="F3485" i="34"/>
  <c r="F3484" i="34"/>
  <c r="F3483" i="34"/>
  <c r="F3482" i="34"/>
  <c r="F3481" i="34"/>
  <c r="F3480" i="34"/>
  <c r="F3479" i="34"/>
  <c r="F3478" i="34"/>
  <c r="F3477" i="34"/>
  <c r="F3476" i="34"/>
  <c r="F3475" i="34"/>
  <c r="F3474" i="34"/>
  <c r="F3473" i="34"/>
  <c r="F3472" i="34"/>
  <c r="F3471" i="34"/>
  <c r="F3470" i="34"/>
  <c r="F3469" i="34"/>
  <c r="F3468" i="34"/>
  <c r="F3467" i="34"/>
  <c r="F3466" i="34"/>
  <c r="F3465" i="34"/>
  <c r="F3464" i="34"/>
  <c r="F3463" i="34"/>
  <c r="F3462" i="34"/>
  <c r="F3461" i="34"/>
  <c r="F3460" i="34"/>
  <c r="F3459" i="34"/>
  <c r="F3458" i="34"/>
  <c r="F3457" i="34"/>
  <c r="F3456" i="34"/>
  <c r="F3455" i="34"/>
  <c r="F3454" i="34"/>
  <c r="F3453" i="34"/>
  <c r="F3452" i="34"/>
  <c r="F3451" i="34"/>
  <c r="F3450" i="34"/>
  <c r="F3449" i="34"/>
  <c r="F3448" i="34"/>
  <c r="F3447" i="34"/>
  <c r="F3446" i="34"/>
  <c r="F3445" i="34"/>
  <c r="F3444" i="34"/>
  <c r="F3443" i="34"/>
  <c r="F3442" i="34"/>
  <c r="F3441" i="34"/>
  <c r="F3440" i="34"/>
  <c r="F3439" i="34"/>
  <c r="F3438" i="34"/>
  <c r="F3437" i="34"/>
  <c r="F3436" i="34"/>
  <c r="F3435" i="34"/>
  <c r="F3434" i="34"/>
  <c r="F3433" i="34"/>
  <c r="F3432" i="34"/>
  <c r="F3431" i="34"/>
  <c r="F3430" i="34"/>
  <c r="F3429" i="34"/>
  <c r="F3428" i="34"/>
  <c r="F3427" i="34"/>
  <c r="F3426" i="34"/>
  <c r="F3425" i="34"/>
  <c r="F3424" i="34"/>
  <c r="F3423" i="34"/>
  <c r="F3422" i="34"/>
  <c r="F3421" i="34"/>
  <c r="F3420" i="34"/>
  <c r="F3419" i="34"/>
  <c r="F3418" i="34"/>
  <c r="F3417" i="34"/>
  <c r="F3416" i="34"/>
  <c r="F3415" i="34"/>
  <c r="F3414" i="34"/>
  <c r="F3413" i="34"/>
  <c r="F3412" i="34"/>
  <c r="F3411" i="34"/>
  <c r="F3410" i="34"/>
  <c r="F3409" i="34"/>
  <c r="F3408" i="34"/>
  <c r="F3407" i="34"/>
  <c r="F3406" i="34"/>
  <c r="F3405" i="34"/>
  <c r="F3404" i="34"/>
  <c r="F3403" i="34"/>
  <c r="F3402" i="34"/>
  <c r="F3401" i="34"/>
  <c r="F3400" i="34"/>
  <c r="F3399" i="34"/>
  <c r="F3398" i="34"/>
  <c r="F3397" i="34"/>
  <c r="F3396" i="34"/>
  <c r="F3395" i="34"/>
  <c r="F3394" i="34"/>
  <c r="F3393" i="34"/>
  <c r="F3392" i="34"/>
  <c r="F3391" i="34"/>
  <c r="F3390" i="34"/>
  <c r="F3389" i="34"/>
  <c r="F3388" i="34"/>
  <c r="F3387" i="34"/>
  <c r="F3386" i="34"/>
  <c r="F3385" i="34"/>
  <c r="F3384" i="34"/>
  <c r="F3383" i="34"/>
  <c r="F3382" i="34"/>
  <c r="F3381" i="34"/>
  <c r="F3380" i="34"/>
  <c r="F3379" i="34"/>
  <c r="F3378" i="34"/>
  <c r="F3377" i="34"/>
  <c r="F3376" i="34"/>
  <c r="F3375" i="34"/>
  <c r="F3374" i="34"/>
  <c r="F3373" i="34"/>
  <c r="F3372" i="34"/>
  <c r="F3371" i="34"/>
  <c r="F3370" i="34"/>
  <c r="F3369" i="34"/>
  <c r="F3368" i="34"/>
  <c r="F3367" i="34"/>
  <c r="F3366" i="34"/>
  <c r="F3365" i="34"/>
  <c r="F3364" i="34"/>
  <c r="F3363" i="34"/>
  <c r="F3362" i="34"/>
  <c r="F3361" i="34"/>
  <c r="F3360" i="34"/>
  <c r="F3359" i="34"/>
  <c r="F3358" i="34"/>
  <c r="F3357" i="34"/>
  <c r="F3356" i="34"/>
  <c r="F3355" i="34"/>
  <c r="F3354" i="34"/>
  <c r="F3353" i="34"/>
  <c r="F3352" i="34"/>
  <c r="F3351" i="34"/>
  <c r="F3350" i="34"/>
  <c r="F3349" i="34"/>
  <c r="F3348" i="34"/>
  <c r="F3347" i="34"/>
  <c r="F3346" i="34"/>
  <c r="F3345" i="34"/>
  <c r="F3344" i="34"/>
  <c r="F3343" i="34"/>
  <c r="F3342" i="34"/>
  <c r="F3341" i="34"/>
  <c r="F3340" i="34"/>
  <c r="F3339" i="34"/>
  <c r="F3338" i="34"/>
  <c r="F3337" i="34"/>
  <c r="F3336" i="34"/>
  <c r="F3335" i="34"/>
  <c r="F3334" i="34"/>
  <c r="F3333" i="34"/>
  <c r="F3332" i="34"/>
  <c r="F3331" i="34"/>
  <c r="F3330" i="34"/>
  <c r="F3329" i="34"/>
  <c r="F3328" i="34"/>
  <c r="F3327" i="34"/>
  <c r="F3326" i="34"/>
  <c r="F3325" i="34"/>
  <c r="F3324" i="34"/>
  <c r="F3323" i="34"/>
  <c r="F3322" i="34"/>
  <c r="F3321" i="34"/>
  <c r="F3320" i="34"/>
  <c r="F3319" i="34"/>
  <c r="F3318" i="34"/>
  <c r="F3317" i="34"/>
  <c r="F3316" i="34"/>
  <c r="F3315" i="34"/>
  <c r="F3314" i="34"/>
  <c r="F3313" i="34"/>
  <c r="F3312" i="34"/>
  <c r="F3311" i="34"/>
  <c r="F3310" i="34"/>
  <c r="F3309" i="34"/>
  <c r="F3308" i="34"/>
  <c r="F3307" i="34"/>
  <c r="F3306" i="34"/>
  <c r="F3305" i="34"/>
  <c r="F3304" i="34"/>
  <c r="F3303" i="34"/>
  <c r="F3302" i="34"/>
  <c r="F3301" i="34"/>
  <c r="F3300" i="34"/>
  <c r="F3299" i="34"/>
  <c r="F3298" i="34"/>
  <c r="F3297" i="34"/>
  <c r="F3296" i="34"/>
  <c r="F3295" i="34"/>
  <c r="F3294" i="34"/>
  <c r="F3293" i="34"/>
  <c r="F3292" i="34"/>
  <c r="F3291" i="34"/>
  <c r="F3290" i="34"/>
  <c r="F3289" i="34"/>
  <c r="F3288" i="34"/>
  <c r="F3287" i="34"/>
  <c r="F3286" i="34"/>
  <c r="F3285" i="34"/>
  <c r="F3284" i="34"/>
  <c r="F3283" i="34"/>
  <c r="F3282" i="34"/>
  <c r="F3281" i="34"/>
  <c r="F3280" i="34"/>
  <c r="F3279" i="34"/>
  <c r="F3278" i="34"/>
  <c r="F3277" i="34"/>
  <c r="F3276" i="34"/>
  <c r="F3275" i="34"/>
  <c r="F3274" i="34"/>
  <c r="F3273" i="34"/>
  <c r="F3272" i="34"/>
  <c r="F3271" i="34"/>
  <c r="F3270" i="34"/>
  <c r="F3269" i="34"/>
  <c r="F3268" i="34"/>
  <c r="F3267" i="34"/>
  <c r="F3266" i="34"/>
  <c r="F3265" i="34"/>
  <c r="F3264" i="34"/>
  <c r="F3263" i="34"/>
  <c r="F3262" i="34"/>
  <c r="F3261" i="34"/>
  <c r="F3260" i="34"/>
  <c r="F3259" i="34"/>
  <c r="F3258" i="34"/>
  <c r="F3257" i="34"/>
  <c r="F3256" i="34"/>
  <c r="F3255" i="34"/>
  <c r="F3254" i="34"/>
  <c r="F3253" i="34"/>
  <c r="F3252" i="34"/>
  <c r="F3251" i="34"/>
  <c r="F3250" i="34"/>
  <c r="F3249" i="34"/>
  <c r="F3248" i="34"/>
  <c r="F3247" i="34"/>
  <c r="F3246" i="34"/>
  <c r="F3245" i="34"/>
  <c r="F3244" i="34"/>
  <c r="F3243" i="34"/>
  <c r="F3242" i="34"/>
  <c r="F3241" i="34"/>
  <c r="F3240" i="34"/>
  <c r="F3239" i="34"/>
  <c r="F3238" i="34"/>
  <c r="F3237" i="34"/>
  <c r="F3236" i="34"/>
  <c r="F3235" i="34"/>
  <c r="F3234" i="34"/>
  <c r="F3233" i="34"/>
  <c r="F3232" i="34"/>
  <c r="F3231" i="34"/>
  <c r="F3230" i="34"/>
  <c r="F3229" i="34"/>
  <c r="F3228" i="34"/>
  <c r="F3227" i="34"/>
  <c r="F3226" i="34"/>
  <c r="F3225" i="34"/>
  <c r="F3224" i="34"/>
  <c r="F3223" i="34"/>
  <c r="F3222" i="34"/>
  <c r="F3221" i="34"/>
  <c r="F3220" i="34"/>
  <c r="F3219" i="34"/>
  <c r="F3218" i="34"/>
  <c r="F3217" i="34"/>
  <c r="F3216" i="34"/>
  <c r="F3215" i="34"/>
  <c r="F3214" i="34"/>
  <c r="F3213" i="34"/>
  <c r="F3212" i="34"/>
  <c r="F3211" i="34"/>
  <c r="F3210" i="34"/>
  <c r="F3209" i="34"/>
  <c r="F3208" i="34"/>
  <c r="F3207" i="34"/>
  <c r="F3206" i="34"/>
  <c r="F3205" i="34"/>
  <c r="F3204" i="34"/>
  <c r="F3203" i="34"/>
  <c r="F3202" i="34"/>
  <c r="F3201" i="34"/>
  <c r="F3200" i="34"/>
  <c r="F3199" i="34"/>
  <c r="F3198" i="34"/>
  <c r="F3197" i="34"/>
  <c r="F3196" i="34"/>
  <c r="F3195" i="34"/>
  <c r="F3194" i="34"/>
  <c r="F3193" i="34"/>
  <c r="F3192" i="34"/>
  <c r="F3191" i="34"/>
  <c r="F3190" i="34"/>
  <c r="F3189" i="34"/>
  <c r="F3188" i="34"/>
  <c r="F3187" i="34"/>
  <c r="F3186" i="34"/>
  <c r="F3185" i="34"/>
  <c r="F3184" i="34"/>
  <c r="F3183" i="34"/>
  <c r="F3182" i="34"/>
  <c r="F3181" i="34"/>
  <c r="F3180" i="34"/>
  <c r="F3179" i="34"/>
  <c r="F3178" i="34"/>
  <c r="F3177" i="34"/>
  <c r="F3176" i="34"/>
  <c r="F3175" i="34"/>
  <c r="F3174" i="34"/>
  <c r="F3173" i="34"/>
  <c r="F3172" i="34"/>
  <c r="F3171" i="34"/>
  <c r="F3170" i="34"/>
  <c r="F3169" i="34"/>
  <c r="F3168" i="34"/>
  <c r="F3167" i="34"/>
  <c r="F3166" i="34"/>
  <c r="F3165" i="34"/>
  <c r="F3164" i="34"/>
  <c r="F3163" i="34"/>
  <c r="F3162" i="34"/>
  <c r="F3161" i="34"/>
  <c r="F3160" i="34"/>
  <c r="F3159" i="34"/>
  <c r="F3158" i="34"/>
  <c r="F3157" i="34"/>
  <c r="F3156" i="34"/>
  <c r="F3155" i="34"/>
  <c r="F3154" i="34"/>
  <c r="F3153" i="34"/>
  <c r="F3152" i="34"/>
  <c r="F3151" i="34"/>
  <c r="F3150" i="34"/>
  <c r="F3149" i="34"/>
  <c r="F3148" i="34"/>
  <c r="F3147" i="34"/>
  <c r="F3146" i="34"/>
  <c r="F3145" i="34"/>
  <c r="F3144" i="34"/>
  <c r="F3143" i="34"/>
  <c r="F3142" i="34"/>
  <c r="F3141" i="34"/>
  <c r="F3140" i="34"/>
  <c r="F3139" i="34"/>
  <c r="F3138" i="34"/>
  <c r="F3137" i="34"/>
  <c r="F3136" i="34"/>
  <c r="F3135" i="34"/>
  <c r="F3134" i="34"/>
  <c r="F3133" i="34"/>
  <c r="F3132" i="34"/>
  <c r="F3131" i="34"/>
  <c r="F3130" i="34"/>
  <c r="F3129" i="34"/>
  <c r="F3128" i="34"/>
  <c r="F3127" i="34"/>
  <c r="F3126" i="34"/>
  <c r="F3125" i="34"/>
  <c r="F3124" i="34"/>
  <c r="F3123" i="34"/>
  <c r="F3122" i="34"/>
  <c r="F3121" i="34"/>
  <c r="F3120" i="34"/>
  <c r="F3119" i="34"/>
  <c r="F3118" i="34"/>
  <c r="F3117" i="34"/>
  <c r="F3116" i="34"/>
  <c r="F3115" i="34"/>
  <c r="F3114" i="34"/>
  <c r="F3113" i="34"/>
  <c r="F3112" i="34"/>
  <c r="F3111" i="34"/>
  <c r="F3110" i="34"/>
  <c r="F3109" i="34"/>
  <c r="F3108" i="34"/>
  <c r="F3107" i="34"/>
  <c r="F3106" i="34"/>
  <c r="F3105" i="34"/>
  <c r="F3104" i="34"/>
  <c r="F3103" i="34"/>
  <c r="F3102" i="34"/>
  <c r="F3101" i="34"/>
  <c r="F3100" i="34"/>
  <c r="F3099" i="34"/>
  <c r="F3098" i="34"/>
  <c r="F3097" i="34"/>
  <c r="F3096" i="34"/>
  <c r="F3095" i="34"/>
  <c r="F3094" i="34"/>
  <c r="F3093" i="34"/>
  <c r="F3092" i="34"/>
  <c r="F3091" i="34"/>
  <c r="F3090" i="34"/>
  <c r="F3089" i="34"/>
  <c r="F3088" i="34"/>
  <c r="F3087" i="34"/>
  <c r="F3086" i="34"/>
  <c r="F3085" i="34"/>
  <c r="F3084" i="34"/>
  <c r="F3083" i="34"/>
  <c r="F3082" i="34"/>
  <c r="F3081" i="34"/>
  <c r="F3080" i="34"/>
  <c r="F3079" i="34"/>
  <c r="F3078" i="34"/>
  <c r="F3077" i="34"/>
  <c r="F3076" i="34"/>
  <c r="F3075" i="34"/>
  <c r="F3074" i="34"/>
  <c r="F3073" i="34"/>
  <c r="F3072" i="34"/>
  <c r="F3071" i="34"/>
  <c r="F3070" i="34"/>
  <c r="F3069" i="34"/>
  <c r="F3068" i="34"/>
  <c r="F3067" i="34"/>
  <c r="F3066" i="34"/>
  <c r="F3065" i="34"/>
  <c r="F3064" i="34"/>
  <c r="F3063" i="34"/>
  <c r="F3062" i="34"/>
  <c r="F3061" i="34"/>
  <c r="F3060" i="34"/>
  <c r="F3059" i="34"/>
  <c r="F3058" i="34"/>
  <c r="F3057" i="34"/>
  <c r="F3056" i="34"/>
  <c r="F3055" i="34"/>
  <c r="F3054" i="34"/>
  <c r="F3053" i="34"/>
  <c r="F3052" i="34"/>
  <c r="F3051" i="34"/>
  <c r="F3050" i="34"/>
  <c r="F3049" i="34"/>
  <c r="F3048" i="34"/>
  <c r="F3047" i="34"/>
  <c r="F3046" i="34"/>
  <c r="F3045" i="34"/>
  <c r="F3044" i="34"/>
  <c r="F3043" i="34"/>
  <c r="F3042" i="34"/>
  <c r="F3041" i="34"/>
  <c r="F3040" i="34"/>
  <c r="F3039" i="34"/>
  <c r="F3038" i="34"/>
  <c r="F3037" i="34"/>
  <c r="F3036" i="34"/>
  <c r="F3035" i="34"/>
  <c r="F3034" i="34"/>
  <c r="F3033" i="34"/>
  <c r="F3032" i="34"/>
  <c r="F3031" i="34"/>
  <c r="F3030" i="34"/>
  <c r="F3029" i="34"/>
  <c r="F3028" i="34"/>
  <c r="F3027" i="34"/>
  <c r="F3026" i="34"/>
  <c r="F3025" i="34"/>
  <c r="F3024" i="34"/>
  <c r="F3023" i="34"/>
  <c r="F3022" i="34"/>
  <c r="F3021" i="34"/>
  <c r="F3020" i="34"/>
  <c r="F3019" i="34"/>
  <c r="F3018" i="34"/>
  <c r="F3017" i="34"/>
  <c r="F3016" i="34"/>
  <c r="F3015" i="34"/>
  <c r="F3014" i="34"/>
  <c r="F3013" i="34"/>
  <c r="F3012" i="34"/>
  <c r="F3011" i="34"/>
  <c r="F3010" i="34"/>
  <c r="F3009" i="34"/>
  <c r="F3008" i="34"/>
  <c r="F3007" i="34"/>
  <c r="F3006" i="34"/>
  <c r="F3005" i="34"/>
  <c r="F3004" i="34"/>
  <c r="F3003" i="34"/>
  <c r="F3002" i="34"/>
  <c r="F3001" i="34"/>
  <c r="F3000" i="34"/>
  <c r="F2999" i="34"/>
  <c r="F2998" i="34"/>
  <c r="F2997" i="34"/>
  <c r="F2996" i="34"/>
  <c r="F2995" i="34"/>
  <c r="F2994" i="34"/>
  <c r="F2993" i="34"/>
  <c r="F2992" i="34"/>
  <c r="F2991" i="34"/>
  <c r="F2990" i="34"/>
  <c r="F2989" i="34"/>
  <c r="F2988" i="34"/>
  <c r="F2987" i="34"/>
  <c r="F2986" i="34"/>
  <c r="F2985" i="34"/>
  <c r="F2984" i="34"/>
  <c r="F2983" i="34"/>
  <c r="F2982" i="34"/>
  <c r="F2981" i="34"/>
  <c r="F2980" i="34"/>
  <c r="F2979" i="34"/>
  <c r="F2978" i="34"/>
  <c r="F2977" i="34"/>
  <c r="F2976" i="34"/>
  <c r="F2975" i="34"/>
  <c r="F2974" i="34"/>
  <c r="F2973" i="34"/>
  <c r="F2972" i="34"/>
  <c r="F2971" i="34"/>
  <c r="F2970" i="34"/>
  <c r="F2969" i="34"/>
  <c r="F2968" i="34"/>
  <c r="F2967" i="34"/>
  <c r="F2966" i="34"/>
  <c r="F2965" i="34"/>
  <c r="F2964" i="34"/>
  <c r="F2963" i="34"/>
  <c r="F2962" i="34"/>
  <c r="F2961" i="34"/>
  <c r="F2960" i="34"/>
  <c r="F2959" i="34"/>
  <c r="F2958" i="34"/>
  <c r="F2957" i="34"/>
  <c r="F2956" i="34"/>
  <c r="F2955" i="34"/>
  <c r="F2954" i="34"/>
  <c r="F2953" i="34"/>
  <c r="F2952" i="34"/>
  <c r="F2951" i="34"/>
  <c r="F2950" i="34"/>
  <c r="F2949" i="34"/>
  <c r="F2948" i="34"/>
  <c r="F2947" i="34"/>
  <c r="F2946" i="34"/>
  <c r="F2945" i="34"/>
  <c r="F2944" i="34"/>
  <c r="F2943" i="34"/>
  <c r="F2942" i="34"/>
  <c r="F2941" i="34"/>
  <c r="F2940" i="34"/>
  <c r="F2939" i="34"/>
  <c r="F2938" i="34"/>
  <c r="F2937" i="34"/>
  <c r="F2936" i="34"/>
  <c r="F2935" i="34"/>
  <c r="F2934" i="34"/>
  <c r="F2933" i="34"/>
  <c r="F2932" i="34"/>
  <c r="F2931" i="34"/>
  <c r="F2930" i="34"/>
  <c r="F2929" i="34"/>
  <c r="F2928" i="34"/>
  <c r="F2927" i="34"/>
  <c r="F2926" i="34"/>
  <c r="F2925" i="34"/>
  <c r="F2924" i="34"/>
  <c r="F2923" i="34"/>
  <c r="F2922" i="34"/>
  <c r="F2921" i="34"/>
  <c r="F2920" i="34"/>
  <c r="F2919" i="34"/>
  <c r="F2918" i="34"/>
  <c r="F2917" i="34"/>
  <c r="F2916" i="34"/>
  <c r="F2915" i="34"/>
  <c r="F2914" i="34"/>
  <c r="F2913" i="34"/>
  <c r="F2912" i="34"/>
  <c r="F2911" i="34"/>
  <c r="F2910" i="34"/>
  <c r="F2909" i="34"/>
  <c r="F2908" i="34"/>
  <c r="F2907" i="34"/>
  <c r="F2906" i="34"/>
  <c r="F2905" i="34"/>
  <c r="F2904" i="34"/>
  <c r="F2903" i="34"/>
  <c r="F2902" i="34"/>
  <c r="F2901" i="34"/>
  <c r="F2900" i="34"/>
  <c r="F2899" i="34"/>
  <c r="F2898" i="34"/>
  <c r="F2897" i="34"/>
  <c r="F2896" i="34"/>
  <c r="F2895" i="34"/>
  <c r="F2894" i="34"/>
  <c r="F2893" i="34"/>
  <c r="F2892" i="34"/>
  <c r="F2891" i="34"/>
  <c r="F2890" i="34"/>
  <c r="F2889" i="34"/>
  <c r="F2888" i="34"/>
  <c r="F2887" i="34"/>
  <c r="F2886" i="34"/>
  <c r="F2885" i="34"/>
  <c r="F2884" i="34"/>
  <c r="F2883" i="34"/>
  <c r="F2882" i="34"/>
  <c r="F2881" i="34"/>
  <c r="F2880" i="34"/>
  <c r="F2879" i="34"/>
  <c r="F2878" i="34"/>
  <c r="F2877" i="34"/>
  <c r="F2876" i="34"/>
  <c r="F2875" i="34"/>
  <c r="F2874" i="34"/>
  <c r="F2873" i="34"/>
  <c r="F2872" i="34"/>
  <c r="F2871" i="34"/>
  <c r="F2870" i="34"/>
  <c r="F2869" i="34"/>
  <c r="F2868" i="34"/>
  <c r="F2867" i="34"/>
  <c r="F2866" i="34"/>
  <c r="F2865" i="34"/>
  <c r="F2864" i="34"/>
  <c r="F2863" i="34"/>
  <c r="F2862" i="34"/>
  <c r="F2861" i="34"/>
  <c r="F2860" i="34"/>
  <c r="F2859" i="34"/>
  <c r="F2858" i="34"/>
  <c r="F2857" i="34"/>
  <c r="F2856" i="34"/>
  <c r="F2855" i="34"/>
  <c r="F2854" i="34"/>
  <c r="F2853" i="34"/>
  <c r="F2852" i="34"/>
  <c r="F2851" i="34"/>
  <c r="F2850" i="34"/>
  <c r="F2849" i="34"/>
  <c r="F2848" i="34"/>
  <c r="F2847" i="34"/>
  <c r="F2846" i="34"/>
  <c r="F2845" i="34"/>
  <c r="F2844" i="34"/>
  <c r="F2843" i="34"/>
  <c r="F2842" i="34"/>
  <c r="F2841" i="34"/>
  <c r="F2840" i="34"/>
  <c r="F2839" i="34"/>
  <c r="F2838" i="34"/>
  <c r="F2837" i="34"/>
  <c r="F2836" i="34"/>
  <c r="F2835" i="34"/>
  <c r="F2834" i="34"/>
  <c r="F2833" i="34"/>
  <c r="F2832" i="34"/>
  <c r="F2831" i="34"/>
  <c r="F2830" i="34"/>
  <c r="F2829" i="34"/>
  <c r="F2828" i="34"/>
  <c r="F2827" i="34"/>
  <c r="F2826" i="34"/>
  <c r="F2825" i="34"/>
  <c r="F2824" i="34"/>
  <c r="F2823" i="34"/>
  <c r="F2822" i="34"/>
  <c r="F2821" i="34"/>
  <c r="F2820" i="34"/>
  <c r="F2819" i="34"/>
  <c r="F2818" i="34"/>
  <c r="F2817" i="34"/>
  <c r="F2816" i="34"/>
  <c r="F2815" i="34"/>
  <c r="F2814" i="34"/>
  <c r="F2813" i="34"/>
  <c r="F2812" i="34"/>
  <c r="F2811" i="34"/>
  <c r="F2810" i="34"/>
  <c r="F2809" i="34"/>
  <c r="F2808" i="34"/>
  <c r="F2807" i="34"/>
  <c r="F2806" i="34"/>
  <c r="F2805" i="34"/>
  <c r="F2804" i="34"/>
  <c r="F2803" i="34"/>
  <c r="F2802" i="34"/>
  <c r="F2801" i="34"/>
  <c r="F2800" i="34"/>
  <c r="F2799" i="34"/>
  <c r="F2798" i="34"/>
  <c r="F2797" i="34"/>
  <c r="F2796" i="34"/>
  <c r="F2795" i="34"/>
  <c r="F2794" i="34"/>
  <c r="F2793" i="34"/>
  <c r="F2792" i="34"/>
  <c r="F2791" i="34"/>
  <c r="F2790" i="34"/>
  <c r="F2789" i="34"/>
  <c r="F2788" i="34"/>
  <c r="F2787" i="34"/>
  <c r="F2786" i="34"/>
  <c r="F2785" i="34"/>
  <c r="F2784" i="34"/>
  <c r="F2783" i="34"/>
  <c r="F2782" i="34"/>
  <c r="F2781" i="34"/>
  <c r="F2780" i="34"/>
  <c r="F2779" i="34"/>
  <c r="F2778" i="34"/>
  <c r="F2777" i="34"/>
  <c r="F2776" i="34"/>
  <c r="F2775" i="34"/>
  <c r="F2774" i="34"/>
  <c r="F2773" i="34"/>
  <c r="F2772" i="34"/>
  <c r="F2771" i="34"/>
  <c r="F2770" i="34"/>
  <c r="F2769" i="34"/>
  <c r="F2768" i="34"/>
  <c r="F2767" i="34"/>
  <c r="F2766" i="34"/>
  <c r="F2765" i="34"/>
  <c r="F2764" i="34"/>
  <c r="F2763" i="34"/>
  <c r="F2762" i="34"/>
  <c r="F2761" i="34"/>
  <c r="F2760" i="34"/>
  <c r="F2759" i="34"/>
  <c r="F2758" i="34"/>
  <c r="F2757" i="34"/>
  <c r="F2756" i="34"/>
  <c r="F2755" i="34"/>
  <c r="F2754" i="34"/>
  <c r="F2753" i="34"/>
  <c r="F2752" i="34"/>
  <c r="F2751" i="34"/>
  <c r="F2750" i="34"/>
  <c r="F2749" i="34"/>
  <c r="F2748" i="34"/>
  <c r="F2747" i="34"/>
  <c r="F2746" i="34"/>
  <c r="F2745" i="34"/>
  <c r="F2744" i="34"/>
  <c r="F2743" i="34"/>
  <c r="F2742" i="34"/>
  <c r="F2741" i="34"/>
  <c r="F2740" i="34"/>
  <c r="F2739" i="34"/>
  <c r="F2738" i="34"/>
  <c r="F2737" i="34"/>
  <c r="F2736" i="34"/>
  <c r="F2735" i="34"/>
  <c r="F2734" i="34"/>
  <c r="F2733" i="34"/>
  <c r="F2732" i="34"/>
  <c r="F2731" i="34"/>
  <c r="F2730" i="34"/>
  <c r="F2729" i="34"/>
  <c r="F2728" i="34"/>
  <c r="F2727" i="34"/>
  <c r="F2726" i="34"/>
  <c r="F2725" i="34"/>
  <c r="F2724" i="34"/>
  <c r="F2723" i="34"/>
  <c r="F2722" i="34"/>
  <c r="F2721" i="34"/>
  <c r="F2720" i="34"/>
  <c r="F2719" i="34"/>
  <c r="F2718" i="34"/>
  <c r="F2717" i="34"/>
  <c r="F2716" i="34"/>
  <c r="F2715" i="34"/>
  <c r="F2714" i="34"/>
  <c r="F2713" i="34"/>
  <c r="F2712" i="34"/>
  <c r="F2711" i="34"/>
  <c r="F2710" i="34"/>
  <c r="F2709" i="34"/>
  <c r="F2708" i="34"/>
  <c r="F2707" i="34"/>
  <c r="F2706" i="34"/>
  <c r="F2705" i="34"/>
  <c r="F2704" i="34"/>
  <c r="F2703" i="34"/>
  <c r="F2702" i="34"/>
  <c r="F2701" i="34"/>
  <c r="F2700" i="34"/>
  <c r="F2699" i="34"/>
  <c r="F2698" i="34"/>
  <c r="F2697" i="34"/>
  <c r="F2696" i="34"/>
  <c r="F2695" i="34"/>
  <c r="F2694" i="34"/>
  <c r="F2693" i="34"/>
  <c r="F2692" i="34"/>
  <c r="F2691" i="34"/>
  <c r="F2690" i="34"/>
  <c r="F2689" i="34"/>
  <c r="F2688" i="34"/>
  <c r="F2687" i="34"/>
  <c r="F2686" i="34"/>
  <c r="F2685" i="34"/>
  <c r="F2684" i="34"/>
  <c r="F2683" i="34"/>
  <c r="F2682" i="34"/>
  <c r="F2681" i="34"/>
  <c r="F2680" i="34"/>
  <c r="F2679" i="34"/>
  <c r="F2678" i="34"/>
  <c r="F2677" i="34"/>
  <c r="F2676" i="34"/>
  <c r="F2675" i="34"/>
  <c r="F2674" i="34"/>
  <c r="F2673" i="34"/>
  <c r="F2672" i="34"/>
  <c r="F2671" i="34"/>
  <c r="F2670" i="34"/>
  <c r="F2669" i="34"/>
  <c r="F2668" i="34"/>
  <c r="F2667" i="34"/>
  <c r="F2666" i="34"/>
  <c r="F2665" i="34"/>
  <c r="F2664" i="34"/>
  <c r="F2663" i="34"/>
  <c r="F2662" i="34"/>
  <c r="F2661" i="34"/>
  <c r="F2660" i="34"/>
  <c r="F2659" i="34"/>
  <c r="F2658" i="34"/>
  <c r="F2657" i="34"/>
  <c r="F2656" i="34"/>
  <c r="F2655" i="34"/>
  <c r="F2654" i="34"/>
  <c r="F2653" i="34"/>
  <c r="F2652" i="34"/>
  <c r="F2651" i="34"/>
  <c r="F2650" i="34"/>
  <c r="F2649" i="34"/>
  <c r="F2648" i="34"/>
  <c r="F2647" i="34"/>
  <c r="F2646" i="34"/>
  <c r="F2645" i="34"/>
  <c r="F2644" i="34"/>
  <c r="F2643" i="34"/>
  <c r="F2642" i="34"/>
  <c r="F2641" i="34"/>
  <c r="F2640" i="34"/>
  <c r="F2639" i="34"/>
  <c r="F2638" i="34"/>
  <c r="F2637" i="34"/>
  <c r="F2636" i="34"/>
  <c r="F2635" i="34"/>
  <c r="F2634" i="34"/>
  <c r="F2633" i="34"/>
  <c r="F2632" i="34"/>
  <c r="F2631" i="34"/>
  <c r="F2630" i="34"/>
  <c r="F2629" i="34"/>
  <c r="F2628" i="34"/>
  <c r="F2627" i="34"/>
  <c r="F2626" i="34"/>
  <c r="F2625" i="34"/>
  <c r="F2624" i="34"/>
  <c r="F2623" i="34"/>
  <c r="F2622" i="34"/>
  <c r="F2621" i="34"/>
  <c r="F2620" i="34"/>
  <c r="F2619" i="34"/>
  <c r="F2618" i="34"/>
  <c r="F2617" i="34"/>
  <c r="F2616" i="34"/>
  <c r="F2615" i="34"/>
  <c r="F2614" i="34"/>
  <c r="F2613" i="34"/>
  <c r="F2612" i="34"/>
  <c r="F2611" i="34"/>
  <c r="F2610" i="34"/>
  <c r="F2609" i="34"/>
  <c r="F2608" i="34"/>
  <c r="F2607" i="34"/>
  <c r="F2606" i="34"/>
  <c r="F2605" i="34"/>
  <c r="F2604" i="34"/>
  <c r="F2603" i="34"/>
  <c r="F2602" i="34"/>
  <c r="F2601" i="34"/>
  <c r="F2600" i="34"/>
  <c r="F2599" i="34"/>
  <c r="F2598" i="34"/>
  <c r="F2597" i="34"/>
  <c r="F2596" i="34"/>
  <c r="F2595" i="34"/>
  <c r="F2594" i="34"/>
  <c r="F2593" i="34"/>
  <c r="F2592" i="34"/>
  <c r="F2591" i="34"/>
  <c r="F2590" i="34"/>
  <c r="F2589" i="34"/>
  <c r="F2588" i="34"/>
  <c r="F2587" i="34"/>
  <c r="F2586" i="34"/>
  <c r="F2585" i="34"/>
  <c r="F2584" i="34"/>
  <c r="F2583" i="34"/>
  <c r="F2582" i="34"/>
  <c r="F2581" i="34"/>
  <c r="F2580" i="34"/>
  <c r="F2579" i="34"/>
  <c r="F2578" i="34"/>
  <c r="F2577" i="34"/>
  <c r="F2576" i="34"/>
  <c r="F2575" i="34"/>
  <c r="F2574" i="34"/>
  <c r="F2573" i="34"/>
  <c r="F2572" i="34"/>
  <c r="F2571" i="34"/>
  <c r="F2570" i="34"/>
  <c r="F2569" i="34"/>
  <c r="F2568" i="34"/>
  <c r="F2567" i="34"/>
  <c r="F2566" i="34"/>
  <c r="F2565" i="34"/>
  <c r="F2564" i="34"/>
  <c r="F2563" i="34"/>
  <c r="F2562" i="34"/>
  <c r="F2561" i="34"/>
  <c r="F2560" i="34"/>
  <c r="F2559" i="34"/>
  <c r="F2558" i="34"/>
  <c r="F2557" i="34"/>
  <c r="F2556" i="34"/>
  <c r="F2555" i="34"/>
  <c r="F2554" i="34"/>
  <c r="F2553" i="34"/>
  <c r="F2552" i="34"/>
  <c r="F2551" i="34"/>
  <c r="F2550" i="34"/>
  <c r="F2549" i="34"/>
  <c r="F2548" i="34"/>
  <c r="F2547" i="34"/>
  <c r="F2546" i="34"/>
  <c r="F2545" i="34"/>
  <c r="F2544" i="34"/>
  <c r="F2543" i="34"/>
  <c r="F2542" i="34"/>
  <c r="F2541" i="34"/>
  <c r="F2540" i="34"/>
  <c r="F2539" i="34"/>
  <c r="F2538" i="34"/>
  <c r="F2537" i="34"/>
  <c r="F2536" i="34"/>
  <c r="F2535" i="34"/>
  <c r="F2534" i="34"/>
  <c r="F2533" i="34"/>
  <c r="F2532" i="34"/>
  <c r="F2531" i="34"/>
  <c r="F2530" i="34"/>
  <c r="F2529" i="34"/>
  <c r="F2528" i="34"/>
  <c r="F2527" i="34"/>
  <c r="F2526" i="34"/>
  <c r="F2525" i="34"/>
  <c r="F2524" i="34"/>
  <c r="F2523" i="34"/>
  <c r="F2522" i="34"/>
  <c r="F2521" i="34"/>
  <c r="F2520" i="34"/>
  <c r="F2519" i="34"/>
  <c r="F2518" i="34"/>
  <c r="F2517" i="34"/>
  <c r="F2516" i="34"/>
  <c r="F2515" i="34"/>
  <c r="F2514" i="34"/>
  <c r="F2513" i="34"/>
  <c r="F2512" i="34"/>
  <c r="F2511" i="34"/>
  <c r="F2510" i="34"/>
  <c r="F2509" i="34"/>
  <c r="F2508" i="34"/>
  <c r="F2507" i="34"/>
  <c r="F2506" i="34"/>
  <c r="F2505" i="34"/>
  <c r="F2504" i="34"/>
  <c r="F2503" i="34"/>
  <c r="F2502" i="34"/>
  <c r="F2501" i="34"/>
  <c r="F2500" i="34"/>
  <c r="F2499" i="34"/>
  <c r="F2498" i="34"/>
  <c r="F2497" i="34"/>
  <c r="F2496" i="34"/>
  <c r="F2495" i="34"/>
  <c r="F2494" i="34"/>
  <c r="F2493" i="34"/>
  <c r="F2492" i="34"/>
  <c r="F2491" i="34"/>
  <c r="F2490" i="34"/>
  <c r="F2489" i="34"/>
  <c r="F2488" i="34"/>
  <c r="F2487" i="34"/>
  <c r="F2486" i="34"/>
  <c r="F2485" i="34"/>
  <c r="F2484" i="34"/>
  <c r="F2483" i="34"/>
  <c r="F2482" i="34"/>
  <c r="F2481" i="34"/>
  <c r="F2480" i="34"/>
  <c r="F2479" i="34"/>
  <c r="F2478" i="34"/>
  <c r="F2477" i="34"/>
  <c r="F2476" i="34"/>
  <c r="F2475" i="34"/>
  <c r="F2474" i="34"/>
  <c r="F2473" i="34"/>
  <c r="F2472" i="34"/>
  <c r="F2471" i="34"/>
  <c r="F2470" i="34"/>
  <c r="F2469" i="34"/>
  <c r="F2468" i="34"/>
  <c r="F2467" i="34"/>
  <c r="F2466" i="34"/>
  <c r="F2465" i="34"/>
  <c r="F2464" i="34"/>
  <c r="F2463" i="34"/>
  <c r="F2462" i="34"/>
  <c r="F2461" i="34"/>
  <c r="F2460" i="34"/>
  <c r="F2459" i="34"/>
  <c r="F2458" i="34"/>
  <c r="F2457" i="34"/>
  <c r="F2456" i="34"/>
  <c r="F2455" i="34"/>
  <c r="F2454" i="34"/>
  <c r="F2453" i="34"/>
  <c r="F2452" i="34"/>
  <c r="F2451" i="34"/>
  <c r="F2450" i="34"/>
  <c r="F2449" i="34"/>
  <c r="F2448" i="34"/>
  <c r="F2447" i="34"/>
  <c r="F2446" i="34"/>
  <c r="F2445" i="34"/>
  <c r="F2444" i="34"/>
  <c r="F2443" i="34"/>
  <c r="F2442" i="34"/>
  <c r="F2441" i="34"/>
  <c r="F2440" i="34"/>
  <c r="F2439" i="34"/>
  <c r="F2438" i="34"/>
  <c r="F2437" i="34"/>
  <c r="F2436" i="34"/>
  <c r="F2435" i="34"/>
  <c r="F2434" i="34"/>
  <c r="F2433" i="34"/>
  <c r="F2432" i="34"/>
  <c r="F2431" i="34"/>
  <c r="F2430" i="34"/>
  <c r="F2429" i="34"/>
  <c r="F2428" i="34"/>
  <c r="F2427" i="34"/>
  <c r="F2426" i="34"/>
  <c r="F2425" i="34"/>
  <c r="F2424" i="34"/>
  <c r="F2423" i="34"/>
  <c r="F2422" i="34"/>
  <c r="F2421" i="34"/>
  <c r="F2420" i="34"/>
  <c r="F2419" i="34"/>
  <c r="F2418" i="34"/>
  <c r="F2417" i="34"/>
  <c r="F2416" i="34"/>
  <c r="F2415" i="34"/>
  <c r="F2414" i="34"/>
  <c r="F2413" i="34"/>
  <c r="F2412" i="34"/>
  <c r="F2411" i="34"/>
  <c r="F2410" i="34"/>
  <c r="F2409" i="34"/>
  <c r="F2408" i="34"/>
  <c r="F2407" i="34"/>
  <c r="F2406" i="34"/>
  <c r="F2405" i="34"/>
  <c r="F2404" i="34"/>
  <c r="F2403" i="34"/>
  <c r="F2402" i="34"/>
  <c r="F2401" i="34"/>
  <c r="F2400" i="34"/>
  <c r="F2399" i="34"/>
  <c r="F2398" i="34"/>
  <c r="F2397" i="34"/>
  <c r="F2396" i="34"/>
  <c r="F2395" i="34"/>
  <c r="F2394" i="34"/>
  <c r="F2393" i="34"/>
  <c r="F2392" i="34"/>
  <c r="F2391" i="34"/>
  <c r="F2390" i="34"/>
  <c r="F2389" i="34"/>
  <c r="F2388" i="34"/>
  <c r="F2387" i="34"/>
  <c r="F2386" i="34"/>
  <c r="F2385" i="34"/>
  <c r="F2384" i="34"/>
  <c r="F2383" i="34"/>
  <c r="F2382" i="34"/>
  <c r="F2381" i="34"/>
  <c r="F2380" i="34"/>
  <c r="F2379" i="34"/>
  <c r="F2378" i="34"/>
  <c r="F2377" i="34"/>
  <c r="F2376" i="34"/>
  <c r="F2375" i="34"/>
  <c r="F2374" i="34"/>
  <c r="F2373" i="34"/>
  <c r="F2372" i="34"/>
  <c r="F2371" i="34"/>
  <c r="F2370" i="34"/>
  <c r="F2369" i="34"/>
  <c r="F2368" i="34"/>
  <c r="F2367" i="34"/>
  <c r="F2366" i="34"/>
  <c r="F2365" i="34"/>
  <c r="F2364" i="34"/>
  <c r="F2363" i="34"/>
  <c r="F2362" i="34"/>
  <c r="F2361" i="34"/>
  <c r="F2360" i="34"/>
  <c r="F2359" i="34"/>
  <c r="F2358" i="34"/>
  <c r="F2357" i="34"/>
  <c r="F2356" i="34"/>
  <c r="F2355" i="34"/>
  <c r="F2354" i="34"/>
  <c r="F2353" i="34"/>
  <c r="F2352" i="34"/>
  <c r="F2351" i="34"/>
  <c r="F2350" i="34"/>
  <c r="F2349" i="34"/>
  <c r="F2348" i="34"/>
  <c r="F2347" i="34"/>
  <c r="F2346" i="34"/>
  <c r="F2345" i="34"/>
  <c r="F2344" i="34"/>
  <c r="F2343" i="34"/>
  <c r="F2342" i="34"/>
  <c r="F2341" i="34"/>
  <c r="F2340" i="34"/>
  <c r="F2339" i="34"/>
  <c r="F2338" i="34"/>
  <c r="F2337" i="34"/>
  <c r="F2336" i="34"/>
  <c r="F2335" i="34"/>
  <c r="F2334" i="34"/>
  <c r="F2333" i="34"/>
  <c r="F2332" i="34"/>
  <c r="F2331" i="34"/>
  <c r="F2330" i="34"/>
  <c r="F2329" i="34"/>
  <c r="F2328" i="34"/>
  <c r="F2327" i="34"/>
  <c r="F2326" i="34"/>
  <c r="F2325" i="34"/>
  <c r="F2324" i="34"/>
  <c r="F2323" i="34"/>
  <c r="F2322" i="34"/>
  <c r="F2321" i="34"/>
  <c r="F2320" i="34"/>
  <c r="F2319" i="34"/>
  <c r="F2318" i="34"/>
  <c r="F2317" i="34"/>
  <c r="F2316" i="34"/>
  <c r="F2315" i="34"/>
  <c r="F2314" i="34"/>
  <c r="F2313" i="34"/>
  <c r="F2312" i="34"/>
  <c r="F2311" i="34"/>
  <c r="F2310" i="34"/>
  <c r="F2309" i="34"/>
  <c r="F2308" i="34"/>
  <c r="F2307" i="34"/>
  <c r="F2306" i="34"/>
  <c r="F2305" i="34"/>
  <c r="F2304" i="34"/>
  <c r="F2303" i="34"/>
  <c r="F2302" i="34"/>
  <c r="F2301" i="34"/>
  <c r="F2300" i="34"/>
  <c r="F2299" i="34"/>
  <c r="F2298" i="34"/>
  <c r="F2297" i="34"/>
  <c r="F2296" i="34"/>
  <c r="F2295" i="34"/>
  <c r="F2294" i="34"/>
  <c r="F2293" i="34"/>
  <c r="F2292" i="34"/>
  <c r="F2291" i="34"/>
  <c r="F2290" i="34"/>
  <c r="F2289" i="34"/>
  <c r="F2288" i="34"/>
  <c r="F2287" i="34"/>
  <c r="F2286" i="34"/>
  <c r="F2285" i="34"/>
  <c r="F2284" i="34"/>
  <c r="F2283" i="34"/>
  <c r="F2282" i="34"/>
  <c r="F2281" i="34"/>
  <c r="F2280" i="34"/>
  <c r="F2279" i="34"/>
  <c r="F2278" i="34"/>
  <c r="F2277" i="34"/>
  <c r="F2276" i="34"/>
  <c r="F2275" i="34"/>
  <c r="F2274" i="34"/>
  <c r="F2273" i="34"/>
  <c r="F2272" i="34"/>
  <c r="F2271" i="34"/>
  <c r="F2270" i="34"/>
  <c r="F2269" i="34"/>
  <c r="F2268" i="34"/>
  <c r="F2267" i="34"/>
  <c r="F2266" i="34"/>
  <c r="F2265" i="34"/>
  <c r="F2264" i="34"/>
  <c r="F2263" i="34"/>
  <c r="F2262" i="34"/>
  <c r="F2261" i="34"/>
  <c r="F2260" i="34"/>
  <c r="F2259" i="34"/>
  <c r="F2258" i="34"/>
  <c r="F2257" i="34"/>
  <c r="F2256" i="34"/>
  <c r="F2255" i="34"/>
  <c r="F2254" i="34"/>
  <c r="F2253" i="34"/>
  <c r="F2252" i="34"/>
  <c r="F2251" i="34"/>
  <c r="F2250" i="34"/>
  <c r="F2249" i="34"/>
  <c r="F2248" i="34"/>
  <c r="F2247" i="34"/>
  <c r="F2246" i="34"/>
  <c r="F2245" i="34"/>
  <c r="F2244" i="34"/>
  <c r="F2243" i="34"/>
  <c r="F2242" i="34"/>
  <c r="F2241" i="34"/>
  <c r="F2240" i="34"/>
  <c r="F2239" i="34"/>
  <c r="F2238" i="34"/>
  <c r="F2237" i="34"/>
  <c r="F2236" i="34"/>
  <c r="F2235" i="34"/>
  <c r="F2234" i="34"/>
  <c r="F2233" i="34"/>
  <c r="F2232" i="34"/>
  <c r="F2231" i="34"/>
  <c r="F2230" i="34"/>
  <c r="F2229" i="34"/>
  <c r="F2228" i="34"/>
  <c r="F2227" i="34"/>
  <c r="F2226" i="34"/>
  <c r="F2225" i="34"/>
  <c r="F2224" i="34"/>
  <c r="F2223" i="34"/>
  <c r="F2222" i="34"/>
  <c r="F2221" i="34"/>
  <c r="F2220" i="34"/>
  <c r="F2219" i="34"/>
  <c r="F2218" i="34"/>
  <c r="F2217" i="34"/>
  <c r="F2216" i="34"/>
  <c r="F2215" i="34"/>
  <c r="F2214" i="34"/>
  <c r="F2213" i="34"/>
  <c r="F2212" i="34"/>
  <c r="F2211" i="34"/>
  <c r="F2210" i="34"/>
  <c r="F2209" i="34"/>
  <c r="F2208" i="34"/>
  <c r="F2207" i="34"/>
  <c r="F2206" i="34"/>
  <c r="F2205" i="34"/>
  <c r="F2204" i="34"/>
  <c r="F2203" i="34"/>
  <c r="F2202" i="34"/>
  <c r="F2201" i="34"/>
  <c r="F2200" i="34"/>
  <c r="F2199" i="34"/>
  <c r="F2198" i="34"/>
  <c r="F2197" i="34"/>
  <c r="F2196" i="34"/>
  <c r="F2195" i="34"/>
  <c r="F2194" i="34"/>
  <c r="F2193" i="34"/>
  <c r="F2192" i="34"/>
  <c r="F2191" i="34"/>
  <c r="F2190" i="34"/>
  <c r="F2189" i="34"/>
  <c r="F2188" i="34"/>
  <c r="F2187" i="34"/>
  <c r="F2186" i="34"/>
  <c r="F2185" i="34"/>
  <c r="F2184" i="34"/>
  <c r="F2183" i="34"/>
  <c r="F2182" i="34"/>
  <c r="F2181" i="34"/>
  <c r="F2180" i="34"/>
  <c r="F2179" i="34"/>
  <c r="F2178" i="34"/>
  <c r="F2177" i="34"/>
  <c r="F2176" i="34"/>
  <c r="F2175" i="34"/>
  <c r="F2174" i="34"/>
  <c r="F2173" i="34"/>
  <c r="F2172" i="34"/>
  <c r="F2171" i="34"/>
  <c r="F2170" i="34"/>
  <c r="F2169" i="34"/>
  <c r="F2168" i="34"/>
  <c r="F2167" i="34"/>
  <c r="F2166" i="34"/>
  <c r="F2165" i="34"/>
  <c r="F2164" i="34"/>
  <c r="F2163" i="34"/>
  <c r="F2162" i="34"/>
  <c r="F2161" i="34"/>
  <c r="F2160" i="34"/>
  <c r="F2159" i="34"/>
  <c r="F2158" i="34"/>
  <c r="F2157" i="34"/>
  <c r="F2156" i="34"/>
  <c r="F2155" i="34"/>
  <c r="F2154" i="34"/>
  <c r="F2153" i="34"/>
  <c r="F2152" i="34"/>
  <c r="F2151" i="34"/>
  <c r="F2150" i="34"/>
  <c r="F2149" i="34"/>
  <c r="F2148" i="34"/>
  <c r="F2147" i="34"/>
  <c r="F2146" i="34"/>
  <c r="F2145" i="34"/>
  <c r="F2144" i="34"/>
  <c r="F2143" i="34"/>
  <c r="F2142" i="34"/>
  <c r="F2141" i="34"/>
  <c r="F2140" i="34"/>
  <c r="F2139" i="34"/>
  <c r="F2138" i="34"/>
  <c r="F2137" i="34"/>
  <c r="F2136" i="34"/>
  <c r="F2135" i="34"/>
  <c r="F2134" i="34"/>
  <c r="F2133" i="34"/>
  <c r="F2132" i="34"/>
  <c r="F2131" i="34"/>
  <c r="F2130" i="34"/>
  <c r="F2129" i="34"/>
  <c r="F2128" i="34"/>
  <c r="F2127" i="34"/>
  <c r="F2126" i="34"/>
  <c r="F2125" i="34"/>
  <c r="F2124" i="34"/>
  <c r="F2123" i="34"/>
  <c r="F2122" i="34"/>
  <c r="F2121" i="34"/>
  <c r="F2120" i="34"/>
  <c r="F2119" i="34"/>
  <c r="F2118" i="34"/>
  <c r="F2117" i="34"/>
  <c r="F2116" i="34"/>
  <c r="F2115" i="34"/>
  <c r="F2114" i="34"/>
  <c r="F2113" i="34"/>
  <c r="F2112" i="34"/>
  <c r="F2111" i="34"/>
  <c r="F2110" i="34"/>
  <c r="F2109" i="34"/>
  <c r="F2108" i="34"/>
  <c r="F2107" i="34"/>
  <c r="F2106" i="34"/>
  <c r="F2105" i="34"/>
  <c r="F2104" i="34"/>
  <c r="F2103" i="34"/>
  <c r="F2102" i="34"/>
  <c r="F2101" i="34"/>
  <c r="F2100" i="34"/>
  <c r="F2099" i="34"/>
  <c r="F2098" i="34"/>
  <c r="F2097" i="34"/>
  <c r="F2096" i="34"/>
  <c r="F2095" i="34"/>
  <c r="F2094" i="34"/>
  <c r="F2093" i="34"/>
  <c r="F2092" i="34"/>
  <c r="F2091" i="34"/>
  <c r="F2090" i="34"/>
  <c r="F2089" i="34"/>
  <c r="F2088" i="34"/>
  <c r="F2087" i="34"/>
  <c r="F2086" i="34"/>
  <c r="F2085" i="34"/>
  <c r="F2084" i="34"/>
  <c r="F2083" i="34"/>
  <c r="F2082" i="34"/>
  <c r="F2081" i="34"/>
  <c r="F2080" i="34"/>
  <c r="F2079" i="34"/>
  <c r="F2078" i="34"/>
  <c r="F2077" i="34"/>
  <c r="F2076" i="34"/>
  <c r="F2075" i="34"/>
  <c r="F2074" i="34"/>
  <c r="F2073" i="34"/>
  <c r="F2072" i="34"/>
  <c r="F2071" i="34"/>
  <c r="F2070" i="34"/>
  <c r="F2069" i="34"/>
  <c r="F2068" i="34"/>
  <c r="F2067" i="34"/>
  <c r="F2066" i="34"/>
  <c r="F2065" i="34"/>
  <c r="F2064" i="34"/>
  <c r="F2063" i="34"/>
  <c r="F2062" i="34"/>
  <c r="F2061" i="34"/>
  <c r="F2060" i="34"/>
  <c r="F2059" i="34"/>
  <c r="F2058" i="34"/>
  <c r="F2057" i="34"/>
  <c r="F2056" i="34"/>
  <c r="F2055" i="34"/>
  <c r="F2054" i="34"/>
  <c r="F2053" i="34"/>
  <c r="F2052" i="34"/>
  <c r="F2051" i="34"/>
  <c r="F2050" i="34"/>
  <c r="F2049" i="34"/>
  <c r="F2048" i="34"/>
  <c r="F2047" i="34"/>
  <c r="F2046" i="34"/>
  <c r="F2045" i="34"/>
  <c r="F2044" i="34"/>
  <c r="F2043" i="34"/>
  <c r="F2042" i="34"/>
  <c r="F2041" i="34"/>
  <c r="F2040" i="34"/>
  <c r="F2039" i="34"/>
  <c r="F2038" i="34"/>
  <c r="F2037" i="34"/>
  <c r="F2036" i="34"/>
  <c r="F2035" i="34"/>
  <c r="F2034" i="34"/>
  <c r="F2033" i="34"/>
  <c r="F2032" i="34"/>
  <c r="F2031" i="34"/>
  <c r="F2030" i="34"/>
  <c r="F2029" i="34"/>
  <c r="F2028" i="34"/>
  <c r="F2027" i="34"/>
  <c r="F2026" i="34"/>
  <c r="F2025" i="34"/>
  <c r="F2024" i="34"/>
  <c r="F2023" i="34"/>
  <c r="F2022" i="34"/>
  <c r="F2021" i="34"/>
  <c r="F2020" i="34"/>
  <c r="F2019" i="34"/>
  <c r="F2018" i="34"/>
  <c r="F2017" i="34"/>
  <c r="F2016" i="34"/>
  <c r="F2015" i="34"/>
  <c r="F2014" i="34"/>
  <c r="F2013" i="34"/>
  <c r="F2012" i="34"/>
  <c r="F2011" i="34"/>
  <c r="F2010" i="34"/>
  <c r="F2009" i="34"/>
  <c r="F2008" i="34"/>
  <c r="F2007" i="34"/>
  <c r="F2006" i="34"/>
  <c r="F2005" i="34"/>
  <c r="F2004" i="34"/>
  <c r="F2003" i="34"/>
  <c r="F2002" i="34"/>
  <c r="F2001" i="34"/>
  <c r="F2000" i="34"/>
  <c r="F1999" i="34"/>
  <c r="F1998" i="34"/>
  <c r="F1997" i="34"/>
  <c r="F1996" i="34"/>
  <c r="F1995" i="34"/>
  <c r="F1994" i="34"/>
  <c r="F1993" i="34"/>
  <c r="F1992" i="34"/>
  <c r="F1991" i="34"/>
  <c r="F1990" i="34"/>
  <c r="F1989" i="34"/>
  <c r="F1988" i="34"/>
  <c r="F1987" i="34"/>
  <c r="F1986" i="34"/>
  <c r="F1985" i="34"/>
  <c r="F1984" i="34"/>
  <c r="F1983" i="34"/>
  <c r="F1982" i="34"/>
  <c r="F1981" i="34"/>
  <c r="F1980" i="34"/>
  <c r="F1979" i="34"/>
  <c r="F1978" i="34"/>
  <c r="F1977" i="34"/>
  <c r="F1976" i="34"/>
  <c r="F1975" i="34"/>
  <c r="F1974" i="34"/>
  <c r="F1973" i="34"/>
  <c r="F1972" i="34"/>
  <c r="F1971" i="34"/>
  <c r="F1970" i="34"/>
  <c r="F1969" i="34"/>
  <c r="F1968" i="34"/>
  <c r="F1967" i="34"/>
  <c r="F1966" i="34"/>
  <c r="F1965" i="34"/>
  <c r="F1964" i="34"/>
  <c r="F1963" i="34"/>
  <c r="F1962" i="34"/>
  <c r="F1961" i="34"/>
  <c r="F1960" i="34"/>
  <c r="F1959" i="34"/>
  <c r="F1958" i="34"/>
  <c r="F1957" i="34"/>
  <c r="F1956" i="34"/>
  <c r="F1955" i="34"/>
  <c r="F1954" i="34"/>
  <c r="F1953" i="34"/>
  <c r="F1952" i="34"/>
  <c r="F1951" i="34"/>
  <c r="F1950" i="34"/>
  <c r="F1949" i="34"/>
  <c r="F1948" i="34"/>
  <c r="F1947" i="34"/>
  <c r="F1946" i="34"/>
  <c r="F1945" i="34"/>
  <c r="F1944" i="34"/>
  <c r="F1943" i="34"/>
  <c r="F1942" i="34"/>
  <c r="F1941" i="34"/>
  <c r="F1940" i="34"/>
  <c r="F1939" i="34"/>
  <c r="F1938" i="34"/>
  <c r="F1937" i="34"/>
  <c r="F1936" i="34"/>
  <c r="F1935" i="34"/>
  <c r="F1934" i="34"/>
  <c r="F1933" i="34"/>
  <c r="F1932" i="34"/>
  <c r="F1931" i="34"/>
  <c r="F1930" i="34"/>
  <c r="F1929" i="34"/>
  <c r="F1928" i="34"/>
  <c r="F1927" i="34"/>
  <c r="F1926" i="34"/>
  <c r="F1925" i="34"/>
  <c r="F1924" i="34"/>
  <c r="F1923" i="34"/>
  <c r="F1922" i="34"/>
  <c r="F1921" i="34"/>
  <c r="F1920" i="34"/>
  <c r="F1919" i="34"/>
  <c r="F1918" i="34"/>
  <c r="F1917" i="34"/>
  <c r="F1916" i="34"/>
  <c r="F1915" i="34"/>
  <c r="F1914" i="34"/>
  <c r="F1913" i="34"/>
  <c r="F1912" i="34"/>
  <c r="F1911" i="34"/>
  <c r="F1910" i="34"/>
  <c r="F1909" i="34"/>
  <c r="F1908" i="34"/>
  <c r="F1907" i="34"/>
  <c r="F1906" i="34"/>
  <c r="F1905" i="34"/>
  <c r="F1904" i="34"/>
  <c r="F1903" i="34"/>
  <c r="F1902" i="34"/>
  <c r="F1901" i="34"/>
  <c r="F1900" i="34"/>
  <c r="F1899" i="34"/>
  <c r="F1898" i="34"/>
  <c r="F1897" i="34"/>
  <c r="F1896" i="34"/>
  <c r="F1895" i="34"/>
  <c r="F1894" i="34"/>
  <c r="F1893" i="34"/>
  <c r="F1892" i="34"/>
  <c r="F1891" i="34"/>
  <c r="F1890" i="34"/>
  <c r="F1889" i="34"/>
  <c r="F1888" i="34"/>
  <c r="F1887" i="34"/>
  <c r="F1886" i="34"/>
  <c r="F1885" i="34"/>
  <c r="F1884" i="34"/>
  <c r="F1883" i="34"/>
  <c r="F1882" i="34"/>
  <c r="F1881" i="34"/>
  <c r="F1880" i="34"/>
  <c r="F1879" i="34"/>
  <c r="F1878" i="34"/>
  <c r="F1877" i="34"/>
  <c r="F1876" i="34"/>
  <c r="F1875" i="34"/>
  <c r="F1874" i="34"/>
  <c r="F1873" i="34"/>
  <c r="F1872" i="34"/>
  <c r="F1871" i="34"/>
  <c r="F1870" i="34"/>
  <c r="F1869" i="34"/>
  <c r="F1868" i="34"/>
  <c r="F1867" i="34"/>
  <c r="F1866" i="34"/>
  <c r="F1865" i="34"/>
  <c r="F1864" i="34"/>
  <c r="F1863" i="34"/>
  <c r="F1862" i="34"/>
  <c r="F1861" i="34"/>
  <c r="F1860" i="34"/>
  <c r="F1859" i="34"/>
  <c r="F1858" i="34"/>
  <c r="F1857" i="34"/>
  <c r="F1856" i="34"/>
  <c r="F1855" i="34"/>
  <c r="F1854" i="34"/>
  <c r="F1853" i="34"/>
  <c r="F1852" i="34"/>
  <c r="F1851" i="34"/>
  <c r="F1850" i="34"/>
  <c r="F1849" i="34"/>
  <c r="F1848" i="34"/>
  <c r="F1847" i="34"/>
  <c r="F1846" i="34"/>
  <c r="F1845" i="34"/>
  <c r="F1844" i="34"/>
  <c r="F1843" i="34"/>
  <c r="F1842" i="34"/>
  <c r="F1841" i="34"/>
  <c r="F1840" i="34"/>
  <c r="F1839" i="34"/>
  <c r="F1838" i="34"/>
  <c r="F1837" i="34"/>
  <c r="F1836" i="34"/>
  <c r="F1835" i="34"/>
  <c r="F1834" i="34"/>
  <c r="F1833" i="34"/>
  <c r="F1832" i="34"/>
  <c r="F1831" i="34"/>
  <c r="F1830" i="34"/>
  <c r="F1829" i="34"/>
  <c r="F1828" i="34"/>
  <c r="F1827" i="34"/>
  <c r="F1826" i="34"/>
  <c r="F1825" i="34"/>
  <c r="F1824" i="34"/>
  <c r="F1823" i="34"/>
  <c r="F1822" i="34"/>
  <c r="F1821" i="34"/>
  <c r="F1820" i="34"/>
  <c r="F1819" i="34"/>
  <c r="F1818" i="34"/>
  <c r="F1817" i="34"/>
  <c r="F1816" i="34"/>
  <c r="F1815" i="34"/>
  <c r="F1814" i="34"/>
  <c r="F1813" i="34"/>
  <c r="F1812" i="34"/>
  <c r="F1811" i="34"/>
  <c r="F1810" i="34"/>
  <c r="F1809" i="34"/>
  <c r="F1808" i="34"/>
  <c r="F1807" i="34"/>
  <c r="F1806" i="34"/>
  <c r="F1805" i="34"/>
  <c r="F1804" i="34"/>
  <c r="F1803" i="34"/>
  <c r="F1802" i="34"/>
  <c r="F1801" i="34"/>
  <c r="F1800" i="34"/>
  <c r="F1799" i="34"/>
  <c r="F1798" i="34"/>
  <c r="F1797" i="34"/>
  <c r="F1796" i="34"/>
  <c r="F1795" i="34"/>
  <c r="F1794" i="34"/>
  <c r="F1793" i="34"/>
  <c r="F1792" i="34"/>
  <c r="F1791" i="34"/>
  <c r="F1790" i="34"/>
  <c r="F1789" i="34"/>
  <c r="F1788" i="34"/>
  <c r="F1787" i="34"/>
  <c r="F1786" i="34"/>
  <c r="F1785" i="34"/>
  <c r="F1784" i="34"/>
  <c r="F1783" i="34"/>
  <c r="F1782" i="34"/>
  <c r="F1781" i="34"/>
  <c r="F1780" i="34"/>
  <c r="F1779" i="34"/>
  <c r="F1778" i="34"/>
  <c r="F1777" i="34"/>
  <c r="F1776" i="34"/>
  <c r="F1775" i="34"/>
  <c r="F1774" i="34"/>
  <c r="F1773" i="34"/>
  <c r="F1772" i="34"/>
  <c r="F1771" i="34"/>
  <c r="F1770" i="34"/>
  <c r="F1769" i="34"/>
  <c r="F1768" i="34"/>
  <c r="F1767" i="34"/>
  <c r="F1766" i="34"/>
  <c r="F1765" i="34"/>
  <c r="F1764" i="34"/>
  <c r="F1763" i="34"/>
  <c r="F1762" i="34"/>
  <c r="F1761" i="34"/>
  <c r="F1760" i="34"/>
  <c r="F1759" i="34"/>
  <c r="F1758" i="34"/>
  <c r="F1757" i="34"/>
  <c r="F1756" i="34"/>
  <c r="F1755" i="34"/>
  <c r="F1754" i="34"/>
  <c r="F1753" i="34"/>
  <c r="F1752" i="34"/>
  <c r="F1751" i="34"/>
  <c r="F1750" i="34"/>
  <c r="F1749" i="34"/>
  <c r="F1748" i="34"/>
  <c r="F1747" i="34"/>
  <c r="F1746" i="34"/>
  <c r="F1745" i="34"/>
  <c r="F1744" i="34"/>
  <c r="F1743" i="34"/>
  <c r="F1742" i="34"/>
  <c r="F1741" i="34"/>
  <c r="F1740" i="34"/>
  <c r="F1739" i="34"/>
  <c r="F1738" i="34"/>
  <c r="F1737" i="34"/>
  <c r="F1736" i="34"/>
  <c r="F1735" i="34"/>
  <c r="F1734" i="34"/>
  <c r="F1733" i="34"/>
  <c r="F1732" i="34"/>
  <c r="F1731" i="34"/>
  <c r="F1730" i="34"/>
  <c r="F1729" i="34"/>
  <c r="F1728" i="34"/>
  <c r="F1727" i="34"/>
  <c r="F1726" i="34"/>
  <c r="F1725" i="34"/>
  <c r="F1724" i="34"/>
  <c r="F1723" i="34"/>
  <c r="F1722" i="34"/>
  <c r="F1721" i="34"/>
  <c r="F1720" i="34"/>
  <c r="F1719" i="34"/>
  <c r="F1718" i="34"/>
  <c r="F1717" i="34"/>
  <c r="F1716" i="34"/>
  <c r="F1715" i="34"/>
  <c r="F1714" i="34"/>
  <c r="F1713" i="34"/>
  <c r="F1712" i="34"/>
  <c r="F1711" i="34"/>
  <c r="F1710" i="34"/>
  <c r="F1709" i="34"/>
  <c r="F1708" i="34"/>
  <c r="F1707" i="34"/>
  <c r="F1706" i="34"/>
  <c r="F1705" i="34"/>
  <c r="F1704" i="34"/>
  <c r="F1703" i="34"/>
  <c r="F1702" i="34"/>
  <c r="F1701" i="34"/>
  <c r="F1700" i="34"/>
  <c r="F1699" i="34"/>
  <c r="F1698" i="34"/>
  <c r="F1697" i="34"/>
  <c r="F1696" i="34"/>
  <c r="F1695" i="34"/>
  <c r="F1694" i="34"/>
  <c r="F1693" i="34"/>
  <c r="F1692" i="34"/>
  <c r="F1691" i="34"/>
  <c r="F1690" i="34"/>
  <c r="F1689" i="34"/>
  <c r="F1688" i="34"/>
  <c r="F1687" i="34"/>
  <c r="F1686" i="34"/>
  <c r="F1685" i="34"/>
  <c r="F1684" i="34"/>
  <c r="F1683" i="34"/>
  <c r="F1682" i="34"/>
  <c r="F1681" i="34"/>
  <c r="F1680" i="34"/>
  <c r="F1679" i="34"/>
  <c r="F1678" i="34"/>
  <c r="F1677" i="34"/>
  <c r="F1676" i="34"/>
  <c r="F1675" i="34"/>
  <c r="F1674" i="34"/>
  <c r="F1673" i="34"/>
  <c r="F1672" i="34"/>
  <c r="F1671" i="34"/>
  <c r="F1670" i="34"/>
  <c r="F1669" i="34"/>
  <c r="F1668" i="34"/>
  <c r="F1667" i="34"/>
  <c r="F1666" i="34"/>
  <c r="F1665" i="34"/>
  <c r="F1664" i="34"/>
  <c r="F1663" i="34"/>
  <c r="F1662" i="34"/>
  <c r="F1661" i="34"/>
  <c r="F1660" i="34"/>
  <c r="F1659" i="34"/>
  <c r="F1658" i="34"/>
  <c r="F1657" i="34"/>
  <c r="F1656" i="34"/>
  <c r="F1655" i="34"/>
  <c r="F1654" i="34"/>
  <c r="F1653" i="34"/>
  <c r="F1652" i="34"/>
  <c r="F1651" i="34"/>
  <c r="F1650" i="34"/>
  <c r="F1649" i="34"/>
  <c r="F1648" i="34"/>
  <c r="F1647" i="34"/>
  <c r="F1646" i="34"/>
  <c r="F1645" i="34"/>
  <c r="F1644" i="34"/>
  <c r="F1643" i="34"/>
  <c r="F1642" i="34"/>
  <c r="F1641" i="34"/>
  <c r="F1640" i="34"/>
  <c r="F1639" i="34"/>
  <c r="F1638" i="34"/>
  <c r="F1637" i="34"/>
  <c r="F1636" i="34"/>
  <c r="F1635" i="34"/>
  <c r="F1634" i="34"/>
  <c r="F1633" i="34"/>
  <c r="F1632" i="34"/>
  <c r="F1631" i="34"/>
  <c r="F1630" i="34"/>
  <c r="F1629" i="34"/>
  <c r="F1628" i="34"/>
  <c r="F1627" i="34"/>
  <c r="F1626" i="34"/>
  <c r="F1625" i="34"/>
  <c r="F1624" i="34"/>
  <c r="F1623" i="34"/>
  <c r="F1622" i="34"/>
  <c r="F1621" i="34"/>
  <c r="F1620" i="34"/>
  <c r="F1619" i="34"/>
  <c r="F1618" i="34"/>
  <c r="F1617" i="34"/>
  <c r="F1616" i="34"/>
  <c r="F1615" i="34"/>
  <c r="F1614" i="34"/>
  <c r="F1613" i="34"/>
  <c r="F1612" i="34"/>
  <c r="F1611" i="34"/>
  <c r="F1610" i="34"/>
  <c r="F1609" i="34"/>
  <c r="F1608" i="34"/>
  <c r="F1607" i="34"/>
  <c r="F1606" i="34"/>
  <c r="F1605" i="34"/>
  <c r="F1604" i="34"/>
  <c r="F1603" i="34"/>
  <c r="F1602" i="34"/>
  <c r="F1601" i="34"/>
  <c r="F1600" i="34"/>
  <c r="F1599" i="34"/>
  <c r="F1598" i="34"/>
  <c r="F1597" i="34"/>
  <c r="F1596" i="34"/>
  <c r="F1595" i="34"/>
  <c r="F1594" i="34"/>
  <c r="F1593" i="34"/>
  <c r="F1592" i="34"/>
  <c r="F1591" i="34"/>
  <c r="F1590" i="34"/>
  <c r="F1589" i="34"/>
  <c r="F1588" i="34"/>
  <c r="F1587" i="34"/>
  <c r="F1586" i="34"/>
  <c r="F1585" i="34"/>
  <c r="F1584" i="34"/>
  <c r="F1583" i="34"/>
  <c r="F1582" i="34"/>
  <c r="F1581" i="34"/>
  <c r="F1580" i="34"/>
  <c r="F1579" i="34"/>
  <c r="F1578" i="34"/>
  <c r="F1577" i="34"/>
  <c r="F1576" i="34"/>
  <c r="F1575" i="34"/>
  <c r="F1574" i="34"/>
  <c r="F1573" i="34"/>
  <c r="F1572" i="34"/>
  <c r="F1571" i="34"/>
  <c r="F1570" i="34"/>
  <c r="F1569" i="34"/>
  <c r="F1568" i="34"/>
  <c r="F1567" i="34"/>
  <c r="F1566" i="34"/>
  <c r="F1565" i="34"/>
  <c r="F1564" i="34"/>
  <c r="F1563" i="34"/>
  <c r="F1562" i="34"/>
  <c r="F1561" i="34"/>
  <c r="F1560" i="34"/>
  <c r="F1559" i="34"/>
  <c r="F1558" i="34"/>
  <c r="F1557" i="34"/>
  <c r="F1556" i="34"/>
  <c r="F1555" i="34"/>
  <c r="F1554" i="34"/>
  <c r="F1553" i="34"/>
  <c r="F1552" i="34"/>
  <c r="F1551" i="34"/>
  <c r="F1550" i="34"/>
  <c r="F1549" i="34"/>
  <c r="F1548" i="34"/>
  <c r="F1547" i="34"/>
  <c r="F1546" i="34"/>
  <c r="F1545" i="34"/>
  <c r="F1544" i="34"/>
  <c r="F1543" i="34"/>
  <c r="F1542" i="34"/>
  <c r="F1541" i="34"/>
  <c r="F1540" i="34"/>
  <c r="F1539" i="34"/>
  <c r="F1538" i="34"/>
  <c r="F1537" i="34"/>
  <c r="F1536" i="34"/>
  <c r="F1535" i="34"/>
  <c r="F1534" i="34"/>
  <c r="F1533" i="34"/>
  <c r="F1532" i="34"/>
  <c r="F1531" i="34"/>
  <c r="F1530" i="34"/>
  <c r="F1529" i="34"/>
  <c r="F1528" i="34"/>
  <c r="F1527" i="34"/>
  <c r="F1526" i="34"/>
  <c r="F1525" i="34"/>
  <c r="F1524" i="34"/>
  <c r="F1523" i="34"/>
  <c r="F1522" i="34"/>
  <c r="F1521" i="34"/>
  <c r="F1520" i="34"/>
  <c r="F1519" i="34"/>
  <c r="F1518" i="34"/>
  <c r="F1517" i="34"/>
  <c r="F1516" i="34"/>
  <c r="F1515" i="34"/>
  <c r="F1514" i="34"/>
  <c r="F1513" i="34"/>
  <c r="F1512" i="34"/>
  <c r="F1511" i="34"/>
  <c r="F1510" i="34"/>
  <c r="F1509" i="34"/>
  <c r="F1508" i="34"/>
  <c r="F1507" i="34"/>
  <c r="F1506" i="34"/>
  <c r="F1505" i="34"/>
  <c r="F1504" i="34"/>
  <c r="F1503" i="34"/>
  <c r="F1502" i="34"/>
  <c r="F1501" i="34"/>
  <c r="F1500" i="34"/>
  <c r="F1499" i="34"/>
  <c r="F1498" i="34"/>
  <c r="F1497" i="34"/>
  <c r="F1496" i="34"/>
  <c r="F1495" i="34"/>
  <c r="F1494" i="34"/>
  <c r="F1493" i="34"/>
  <c r="F1492" i="34"/>
  <c r="F1491" i="34"/>
  <c r="F1490" i="34"/>
  <c r="F1489" i="34"/>
  <c r="F1488" i="34"/>
  <c r="F1487" i="34"/>
  <c r="F1486" i="34"/>
  <c r="F1485" i="34"/>
  <c r="F1484" i="34"/>
  <c r="F1483" i="34"/>
  <c r="F1482" i="34"/>
  <c r="F1481" i="34"/>
  <c r="F1480" i="34"/>
  <c r="F1479" i="34"/>
  <c r="F1478" i="34"/>
  <c r="F1477" i="34"/>
  <c r="F1476" i="34"/>
  <c r="F1475" i="34"/>
  <c r="F1474" i="34"/>
  <c r="F1473" i="34"/>
  <c r="F1472" i="34"/>
  <c r="F1471" i="34"/>
  <c r="F1470" i="34"/>
  <c r="F1469" i="34"/>
  <c r="F1468" i="34"/>
  <c r="F1467" i="34"/>
  <c r="F1466" i="34"/>
  <c r="F1465" i="34"/>
  <c r="F1464" i="34"/>
  <c r="F1463" i="34"/>
  <c r="F1462" i="34"/>
  <c r="F1461" i="34"/>
  <c r="F1460" i="34"/>
  <c r="F1459" i="34"/>
  <c r="F1458" i="34"/>
  <c r="F1457" i="34"/>
  <c r="F1456" i="34"/>
  <c r="F1455" i="34"/>
  <c r="F1454" i="34"/>
  <c r="F1453" i="34"/>
  <c r="F1452" i="34"/>
  <c r="F1451" i="34"/>
  <c r="F1450" i="34"/>
  <c r="F1449" i="34"/>
  <c r="F1448" i="34"/>
  <c r="F1447" i="34"/>
  <c r="F1446" i="34"/>
  <c r="F1445" i="34"/>
  <c r="F1444" i="34"/>
  <c r="F1443" i="34"/>
  <c r="F1442" i="34"/>
  <c r="F1441" i="34"/>
  <c r="F1440" i="34"/>
  <c r="F1439" i="34"/>
  <c r="F1438" i="34"/>
  <c r="F1437" i="34"/>
  <c r="F1436" i="34"/>
  <c r="F1435" i="34"/>
  <c r="F1434" i="34"/>
  <c r="F1433" i="34"/>
  <c r="F1432" i="34"/>
  <c r="F1431" i="34"/>
  <c r="F1430" i="34"/>
  <c r="F1429" i="34"/>
  <c r="F1428" i="34"/>
  <c r="F1427" i="34"/>
  <c r="F1426" i="34"/>
  <c r="F1425" i="34"/>
  <c r="F1424" i="34"/>
  <c r="F1423" i="34"/>
  <c r="F1422" i="34"/>
  <c r="F1421" i="34"/>
  <c r="F1420" i="34"/>
  <c r="F1419" i="34"/>
  <c r="F1418" i="34"/>
  <c r="F1417" i="34"/>
  <c r="F1416" i="34"/>
  <c r="F1415" i="34"/>
  <c r="F1414" i="34"/>
  <c r="F1413" i="34"/>
  <c r="F1412" i="34"/>
  <c r="F1411" i="34"/>
  <c r="F1410" i="34"/>
  <c r="F1409" i="34"/>
  <c r="F1408" i="34"/>
  <c r="F1407" i="34"/>
  <c r="F1406" i="34"/>
  <c r="F1405" i="34"/>
  <c r="F1404" i="34"/>
  <c r="F1403" i="34"/>
  <c r="F1402" i="34"/>
  <c r="F1401" i="34"/>
  <c r="F1400" i="34"/>
  <c r="F1399" i="34"/>
  <c r="F1398" i="34"/>
  <c r="F1397" i="34"/>
  <c r="F1396" i="34"/>
  <c r="F1395" i="34"/>
  <c r="F1394" i="34"/>
  <c r="F1393" i="34"/>
  <c r="F1392" i="34"/>
  <c r="F1391" i="34"/>
  <c r="F1390" i="34"/>
  <c r="F1389" i="34"/>
  <c r="F1388" i="34"/>
  <c r="F1387" i="34"/>
  <c r="F1386" i="34"/>
  <c r="F1385" i="34"/>
  <c r="F1384" i="34"/>
  <c r="F1383" i="34"/>
  <c r="F1382" i="34"/>
  <c r="F1381" i="34"/>
  <c r="F1380" i="34"/>
  <c r="F1379" i="34"/>
  <c r="F1378" i="34"/>
  <c r="F1377" i="34"/>
  <c r="F1376" i="34"/>
  <c r="F1375" i="34"/>
  <c r="F1374" i="34"/>
  <c r="F1373" i="34"/>
  <c r="F1372" i="34"/>
  <c r="F1371" i="34"/>
  <c r="F1370" i="34"/>
  <c r="F1369" i="34"/>
  <c r="F1368" i="34"/>
  <c r="F1367" i="34"/>
  <c r="F1366" i="34"/>
  <c r="F1365" i="34"/>
  <c r="F1364" i="34"/>
  <c r="F1363" i="34"/>
  <c r="F1362" i="34"/>
  <c r="F1361" i="34"/>
  <c r="F1360" i="34"/>
  <c r="F1359" i="34"/>
  <c r="F1358" i="34"/>
  <c r="F1357" i="34"/>
  <c r="F1356" i="34"/>
  <c r="F1355" i="34"/>
  <c r="F1354" i="34"/>
  <c r="F1353" i="34"/>
  <c r="F1352" i="34"/>
  <c r="F1351" i="34"/>
  <c r="F1350" i="34"/>
  <c r="F1349" i="34"/>
  <c r="F1348" i="34"/>
  <c r="F1347" i="34"/>
  <c r="F1346" i="34"/>
  <c r="F1345" i="34"/>
  <c r="F1344" i="34"/>
  <c r="F1343" i="34"/>
  <c r="F1342" i="34"/>
  <c r="F1341" i="34"/>
  <c r="F1340" i="34"/>
  <c r="F1339" i="34"/>
  <c r="F1338" i="34"/>
  <c r="F1337" i="34"/>
  <c r="F1336" i="34"/>
  <c r="F1335" i="34"/>
  <c r="F1334" i="34"/>
  <c r="F1333" i="34"/>
  <c r="F1332" i="34"/>
  <c r="F1331" i="34"/>
  <c r="F1330" i="34"/>
  <c r="F1329" i="34"/>
  <c r="F1328" i="34"/>
  <c r="F1327" i="34"/>
  <c r="F1326" i="34"/>
  <c r="F1325" i="34"/>
  <c r="F1324" i="34"/>
  <c r="F1323" i="34"/>
  <c r="F1322" i="34"/>
  <c r="F1321" i="34"/>
  <c r="F1320" i="34"/>
  <c r="F1319" i="34"/>
  <c r="F1318" i="34"/>
  <c r="F1317" i="34"/>
  <c r="F1316" i="34"/>
  <c r="F1315" i="34"/>
  <c r="F1314" i="34"/>
  <c r="F1313" i="34"/>
  <c r="F1312" i="34"/>
  <c r="F1311" i="34"/>
  <c r="F1310" i="34"/>
  <c r="F1309" i="34"/>
  <c r="F1308" i="34"/>
  <c r="F1307" i="34"/>
  <c r="F1306" i="34"/>
  <c r="F1305" i="34"/>
  <c r="F1304" i="34"/>
  <c r="F1303" i="34"/>
  <c r="F1302" i="34"/>
  <c r="F1301" i="34"/>
  <c r="F1300" i="34"/>
  <c r="F1299" i="34"/>
  <c r="F1298" i="34"/>
  <c r="F1297" i="34"/>
  <c r="F1296" i="34"/>
  <c r="F1295" i="34"/>
  <c r="F1294" i="34"/>
  <c r="F1293" i="34"/>
  <c r="F1292" i="34"/>
  <c r="F1291" i="34"/>
  <c r="F1290" i="34"/>
  <c r="F1289" i="34"/>
  <c r="F1288" i="34"/>
  <c r="F1287" i="34"/>
  <c r="F1286" i="34"/>
  <c r="F1285" i="34"/>
  <c r="F1284" i="34"/>
  <c r="F1283" i="34"/>
  <c r="F1282" i="34"/>
  <c r="F1281" i="34"/>
  <c r="F1280" i="34"/>
  <c r="F1279" i="34"/>
  <c r="F1278" i="34"/>
  <c r="F1277" i="34"/>
  <c r="F1276" i="34"/>
  <c r="F1275" i="34"/>
  <c r="F1274" i="34"/>
  <c r="F1273" i="34"/>
  <c r="F1272" i="34"/>
  <c r="F1271" i="34"/>
  <c r="F1270" i="34"/>
  <c r="F1269" i="34"/>
  <c r="F1268" i="34"/>
  <c r="F1267" i="34"/>
  <c r="F1266" i="34"/>
  <c r="F1265" i="34"/>
  <c r="F1264" i="34"/>
  <c r="F1263" i="34"/>
  <c r="F1262" i="34"/>
  <c r="F1261" i="34"/>
  <c r="F1260" i="34"/>
  <c r="F1259" i="34"/>
  <c r="F1258" i="34"/>
  <c r="F1257" i="34"/>
  <c r="F1256" i="34"/>
  <c r="F1255" i="34"/>
  <c r="F1254" i="34"/>
  <c r="F1253" i="34"/>
  <c r="F1252" i="34"/>
  <c r="F1251" i="34"/>
  <c r="F1250" i="34"/>
  <c r="F1249" i="34"/>
  <c r="F1248" i="34"/>
  <c r="F1247" i="34"/>
  <c r="F1246" i="34"/>
  <c r="F1245" i="34"/>
  <c r="F1244" i="34"/>
  <c r="F1243" i="34"/>
  <c r="F1242" i="34"/>
  <c r="F1241" i="34"/>
  <c r="F1240" i="34"/>
  <c r="F1239" i="34"/>
  <c r="F1238" i="34"/>
  <c r="F1237" i="34"/>
  <c r="F1236" i="34"/>
  <c r="F1235" i="34"/>
  <c r="F1234" i="34"/>
  <c r="F1233" i="34"/>
  <c r="F1232" i="34"/>
  <c r="F1231" i="34"/>
  <c r="F1230" i="34"/>
  <c r="F1229" i="34"/>
  <c r="F1228" i="34"/>
  <c r="F1227" i="34"/>
  <c r="F1226" i="34"/>
  <c r="F1225" i="34"/>
  <c r="F1224" i="34"/>
  <c r="F1223" i="34"/>
  <c r="F1222" i="34"/>
  <c r="F1221" i="34"/>
  <c r="F1220" i="34"/>
  <c r="F1219" i="34"/>
  <c r="F1218" i="34"/>
  <c r="F1217" i="34"/>
  <c r="F1216" i="34"/>
  <c r="F1215" i="34"/>
  <c r="F1214" i="34"/>
  <c r="F1213" i="34"/>
  <c r="F1212" i="34"/>
  <c r="F1211" i="34"/>
  <c r="F1210" i="34"/>
  <c r="F1209" i="34"/>
  <c r="F1208" i="34"/>
  <c r="F1207" i="34"/>
  <c r="F1206" i="34"/>
  <c r="F1205" i="34"/>
  <c r="F1204" i="34"/>
  <c r="F1203" i="34"/>
  <c r="F1202" i="34"/>
  <c r="F1201" i="34"/>
  <c r="F1200" i="34"/>
  <c r="F1199" i="34"/>
  <c r="F1198" i="34"/>
  <c r="F1197" i="34"/>
  <c r="F1196" i="34"/>
  <c r="F1195" i="34"/>
  <c r="F1194" i="34"/>
  <c r="F1193" i="34"/>
  <c r="F1192" i="34"/>
  <c r="F1191" i="34"/>
  <c r="F1190" i="34"/>
  <c r="F1189" i="34"/>
  <c r="F1188" i="34"/>
  <c r="F1187" i="34"/>
  <c r="F1186" i="34"/>
  <c r="F1185" i="34"/>
  <c r="F1184" i="34"/>
  <c r="F1183" i="34"/>
  <c r="F1182" i="34"/>
  <c r="F1181" i="34"/>
  <c r="F1180" i="34"/>
  <c r="F1179" i="34"/>
  <c r="F1178" i="34"/>
  <c r="F1177" i="34"/>
  <c r="F1176" i="34"/>
  <c r="F1175" i="34"/>
  <c r="F1174" i="34"/>
  <c r="F1173" i="34"/>
  <c r="F1172" i="34"/>
  <c r="F1171" i="34"/>
  <c r="F1170" i="34"/>
  <c r="F1169" i="34"/>
  <c r="F1168" i="34"/>
  <c r="F1167" i="34"/>
  <c r="F1166" i="34"/>
  <c r="F1165" i="34"/>
  <c r="F1164" i="34"/>
  <c r="F1163" i="34"/>
  <c r="F1162" i="34"/>
  <c r="F1161" i="34"/>
  <c r="F1160" i="34"/>
  <c r="F1159" i="34"/>
  <c r="F1158" i="34"/>
  <c r="F1157" i="34"/>
  <c r="F1156" i="34"/>
  <c r="F1155" i="34"/>
  <c r="F1154" i="34"/>
  <c r="F1153" i="34"/>
  <c r="F1152" i="34"/>
  <c r="F1151" i="34"/>
  <c r="F1150" i="34"/>
  <c r="F1149" i="34"/>
  <c r="F1148" i="34"/>
  <c r="F1147" i="34"/>
  <c r="F1146" i="34"/>
  <c r="F1145" i="34"/>
  <c r="F1144" i="34"/>
  <c r="F1143" i="34"/>
  <c r="F1142" i="34"/>
  <c r="F1141" i="34"/>
  <c r="F1140" i="34"/>
  <c r="F1139" i="34"/>
  <c r="F1138" i="34"/>
  <c r="F1137" i="34"/>
  <c r="F1136" i="34"/>
  <c r="F1135" i="34"/>
  <c r="F1134" i="34"/>
  <c r="F1133" i="34"/>
  <c r="F1132" i="34"/>
  <c r="F1131" i="34"/>
  <c r="F1130" i="34"/>
  <c r="F1129" i="34"/>
  <c r="F1128" i="34"/>
  <c r="F1127" i="34"/>
  <c r="F1126" i="34"/>
  <c r="F1125" i="34"/>
  <c r="F1124" i="34"/>
  <c r="F1123" i="34"/>
  <c r="F1122" i="34"/>
  <c r="F1121" i="34"/>
  <c r="F1120" i="34"/>
  <c r="F1119" i="34"/>
  <c r="F1118" i="34"/>
  <c r="F1117" i="34"/>
  <c r="F1116" i="34"/>
  <c r="F1115" i="34"/>
  <c r="F1114" i="34"/>
  <c r="F1113" i="34"/>
  <c r="F1112" i="34"/>
  <c r="F1111" i="34"/>
  <c r="F1110" i="34"/>
  <c r="F1109" i="34"/>
  <c r="F1108" i="34"/>
  <c r="F1107" i="34"/>
  <c r="F1106" i="34"/>
  <c r="F1105" i="34"/>
  <c r="F1104" i="34"/>
  <c r="F1103" i="34"/>
  <c r="F1102" i="34"/>
  <c r="F1101" i="34"/>
  <c r="F1100" i="34"/>
  <c r="F1099" i="34"/>
  <c r="F1098" i="34"/>
  <c r="F1097" i="34"/>
  <c r="F1096" i="34"/>
  <c r="F1095" i="34"/>
  <c r="F1094" i="34"/>
  <c r="F1093" i="34"/>
  <c r="F1092" i="34"/>
  <c r="F1091" i="34"/>
  <c r="F1090" i="34"/>
  <c r="F1089" i="34"/>
  <c r="F1088" i="34"/>
  <c r="F1087" i="34"/>
  <c r="F1086" i="34"/>
  <c r="F1085" i="34"/>
  <c r="F1084" i="34"/>
  <c r="F1083" i="34"/>
  <c r="F1082" i="34"/>
  <c r="F1081" i="34"/>
  <c r="F1080" i="34"/>
  <c r="F1079" i="34"/>
  <c r="F1078" i="34"/>
  <c r="F1077" i="34"/>
  <c r="F1076" i="34"/>
  <c r="F1075" i="34"/>
  <c r="F1074" i="34"/>
  <c r="F1073" i="34"/>
  <c r="F1072" i="34"/>
  <c r="F1071" i="34"/>
  <c r="F1070" i="34"/>
  <c r="F1069" i="34"/>
  <c r="F1068" i="34"/>
  <c r="F1067" i="34"/>
  <c r="F1066" i="34"/>
  <c r="F1065" i="34"/>
  <c r="F1064" i="34"/>
  <c r="F1063" i="34"/>
  <c r="F1062" i="34"/>
  <c r="F1061" i="34"/>
  <c r="F1060" i="34"/>
  <c r="F1059" i="34"/>
  <c r="F1058" i="34"/>
  <c r="F1057" i="34"/>
  <c r="F1056" i="34"/>
  <c r="F1055" i="34"/>
  <c r="F1054" i="34"/>
  <c r="F1053" i="34"/>
  <c r="F1052" i="34"/>
  <c r="F1051" i="34"/>
  <c r="F1050" i="34"/>
  <c r="F1049" i="34"/>
  <c r="F1048" i="34"/>
  <c r="F1047" i="34"/>
  <c r="F1046" i="34"/>
  <c r="F1045" i="34"/>
  <c r="F1044" i="34"/>
  <c r="F1043" i="34"/>
  <c r="F1042" i="34"/>
  <c r="F1041" i="34"/>
  <c r="F1040" i="34"/>
  <c r="F1039" i="34"/>
  <c r="F1038" i="34"/>
  <c r="F1037" i="34"/>
  <c r="F1036" i="34"/>
  <c r="F1035" i="34"/>
  <c r="F1034" i="34"/>
  <c r="F1033" i="34"/>
  <c r="F1032" i="34"/>
  <c r="F1031" i="34"/>
  <c r="F1030" i="34"/>
  <c r="F1029" i="34"/>
  <c r="F1028" i="34"/>
  <c r="F1027" i="34"/>
  <c r="F1026" i="34"/>
  <c r="F1025" i="34"/>
  <c r="F1024" i="34"/>
  <c r="F1023" i="34"/>
  <c r="F1022" i="34"/>
  <c r="F1021" i="34"/>
  <c r="F1020" i="34"/>
  <c r="F1019" i="34"/>
  <c r="F1018" i="34"/>
  <c r="F1017" i="34"/>
  <c r="F1016" i="34"/>
  <c r="F1015" i="34"/>
  <c r="F1014" i="34"/>
  <c r="F1013" i="34"/>
  <c r="F1012" i="34"/>
  <c r="F1011" i="34"/>
  <c r="F1010" i="34"/>
  <c r="F1009" i="34"/>
  <c r="F1008" i="34"/>
  <c r="F1007" i="34"/>
  <c r="F1006" i="34"/>
  <c r="F1005" i="34"/>
  <c r="F1004" i="34"/>
  <c r="F1003" i="34"/>
  <c r="F1002" i="34"/>
  <c r="F1001" i="34"/>
  <c r="F1000" i="34"/>
  <c r="F999" i="34"/>
  <c r="F998" i="34"/>
  <c r="F997" i="34"/>
  <c r="F996" i="34"/>
  <c r="F995" i="34"/>
  <c r="F994" i="34"/>
  <c r="F993" i="34"/>
  <c r="F992" i="34"/>
  <c r="F991" i="34"/>
  <c r="F990" i="34"/>
  <c r="F989" i="34"/>
  <c r="F988" i="34"/>
  <c r="F987" i="34"/>
  <c r="F986" i="34"/>
  <c r="F985" i="34"/>
  <c r="F984" i="34"/>
  <c r="F983" i="34"/>
  <c r="F982" i="34"/>
  <c r="F981" i="34"/>
  <c r="F980" i="34"/>
  <c r="F979" i="34"/>
  <c r="F978" i="34"/>
  <c r="F977" i="34"/>
  <c r="F976" i="34"/>
  <c r="F975" i="34"/>
  <c r="F974" i="34"/>
  <c r="F973" i="34"/>
  <c r="F972" i="34"/>
  <c r="F971" i="34"/>
  <c r="F970" i="34"/>
  <c r="F969" i="34"/>
  <c r="F968" i="34"/>
  <c r="F967" i="34"/>
  <c r="F966" i="34"/>
  <c r="F965" i="34"/>
  <c r="F964" i="34"/>
  <c r="F963" i="34"/>
  <c r="F962" i="34"/>
  <c r="F961" i="34"/>
  <c r="F960" i="34"/>
  <c r="F959" i="34"/>
  <c r="F958" i="34"/>
  <c r="F957" i="34"/>
  <c r="F956" i="34"/>
  <c r="F955" i="34"/>
  <c r="F954" i="34"/>
  <c r="F953" i="34"/>
  <c r="F952" i="34"/>
  <c r="F951" i="34"/>
  <c r="F950" i="34"/>
  <c r="F949" i="34"/>
  <c r="F948" i="34"/>
  <c r="F947" i="34"/>
  <c r="F946" i="34"/>
  <c r="F945" i="34"/>
  <c r="F944" i="34"/>
  <c r="F943" i="34"/>
  <c r="F942" i="34"/>
  <c r="F941" i="34"/>
  <c r="F940" i="34"/>
  <c r="F939" i="34"/>
  <c r="F938" i="34"/>
  <c r="F937" i="34"/>
  <c r="F936" i="34"/>
  <c r="F935" i="34"/>
  <c r="F934" i="34"/>
  <c r="F933" i="34"/>
  <c r="F932" i="34"/>
  <c r="F931" i="34"/>
  <c r="F930" i="34"/>
  <c r="F929" i="34"/>
  <c r="F928" i="34"/>
  <c r="F927" i="34"/>
  <c r="F926" i="34"/>
  <c r="F925" i="34"/>
  <c r="F924" i="34"/>
  <c r="F923" i="34"/>
  <c r="F922" i="34"/>
  <c r="F921" i="34"/>
  <c r="F920" i="34"/>
  <c r="F919" i="34"/>
  <c r="F918" i="34"/>
  <c r="F917" i="34"/>
  <c r="F916" i="34"/>
  <c r="F915" i="34"/>
  <c r="F914" i="34"/>
  <c r="F913" i="34"/>
  <c r="F912" i="34"/>
  <c r="F911" i="34"/>
  <c r="F910" i="34"/>
  <c r="F909" i="34"/>
  <c r="F908" i="34"/>
  <c r="F907" i="34"/>
  <c r="F906" i="34"/>
  <c r="F905" i="34"/>
  <c r="F904" i="34"/>
  <c r="F903" i="34"/>
  <c r="F902" i="34"/>
  <c r="F901" i="34"/>
  <c r="F900" i="34"/>
  <c r="F899" i="34"/>
  <c r="F898" i="34"/>
  <c r="F897" i="34"/>
  <c r="F896" i="34"/>
  <c r="F895" i="34"/>
  <c r="F894" i="34"/>
  <c r="F893" i="34"/>
  <c r="F892" i="34"/>
  <c r="F891" i="34"/>
  <c r="F890" i="34"/>
  <c r="F889" i="34"/>
  <c r="F888" i="34"/>
  <c r="F887" i="34"/>
  <c r="F886" i="34"/>
  <c r="F885" i="34"/>
  <c r="F884" i="34"/>
  <c r="F883" i="34"/>
  <c r="F882" i="34"/>
  <c r="F881" i="34"/>
  <c r="F880" i="34"/>
  <c r="F879" i="34"/>
  <c r="F878" i="34"/>
  <c r="F877" i="34"/>
  <c r="F876" i="34"/>
  <c r="F875" i="34"/>
  <c r="F874" i="34"/>
  <c r="F873" i="34"/>
  <c r="F872" i="34"/>
  <c r="F871" i="34"/>
  <c r="F870" i="34"/>
  <c r="F869" i="34"/>
  <c r="F868" i="34"/>
  <c r="F867" i="34"/>
  <c r="F866" i="34"/>
  <c r="F865" i="34"/>
  <c r="F864" i="34"/>
  <c r="F863" i="34"/>
  <c r="F862" i="34"/>
  <c r="F861" i="34"/>
  <c r="F860" i="34"/>
  <c r="F859" i="34"/>
  <c r="F858" i="34"/>
  <c r="F857" i="34"/>
  <c r="F856" i="34"/>
  <c r="F855" i="34"/>
  <c r="F854" i="34"/>
  <c r="F853" i="34"/>
  <c r="F852" i="34"/>
  <c r="F851" i="34"/>
  <c r="F850" i="34"/>
  <c r="F849" i="34"/>
  <c r="F848" i="34"/>
  <c r="F847" i="34"/>
  <c r="F846" i="34"/>
  <c r="F845" i="34"/>
  <c r="F844" i="34"/>
  <c r="F843" i="34"/>
  <c r="F842" i="34"/>
  <c r="F841" i="34"/>
  <c r="F840" i="34"/>
  <c r="F839" i="34"/>
  <c r="F838" i="34"/>
  <c r="F837" i="34"/>
  <c r="F836" i="34"/>
  <c r="F835" i="34"/>
  <c r="F834" i="34"/>
  <c r="F833" i="34"/>
  <c r="F832" i="34"/>
  <c r="F831" i="34"/>
  <c r="F830" i="34"/>
  <c r="F829" i="34"/>
  <c r="F828" i="34"/>
  <c r="F827" i="34"/>
  <c r="F826" i="34"/>
  <c r="F825" i="34"/>
  <c r="F824" i="34"/>
  <c r="F823" i="34"/>
  <c r="F822" i="34"/>
  <c r="F821" i="34"/>
  <c r="F820" i="34"/>
  <c r="F819" i="34"/>
  <c r="F818" i="34"/>
  <c r="F817" i="34"/>
  <c r="F816" i="34"/>
  <c r="F815" i="34"/>
  <c r="F814" i="34"/>
  <c r="F813" i="34"/>
  <c r="F812" i="34"/>
  <c r="F811" i="34"/>
  <c r="F810" i="34"/>
  <c r="F809" i="34"/>
  <c r="F808" i="34"/>
  <c r="F807" i="34"/>
  <c r="F806" i="34"/>
  <c r="F805" i="34"/>
  <c r="F804" i="34"/>
  <c r="F803" i="34"/>
  <c r="F802" i="34"/>
  <c r="F801" i="34"/>
  <c r="F800" i="34"/>
  <c r="F799" i="34"/>
  <c r="F798" i="34"/>
  <c r="F797" i="34"/>
  <c r="F796" i="34"/>
  <c r="F795" i="34"/>
  <c r="F794" i="34"/>
  <c r="F793" i="34"/>
  <c r="F792" i="34"/>
  <c r="F791" i="34"/>
  <c r="F790" i="34"/>
  <c r="F789" i="34"/>
  <c r="F788" i="34"/>
  <c r="F787" i="34"/>
  <c r="F786" i="34"/>
  <c r="F785" i="34"/>
  <c r="F784" i="34"/>
  <c r="F783" i="34"/>
  <c r="F782" i="34"/>
  <c r="F781" i="34"/>
  <c r="F780" i="34"/>
  <c r="F779" i="34"/>
  <c r="F778" i="34"/>
  <c r="F777" i="34"/>
  <c r="F776" i="34"/>
  <c r="F775" i="34"/>
  <c r="F774" i="34"/>
  <c r="F773" i="34"/>
  <c r="F772" i="34"/>
  <c r="F771" i="34"/>
  <c r="F770" i="34"/>
  <c r="F769" i="34"/>
  <c r="F768" i="34"/>
  <c r="F767" i="34"/>
  <c r="F766" i="34"/>
  <c r="F765" i="34"/>
  <c r="F764" i="34"/>
  <c r="F763" i="34"/>
  <c r="F762" i="34"/>
  <c r="F761" i="34"/>
  <c r="F760" i="34"/>
  <c r="F759" i="34"/>
  <c r="F758" i="34"/>
  <c r="F757" i="34"/>
  <c r="F756" i="34"/>
  <c r="F755" i="34"/>
  <c r="F754" i="34"/>
  <c r="F753" i="34"/>
  <c r="F752" i="34"/>
  <c r="F751" i="34"/>
  <c r="F750" i="34"/>
  <c r="F749" i="34"/>
  <c r="F748" i="34"/>
  <c r="F747" i="34"/>
  <c r="F746" i="34"/>
  <c r="F745" i="34"/>
  <c r="F744" i="34"/>
  <c r="F743" i="34"/>
  <c r="F742" i="34"/>
  <c r="F741" i="34"/>
  <c r="F740" i="34"/>
  <c r="F739" i="34"/>
  <c r="F738" i="34"/>
  <c r="F737" i="34"/>
  <c r="F736" i="34"/>
  <c r="F735" i="34"/>
  <c r="F734" i="34"/>
  <c r="F733" i="34"/>
  <c r="F732" i="34"/>
  <c r="F731" i="34"/>
  <c r="F730" i="34"/>
  <c r="F729" i="34"/>
  <c r="F728" i="34"/>
  <c r="F727" i="34"/>
  <c r="F726" i="34"/>
  <c r="F725" i="34"/>
  <c r="F724" i="34"/>
  <c r="F723" i="34"/>
  <c r="F722" i="34"/>
  <c r="F721" i="34"/>
  <c r="F720" i="34"/>
  <c r="F719" i="34"/>
  <c r="F718" i="34"/>
  <c r="F717" i="34"/>
  <c r="F716" i="34"/>
  <c r="F715" i="34"/>
  <c r="F714" i="34"/>
  <c r="F713" i="34"/>
  <c r="F712" i="34"/>
  <c r="F711" i="34"/>
  <c r="F710" i="34"/>
  <c r="F709" i="34"/>
  <c r="F708" i="34"/>
  <c r="F707" i="34"/>
  <c r="F706" i="34"/>
  <c r="F705" i="34"/>
  <c r="F704" i="34"/>
  <c r="F703" i="34"/>
  <c r="F702" i="34"/>
  <c r="F701" i="34"/>
  <c r="F700" i="34"/>
  <c r="F699" i="34"/>
  <c r="F698" i="34"/>
  <c r="F697" i="34"/>
  <c r="F696" i="34"/>
  <c r="F695" i="34"/>
  <c r="F694" i="34"/>
  <c r="F693" i="34"/>
  <c r="F692" i="34"/>
  <c r="F691" i="34"/>
  <c r="F690" i="34"/>
  <c r="F689" i="34"/>
  <c r="F688" i="34"/>
  <c r="F687" i="34"/>
  <c r="F686" i="34"/>
  <c r="F685" i="34"/>
  <c r="F684" i="34"/>
  <c r="F683" i="34"/>
  <c r="F682" i="34"/>
  <c r="F681" i="34"/>
  <c r="F680" i="34"/>
  <c r="F679" i="34"/>
  <c r="F678" i="34"/>
  <c r="F677" i="34"/>
  <c r="F676" i="34"/>
  <c r="F675" i="34"/>
  <c r="F674" i="34"/>
  <c r="F673" i="34"/>
  <c r="F672" i="34"/>
  <c r="F671" i="34"/>
  <c r="F670" i="34"/>
  <c r="F669" i="34"/>
  <c r="F668" i="34"/>
  <c r="F667" i="34"/>
  <c r="F666" i="34"/>
  <c r="F665" i="34"/>
  <c r="F664" i="34"/>
  <c r="F663" i="34"/>
  <c r="F662" i="34"/>
  <c r="F661" i="34"/>
  <c r="F660" i="34"/>
  <c r="F659" i="34"/>
  <c r="F658" i="34"/>
  <c r="F657" i="34"/>
  <c r="F656" i="34"/>
  <c r="F655" i="34"/>
  <c r="F654" i="34"/>
  <c r="F653" i="34"/>
  <c r="F652" i="34"/>
  <c r="F651" i="34"/>
  <c r="F650" i="34"/>
  <c r="F649" i="34"/>
  <c r="F648" i="34"/>
  <c r="F647" i="34"/>
  <c r="F646" i="34"/>
  <c r="F645" i="34"/>
  <c r="F644" i="34"/>
  <c r="F643" i="34"/>
  <c r="F642" i="34"/>
  <c r="F641" i="34"/>
  <c r="F640" i="34"/>
  <c r="F639" i="34"/>
  <c r="F638" i="34"/>
  <c r="F637" i="34"/>
  <c r="F636" i="34"/>
  <c r="F635" i="34"/>
  <c r="F634" i="34"/>
  <c r="F633" i="34"/>
  <c r="F632" i="34"/>
  <c r="F631" i="34"/>
  <c r="F630" i="34"/>
  <c r="F629" i="34"/>
  <c r="F628" i="34"/>
  <c r="F627" i="34"/>
  <c r="F626" i="34"/>
  <c r="F625" i="34"/>
  <c r="F624" i="34"/>
  <c r="F623" i="34"/>
  <c r="F622" i="34"/>
  <c r="F621" i="34"/>
  <c r="F620" i="34"/>
  <c r="F619" i="34"/>
  <c r="F618" i="34"/>
  <c r="F617" i="34"/>
  <c r="F616" i="34"/>
  <c r="F615" i="34"/>
  <c r="F614" i="34"/>
  <c r="F613" i="34"/>
  <c r="F612" i="34"/>
  <c r="F611" i="34"/>
  <c r="F610" i="34"/>
  <c r="F609" i="34"/>
  <c r="F608" i="34"/>
  <c r="F607" i="34"/>
  <c r="F606" i="34"/>
  <c r="F605" i="34"/>
  <c r="F604" i="34"/>
  <c r="F603" i="34"/>
  <c r="F602" i="34"/>
  <c r="F601" i="34"/>
  <c r="F600" i="34"/>
  <c r="F599" i="34"/>
  <c r="F598" i="34"/>
  <c r="F597" i="34"/>
  <c r="F596" i="34"/>
  <c r="F595" i="34"/>
  <c r="F594" i="34"/>
  <c r="F593" i="34"/>
  <c r="F592" i="34"/>
  <c r="F591" i="34"/>
  <c r="F590" i="34"/>
  <c r="F589" i="34"/>
  <c r="F588" i="34"/>
  <c r="F587" i="34"/>
  <c r="F586" i="34"/>
  <c r="F585" i="34"/>
  <c r="F584" i="34"/>
  <c r="F583" i="34"/>
  <c r="F582" i="34"/>
  <c r="F581" i="34"/>
  <c r="F580" i="34"/>
  <c r="F579" i="34"/>
  <c r="F578" i="34"/>
  <c r="F577" i="34"/>
  <c r="F576" i="34"/>
  <c r="F575" i="34"/>
  <c r="F574" i="34"/>
  <c r="F573" i="34"/>
  <c r="F572" i="34"/>
  <c r="F571" i="34"/>
  <c r="F570" i="34"/>
  <c r="F569" i="34"/>
  <c r="F568" i="34"/>
  <c r="F567" i="34"/>
  <c r="F566" i="34"/>
  <c r="F565" i="34"/>
  <c r="F564" i="34"/>
  <c r="F563" i="34"/>
  <c r="F562" i="34"/>
  <c r="F561" i="34"/>
  <c r="F560" i="34"/>
  <c r="F559" i="34"/>
  <c r="F558" i="34"/>
  <c r="F557" i="34"/>
  <c r="F556" i="34"/>
  <c r="F555" i="34"/>
  <c r="F554" i="34"/>
  <c r="F553" i="34"/>
  <c r="F552" i="34"/>
  <c r="F551" i="34"/>
  <c r="F550" i="34"/>
  <c r="F549" i="34"/>
  <c r="F548" i="34"/>
  <c r="F547" i="34"/>
  <c r="F546" i="34"/>
  <c r="F545" i="34"/>
  <c r="F544" i="34"/>
  <c r="F543" i="34"/>
  <c r="F542" i="34"/>
  <c r="F541" i="34"/>
  <c r="F540" i="34"/>
  <c r="F539" i="34"/>
  <c r="F538" i="34"/>
  <c r="F537" i="34"/>
  <c r="F536" i="34"/>
  <c r="F535" i="34"/>
  <c r="F534" i="34"/>
  <c r="F533" i="34"/>
  <c r="F532" i="34"/>
  <c r="F531" i="34"/>
  <c r="F530" i="34"/>
  <c r="F529" i="34"/>
  <c r="F528" i="34"/>
  <c r="F527" i="34"/>
  <c r="F526" i="34"/>
  <c r="F525" i="34"/>
  <c r="F524" i="34"/>
  <c r="F523" i="34"/>
  <c r="F522" i="34"/>
  <c r="F521" i="34"/>
  <c r="F520" i="34"/>
  <c r="F519" i="34"/>
  <c r="F518" i="34"/>
  <c r="F517" i="34"/>
  <c r="F516" i="34"/>
  <c r="F515" i="34"/>
  <c r="F514" i="34"/>
  <c r="F513" i="34"/>
  <c r="F512" i="34"/>
  <c r="F511" i="34"/>
  <c r="F510" i="34"/>
  <c r="F509" i="34"/>
  <c r="F508" i="34"/>
  <c r="F507" i="34"/>
  <c r="F506" i="34"/>
  <c r="F505" i="34"/>
  <c r="F504" i="34"/>
  <c r="F503" i="34"/>
  <c r="F502" i="34"/>
  <c r="F501" i="34"/>
  <c r="F500" i="34"/>
  <c r="F499" i="34"/>
  <c r="F498" i="34"/>
  <c r="F497" i="34"/>
  <c r="F496" i="34"/>
  <c r="F495" i="34"/>
  <c r="F494" i="34"/>
  <c r="F493" i="34"/>
  <c r="F492" i="34"/>
  <c r="F491" i="34"/>
  <c r="F490" i="34"/>
  <c r="F489" i="34"/>
  <c r="F488" i="34"/>
  <c r="F487" i="34"/>
  <c r="F486" i="34"/>
  <c r="F485" i="34"/>
  <c r="F484" i="34"/>
  <c r="F483" i="34"/>
  <c r="F482" i="34"/>
  <c r="F481" i="34"/>
  <c r="F480" i="34"/>
  <c r="F479" i="34"/>
  <c r="F478" i="34"/>
  <c r="F477" i="34"/>
  <c r="F476" i="34"/>
  <c r="F475" i="34"/>
  <c r="F474" i="34"/>
  <c r="F473" i="34"/>
  <c r="F472" i="34"/>
  <c r="F471" i="34"/>
  <c r="F470" i="34"/>
  <c r="F469" i="34"/>
  <c r="F468" i="34"/>
  <c r="F467" i="34"/>
  <c r="F466" i="34"/>
  <c r="F465" i="34"/>
  <c r="F464" i="34"/>
  <c r="F463" i="34"/>
  <c r="F462" i="34"/>
  <c r="F461" i="34"/>
  <c r="F460" i="34"/>
  <c r="F459" i="34"/>
  <c r="F458" i="34"/>
  <c r="F457" i="34"/>
  <c r="F456" i="34"/>
  <c r="F455" i="34"/>
  <c r="F454" i="34"/>
  <c r="F453" i="34"/>
  <c r="F452" i="34"/>
  <c r="F451" i="34"/>
  <c r="F450" i="34"/>
  <c r="F449" i="34"/>
  <c r="F448" i="34"/>
  <c r="F447" i="34"/>
  <c r="F446" i="34"/>
  <c r="F445" i="34"/>
  <c r="F444" i="34"/>
  <c r="F443" i="34"/>
  <c r="F442" i="34"/>
  <c r="F441" i="34"/>
  <c r="F440" i="34"/>
  <c r="F439" i="34"/>
  <c r="F438" i="34"/>
  <c r="F437" i="34"/>
  <c r="F436" i="34"/>
  <c r="F435" i="34"/>
  <c r="F434" i="34"/>
  <c r="F433" i="34"/>
  <c r="F432" i="34"/>
  <c r="F431" i="34"/>
  <c r="F430" i="34"/>
  <c r="F429" i="34"/>
  <c r="F428" i="34"/>
  <c r="F427" i="34"/>
  <c r="F426" i="34"/>
  <c r="F425" i="34"/>
  <c r="F424" i="34"/>
  <c r="F423" i="34"/>
  <c r="F422" i="34"/>
  <c r="F421" i="34"/>
  <c r="F420" i="34"/>
  <c r="F419" i="34"/>
  <c r="F418" i="34"/>
  <c r="F417" i="34"/>
  <c r="F416" i="34"/>
  <c r="F415" i="34"/>
  <c r="F414" i="34"/>
  <c r="F413" i="34"/>
  <c r="F412" i="34"/>
  <c r="F411" i="34"/>
  <c r="F410" i="34"/>
  <c r="F409" i="34"/>
  <c r="F408" i="34"/>
  <c r="F407" i="34"/>
  <c r="F406" i="34"/>
  <c r="F405" i="34"/>
  <c r="F404" i="34"/>
  <c r="F403" i="34"/>
  <c r="F402" i="34"/>
  <c r="F401" i="34"/>
  <c r="F400" i="34"/>
  <c r="F399" i="34"/>
  <c r="F398" i="34"/>
  <c r="F397" i="34"/>
  <c r="F396" i="34"/>
  <c r="F395" i="34"/>
  <c r="F394" i="34"/>
  <c r="F393" i="34"/>
  <c r="F392" i="34"/>
  <c r="F391" i="34"/>
  <c r="F390" i="34"/>
  <c r="F389" i="34"/>
  <c r="F388" i="34"/>
  <c r="F387" i="34"/>
  <c r="F386" i="34"/>
  <c r="F385" i="34"/>
  <c r="F384" i="34"/>
  <c r="F383" i="34"/>
  <c r="F382" i="34"/>
  <c r="F381" i="34"/>
  <c r="F380" i="34"/>
  <c r="F379" i="34"/>
  <c r="F378" i="34"/>
  <c r="F377" i="34"/>
  <c r="F376" i="34"/>
  <c r="F375" i="34"/>
  <c r="F374" i="34"/>
  <c r="F373" i="34"/>
  <c r="F372" i="34"/>
  <c r="F371" i="34"/>
  <c r="F370" i="34"/>
  <c r="F369" i="34"/>
  <c r="F368" i="34"/>
  <c r="F367" i="34"/>
  <c r="F366" i="34"/>
  <c r="F365" i="34"/>
  <c r="F364" i="34"/>
  <c r="F363" i="34"/>
  <c r="F362" i="34"/>
  <c r="F361" i="34"/>
  <c r="F360" i="34"/>
  <c r="F359" i="34"/>
  <c r="F358" i="34"/>
  <c r="F357" i="34"/>
  <c r="F356" i="34"/>
  <c r="F355" i="34"/>
  <c r="F354" i="34"/>
  <c r="F353" i="34"/>
  <c r="F352" i="34"/>
  <c r="F351" i="34"/>
  <c r="F350" i="34"/>
  <c r="F349" i="34"/>
  <c r="F348" i="34"/>
  <c r="F347" i="34"/>
  <c r="F346" i="34"/>
  <c r="F345" i="34"/>
  <c r="F344" i="34"/>
  <c r="F343" i="34"/>
  <c r="F342" i="34"/>
  <c r="F341" i="34"/>
  <c r="F340" i="34"/>
  <c r="F339" i="34"/>
  <c r="F338" i="34"/>
  <c r="F337" i="34"/>
  <c r="F336" i="34"/>
  <c r="F335" i="34"/>
  <c r="F334" i="34"/>
  <c r="F333" i="34"/>
  <c r="F332" i="34"/>
  <c r="F331" i="34"/>
  <c r="F330" i="34"/>
  <c r="F329" i="34"/>
  <c r="F328" i="34"/>
  <c r="F327" i="34"/>
  <c r="F326" i="34"/>
  <c r="F325" i="34"/>
  <c r="F324" i="34"/>
  <c r="F323" i="34"/>
  <c r="F322" i="34"/>
  <c r="F321" i="34"/>
  <c r="F320" i="34"/>
  <c r="F319" i="34"/>
  <c r="F318" i="34"/>
  <c r="F317" i="34"/>
  <c r="F316" i="34"/>
  <c r="F315" i="34"/>
  <c r="F314" i="34"/>
  <c r="F313" i="34"/>
  <c r="F312" i="34"/>
  <c r="F311" i="34"/>
  <c r="F310" i="34"/>
  <c r="F309" i="34"/>
  <c r="F308" i="34"/>
  <c r="F307" i="34"/>
  <c r="F306" i="34"/>
  <c r="F305" i="34"/>
  <c r="F304" i="34"/>
  <c r="F303" i="34"/>
  <c r="F302" i="34"/>
  <c r="F301" i="34"/>
  <c r="F300" i="34"/>
  <c r="F299" i="34"/>
  <c r="F298" i="34"/>
  <c r="F297" i="34"/>
  <c r="F296" i="34"/>
  <c r="F295" i="34"/>
  <c r="F294" i="34"/>
  <c r="F293" i="34"/>
  <c r="F292" i="34"/>
  <c r="F291" i="34"/>
  <c r="F290" i="34"/>
  <c r="F289" i="34"/>
  <c r="F288" i="34"/>
  <c r="F287" i="34"/>
  <c r="F286" i="34"/>
  <c r="F285" i="34"/>
  <c r="F284" i="34"/>
  <c r="F283" i="34"/>
  <c r="F282" i="34"/>
  <c r="F281" i="34"/>
  <c r="F280" i="34"/>
  <c r="F279" i="34"/>
  <c r="F278" i="34"/>
  <c r="F277" i="34"/>
  <c r="F276" i="34"/>
  <c r="F275" i="34"/>
  <c r="F274" i="34"/>
  <c r="F273" i="34"/>
  <c r="F272" i="34"/>
  <c r="F271" i="34"/>
  <c r="F270" i="34"/>
  <c r="F269" i="34"/>
  <c r="F268" i="34"/>
  <c r="F267" i="34"/>
  <c r="F266" i="34"/>
  <c r="F265" i="34"/>
  <c r="F264" i="34"/>
  <c r="F263" i="34"/>
  <c r="F262" i="34"/>
  <c r="F261" i="34"/>
  <c r="F260" i="34"/>
  <c r="F259" i="34"/>
  <c r="F258" i="34"/>
  <c r="F257" i="34"/>
  <c r="F256" i="34"/>
  <c r="F255" i="34"/>
  <c r="F254" i="34"/>
  <c r="F253" i="34"/>
  <c r="F252" i="34"/>
  <c r="F251" i="34"/>
  <c r="F250" i="34"/>
  <c r="F249" i="34"/>
  <c r="F248" i="34"/>
  <c r="F247" i="34"/>
  <c r="F246" i="34"/>
  <c r="F245" i="34"/>
  <c r="F244" i="34"/>
  <c r="F243" i="34"/>
  <c r="F242" i="34"/>
  <c r="F241" i="34"/>
  <c r="F240" i="34"/>
  <c r="F239" i="34"/>
  <c r="F238" i="34"/>
  <c r="F237" i="34"/>
  <c r="F236" i="34"/>
  <c r="F235" i="34"/>
  <c r="F234" i="34"/>
  <c r="F233" i="34"/>
  <c r="F232" i="34"/>
  <c r="F231" i="34"/>
  <c r="F230" i="34"/>
  <c r="F229" i="34"/>
  <c r="F228" i="34"/>
  <c r="F227" i="34"/>
  <c r="F226" i="34"/>
  <c r="F225" i="34"/>
  <c r="F224" i="34"/>
  <c r="F223" i="34"/>
  <c r="F222" i="34"/>
  <c r="F221" i="34"/>
  <c r="F220" i="34"/>
  <c r="F219" i="34"/>
  <c r="F218" i="34"/>
  <c r="F217" i="34"/>
  <c r="F216" i="34"/>
  <c r="F215" i="34"/>
  <c r="F214" i="34"/>
  <c r="F213" i="34"/>
  <c r="F212" i="34"/>
  <c r="F211" i="34"/>
  <c r="F210" i="34"/>
  <c r="F209" i="34"/>
  <c r="F208" i="34"/>
  <c r="F207" i="34"/>
  <c r="F206" i="34"/>
  <c r="F205" i="34"/>
  <c r="F204" i="34"/>
  <c r="F203" i="34"/>
  <c r="F202" i="34"/>
  <c r="F201" i="34"/>
  <c r="F200" i="34"/>
  <c r="F199" i="34"/>
  <c r="F198" i="34"/>
  <c r="F197" i="34"/>
  <c r="F196" i="34"/>
  <c r="F195" i="34"/>
  <c r="F194" i="34"/>
  <c r="F193" i="34"/>
  <c r="F192" i="34"/>
  <c r="F191" i="34"/>
  <c r="F190" i="34"/>
  <c r="F189" i="34"/>
  <c r="F188" i="34"/>
  <c r="F187" i="34"/>
  <c r="F186" i="34"/>
  <c r="F185" i="34"/>
  <c r="F184" i="34"/>
  <c r="F183" i="34"/>
  <c r="F182" i="34"/>
  <c r="F181" i="34"/>
  <c r="F180" i="34"/>
  <c r="F179" i="34"/>
  <c r="F178" i="34"/>
  <c r="F177" i="34"/>
  <c r="F176" i="34"/>
  <c r="F175" i="34"/>
  <c r="F174" i="34"/>
  <c r="F173" i="34"/>
  <c r="F172" i="34"/>
  <c r="F171" i="34"/>
  <c r="F170" i="34"/>
  <c r="F169" i="34"/>
  <c r="F168" i="34"/>
  <c r="F167" i="34"/>
  <c r="F166" i="34"/>
  <c r="F165" i="34"/>
  <c r="F164" i="34"/>
  <c r="F163" i="34"/>
  <c r="F162" i="34"/>
  <c r="F161" i="34"/>
  <c r="F160" i="34"/>
  <c r="F159" i="34"/>
  <c r="F158" i="34"/>
  <c r="F157" i="34"/>
  <c r="F156" i="34"/>
  <c r="F155" i="34"/>
  <c r="F154" i="34"/>
  <c r="F153" i="34"/>
  <c r="F152" i="34"/>
  <c r="F151" i="34"/>
  <c r="F150" i="34"/>
  <c r="F149" i="34"/>
  <c r="F148" i="34"/>
  <c r="F147" i="34"/>
  <c r="F146" i="34"/>
  <c r="F145" i="34"/>
  <c r="F144" i="34"/>
  <c r="F143" i="34"/>
  <c r="F142" i="34"/>
  <c r="F141" i="34"/>
  <c r="F140" i="34"/>
  <c r="F139" i="34"/>
  <c r="F138" i="34"/>
  <c r="F137" i="34"/>
  <c r="F136" i="34"/>
  <c r="F135" i="34"/>
  <c r="F134" i="34"/>
  <c r="F133" i="34"/>
  <c r="F132" i="34"/>
  <c r="F131" i="34"/>
  <c r="F130" i="34"/>
  <c r="F129" i="34"/>
  <c r="F128" i="34"/>
  <c r="F127" i="34"/>
  <c r="F126" i="34"/>
  <c r="F125" i="34"/>
  <c r="F124" i="34"/>
  <c r="F123" i="34"/>
  <c r="F122" i="34"/>
  <c r="F121" i="34"/>
  <c r="F120" i="34"/>
  <c r="F119" i="34"/>
  <c r="F118" i="34"/>
  <c r="F117" i="34"/>
  <c r="F116" i="34"/>
  <c r="F115" i="34"/>
  <c r="F114" i="34"/>
  <c r="F113" i="34"/>
  <c r="F112" i="34"/>
  <c r="F111" i="34"/>
  <c r="F110" i="34"/>
  <c r="F109" i="34"/>
  <c r="F108" i="34"/>
  <c r="F107" i="34"/>
  <c r="F106" i="34"/>
  <c r="F105" i="34"/>
  <c r="F104" i="34"/>
  <c r="F103" i="34"/>
  <c r="F102" i="34"/>
  <c r="F101" i="34"/>
  <c r="F100" i="34"/>
  <c r="F99" i="34"/>
  <c r="F98" i="34"/>
  <c r="F97" i="34"/>
  <c r="F96" i="34"/>
  <c r="F95" i="34"/>
  <c r="F94" i="34"/>
  <c r="F93" i="34"/>
  <c r="F92" i="34"/>
  <c r="F91" i="34"/>
  <c r="F90" i="34"/>
  <c r="F89" i="34"/>
  <c r="F88" i="34"/>
  <c r="F87" i="34"/>
  <c r="F86" i="34"/>
  <c r="F85" i="34"/>
  <c r="F84" i="34"/>
  <c r="F83" i="34"/>
  <c r="F82" i="34"/>
  <c r="F81" i="34"/>
  <c r="F80" i="34"/>
  <c r="F79" i="34"/>
  <c r="F78" i="34"/>
  <c r="F77" i="34"/>
  <c r="F76" i="34"/>
  <c r="F75" i="34"/>
  <c r="F74" i="34"/>
  <c r="F73" i="34"/>
  <c r="F72" i="34"/>
  <c r="F71" i="34"/>
  <c r="F70" i="34"/>
  <c r="F69" i="34"/>
  <c r="F68" i="34"/>
  <c r="F67" i="34"/>
  <c r="F66" i="34"/>
  <c r="F65" i="34"/>
  <c r="F64" i="34"/>
  <c r="F63" i="34"/>
  <c r="F62" i="34"/>
  <c r="F61" i="34"/>
  <c r="F60" i="34"/>
  <c r="F59" i="34"/>
  <c r="F58" i="34"/>
  <c r="F57" i="34"/>
  <c r="F56" i="34"/>
  <c r="F55" i="34"/>
  <c r="F54" i="34"/>
  <c r="F53" i="34"/>
  <c r="F52" i="34"/>
  <c r="F51" i="34"/>
  <c r="F50" i="34"/>
  <c r="F49" i="34"/>
  <c r="F48" i="34"/>
  <c r="F47" i="34"/>
  <c r="F46" i="34"/>
  <c r="F45" i="34"/>
  <c r="F44" i="34"/>
  <c r="F43" i="34"/>
  <c r="F42" i="34"/>
  <c r="F41" i="34"/>
  <c r="F40" i="34"/>
  <c r="F39" i="34"/>
  <c r="F38" i="34"/>
  <c r="F37" i="34"/>
  <c r="F36" i="34"/>
  <c r="F35" i="34"/>
  <c r="F34" i="34"/>
  <c r="F33" i="34"/>
  <c r="F32" i="34"/>
  <c r="F31" i="34"/>
  <c r="F30" i="34"/>
  <c r="F29" i="34"/>
  <c r="F28" i="34"/>
  <c r="F27" i="34"/>
  <c r="F26" i="34"/>
  <c r="F25" i="34"/>
  <c r="F24" i="34"/>
  <c r="F23" i="34"/>
  <c r="F22" i="34"/>
  <c r="F21" i="34"/>
  <c r="F20" i="34"/>
  <c r="F19" i="34"/>
  <c r="F18" i="34"/>
  <c r="F17" i="34"/>
  <c r="F16" i="34"/>
  <c r="F15" i="34"/>
  <c r="F14" i="34"/>
  <c r="F13" i="34"/>
  <c r="F12" i="34"/>
  <c r="F11" i="34"/>
  <c r="F10" i="34"/>
  <c r="F9" i="34"/>
  <c r="F8" i="34"/>
  <c r="W117" i="39" l="1"/>
  <c r="W93" i="39"/>
  <c r="W90" i="39"/>
  <c r="W69" i="39"/>
  <c r="W66" i="39"/>
  <c r="W45" i="39"/>
  <c r="W40" i="39"/>
  <c r="W21" i="39"/>
  <c r="W44" i="39"/>
  <c r="W116" i="39"/>
  <c r="AT14" i="21"/>
  <c r="AT22" i="21"/>
  <c r="AT30" i="21"/>
  <c r="AU29" i="21"/>
  <c r="AT8" i="21"/>
  <c r="AU9" i="21"/>
  <c r="AU17" i="21"/>
  <c r="AM31" i="39"/>
  <c r="AT31" i="39"/>
  <c r="AL31" i="39"/>
  <c r="AU31" i="39"/>
  <c r="AN31" i="39"/>
  <c r="AP31" i="39"/>
  <c r="AU13" i="21"/>
  <c r="AU25" i="21"/>
  <c r="AT10" i="21"/>
  <c r="AT18" i="21"/>
  <c r="AT26" i="21"/>
  <c r="AU10" i="21"/>
  <c r="AU19" i="21"/>
  <c r="AU21" i="21"/>
  <c r="AU15" i="21"/>
  <c r="AU27" i="21"/>
  <c r="AT11" i="21"/>
  <c r="AT27" i="21"/>
  <c r="AU11" i="21"/>
  <c r="AU23" i="21"/>
  <c r="AT12" i="21"/>
  <c r="AU14" i="21"/>
  <c r="AU30" i="21"/>
  <c r="AU8" i="21"/>
  <c r="AT15" i="21"/>
  <c r="AT23" i="21"/>
  <c r="AT16" i="21"/>
  <c r="AT24" i="21"/>
  <c r="AT9" i="21"/>
  <c r="AT17" i="21"/>
  <c r="AT25" i="21"/>
  <c r="AT13" i="21"/>
  <c r="AT21" i="21"/>
  <c r="AT29" i="21"/>
  <c r="W114" i="39"/>
  <c r="P10" i="39"/>
  <c r="W64" i="39"/>
  <c r="W88" i="39"/>
  <c r="W112" i="39"/>
  <c r="W115" i="39"/>
  <c r="W15" i="39"/>
  <c r="AO31" i="39"/>
  <c r="W39" i="39"/>
  <c r="W43" i="39"/>
  <c r="W67" i="39"/>
  <c r="W91" i="39"/>
  <c r="W86" i="39"/>
  <c r="W110" i="39"/>
  <c r="W17" i="39"/>
  <c r="W20" i="39"/>
  <c r="AQ31" i="39"/>
  <c r="W38" i="39"/>
  <c r="W42" i="39"/>
  <c r="W65" i="39"/>
  <c r="W89" i="39"/>
  <c r="W113" i="39"/>
  <c r="AR31" i="39"/>
  <c r="W68" i="39"/>
  <c r="W92" i="39"/>
  <c r="W62" i="39"/>
  <c r="AG13" i="39"/>
  <c r="W19" i="39"/>
  <c r="AK31" i="39"/>
  <c r="W41" i="39"/>
  <c r="W63" i="39"/>
  <c r="W87" i="39"/>
  <c r="W111" i="39"/>
  <c r="H4530" i="34" l="1"/>
  <c r="H4529" i="34"/>
  <c r="H4528" i="34"/>
  <c r="H4527" i="34"/>
  <c r="H4526" i="34"/>
  <c r="H4525" i="34"/>
  <c r="H4524" i="34"/>
  <c r="H4523" i="34"/>
  <c r="H4522" i="34"/>
  <c r="H4521" i="34"/>
  <c r="H4520" i="34"/>
  <c r="H4519" i="34"/>
  <c r="H4518" i="34"/>
  <c r="H4517" i="34"/>
  <c r="H4516" i="34"/>
  <c r="H4515" i="34"/>
  <c r="H4514" i="34"/>
  <c r="H4513" i="34"/>
  <c r="H4512" i="34"/>
  <c r="H4511" i="34"/>
  <c r="H4510" i="34"/>
  <c r="H4509" i="34"/>
  <c r="H4508" i="34"/>
  <c r="H4507" i="34"/>
  <c r="H4506" i="34"/>
  <c r="H4505" i="34"/>
  <c r="H4504" i="34"/>
  <c r="H4503" i="34"/>
  <c r="H4502" i="34"/>
  <c r="H4501" i="34"/>
  <c r="H4500" i="34"/>
  <c r="H4499" i="34"/>
  <c r="H4498" i="34"/>
  <c r="H4497" i="34"/>
  <c r="H4496" i="34"/>
  <c r="H4495" i="34"/>
  <c r="H4494" i="34"/>
  <c r="H4493" i="34"/>
  <c r="H4492" i="34"/>
  <c r="H4491" i="34"/>
  <c r="H4490" i="34"/>
  <c r="H4489" i="34"/>
  <c r="H4488" i="34"/>
  <c r="H4487" i="34"/>
  <c r="H4486" i="34"/>
  <c r="H4485" i="34"/>
  <c r="H4484" i="34"/>
  <c r="H4483" i="34"/>
  <c r="H4482" i="34"/>
  <c r="H4481" i="34"/>
  <c r="H4480" i="34"/>
  <c r="H4479" i="34"/>
  <c r="H4478" i="34"/>
  <c r="H4477" i="34"/>
  <c r="H4476" i="34"/>
  <c r="H4475" i="34"/>
  <c r="H4474" i="34"/>
  <c r="H4473" i="34"/>
  <c r="H4472" i="34"/>
  <c r="H4471" i="34"/>
  <c r="H4470" i="34"/>
  <c r="H4469" i="34"/>
  <c r="H4468" i="34"/>
  <c r="H4467" i="34"/>
  <c r="H4466" i="34"/>
  <c r="H4465" i="34"/>
  <c r="H4464" i="34"/>
  <c r="H4463" i="34"/>
  <c r="H4462" i="34"/>
  <c r="H4461" i="34"/>
  <c r="H4460" i="34"/>
  <c r="H4459" i="34"/>
  <c r="H4458" i="34"/>
  <c r="H4457" i="34"/>
  <c r="H4456" i="34"/>
  <c r="H4455" i="34"/>
  <c r="H4454" i="34"/>
  <c r="H4453" i="34"/>
  <c r="H4452" i="34"/>
  <c r="H4451" i="34"/>
  <c r="H4450" i="34"/>
  <c r="H4449" i="34"/>
  <c r="H4448" i="34"/>
  <c r="H4447" i="34"/>
  <c r="H4446" i="34"/>
  <c r="H4445" i="34"/>
  <c r="H4444" i="34"/>
  <c r="H4443" i="34"/>
  <c r="H4442" i="34"/>
  <c r="H4441" i="34"/>
  <c r="H4440" i="34"/>
  <c r="H4439" i="34"/>
  <c r="H4438" i="34"/>
  <c r="H4437" i="34"/>
  <c r="H4436" i="34"/>
  <c r="H4435" i="34"/>
  <c r="H4434" i="34"/>
  <c r="H4433" i="34"/>
  <c r="H4432" i="34"/>
  <c r="H4431" i="34"/>
  <c r="H4430" i="34"/>
  <c r="H4429" i="34"/>
  <c r="H4428" i="34"/>
  <c r="H4427" i="34"/>
  <c r="H4426" i="34"/>
  <c r="H4425" i="34"/>
  <c r="H4424" i="34"/>
  <c r="H4423" i="34"/>
  <c r="H4422" i="34"/>
  <c r="H4421" i="34"/>
  <c r="H4420" i="34"/>
  <c r="H4419" i="34"/>
  <c r="H4418" i="34"/>
  <c r="H4417" i="34"/>
  <c r="H4416" i="34"/>
  <c r="H4415" i="34"/>
  <c r="H4414" i="34"/>
  <c r="H4413" i="34"/>
  <c r="H4412" i="34"/>
  <c r="H4411" i="34"/>
  <c r="H4410" i="34"/>
  <c r="H4409" i="34"/>
  <c r="H4408" i="34"/>
  <c r="H4407" i="34"/>
  <c r="H4406" i="34"/>
  <c r="H4405" i="34"/>
  <c r="H4404" i="34"/>
  <c r="H4403" i="34"/>
  <c r="H4402" i="34"/>
  <c r="H4401" i="34"/>
  <c r="H4400" i="34"/>
  <c r="H4399" i="34"/>
  <c r="H4398" i="34"/>
  <c r="H4397" i="34"/>
  <c r="H4396" i="34"/>
  <c r="H4395" i="34"/>
  <c r="H4394" i="34"/>
  <c r="H4393" i="34"/>
  <c r="H4392" i="34"/>
  <c r="H4391" i="34"/>
  <c r="H4390" i="34"/>
  <c r="H4389" i="34"/>
  <c r="H4388" i="34"/>
  <c r="H4387" i="34"/>
  <c r="H4386" i="34"/>
  <c r="H4385" i="34"/>
  <c r="H4384" i="34"/>
  <c r="H4383" i="34"/>
  <c r="H4382" i="34"/>
  <c r="H4381" i="34"/>
  <c r="H4380" i="34"/>
  <c r="H4379" i="34"/>
  <c r="H4378" i="34"/>
  <c r="H4377" i="34"/>
  <c r="H4376" i="34"/>
  <c r="H4375" i="34"/>
  <c r="H4374" i="34"/>
  <c r="H4373" i="34"/>
  <c r="H4372" i="34"/>
  <c r="H4371" i="34"/>
  <c r="H4370" i="34"/>
  <c r="H4369" i="34"/>
  <c r="H4368" i="34"/>
  <c r="H4367" i="34"/>
  <c r="H4366" i="34"/>
  <c r="H4365" i="34"/>
  <c r="H4364" i="34"/>
  <c r="H4363" i="34"/>
  <c r="H4362" i="34"/>
  <c r="H4361" i="34"/>
  <c r="H4360" i="34"/>
  <c r="H4359" i="34"/>
  <c r="H4358" i="34"/>
  <c r="H4357" i="34"/>
  <c r="H4356" i="34"/>
  <c r="H4355" i="34"/>
  <c r="H4354" i="34"/>
  <c r="H4353" i="34"/>
  <c r="H4352" i="34"/>
  <c r="H4351" i="34"/>
  <c r="H4350" i="34"/>
  <c r="H4349" i="34"/>
  <c r="H4348" i="34"/>
  <c r="H4347" i="34"/>
  <c r="H4346" i="34"/>
  <c r="H4345" i="34"/>
  <c r="H4344" i="34"/>
  <c r="H4343" i="34"/>
  <c r="H4342" i="34"/>
  <c r="H4341" i="34"/>
  <c r="H4340" i="34"/>
  <c r="H4339" i="34"/>
  <c r="H4338" i="34"/>
  <c r="H4337" i="34"/>
  <c r="H4336" i="34"/>
  <c r="H4335" i="34"/>
  <c r="H4334" i="34"/>
  <c r="H4333" i="34"/>
  <c r="H4332" i="34"/>
  <c r="H4331" i="34"/>
  <c r="H4330" i="34"/>
  <c r="H4329" i="34"/>
  <c r="H4328" i="34"/>
  <c r="H4327" i="34"/>
  <c r="H4326" i="34"/>
  <c r="H4325" i="34"/>
  <c r="H4324" i="34"/>
  <c r="H4323" i="34"/>
  <c r="H4322" i="34"/>
  <c r="H4321" i="34"/>
  <c r="H4320" i="34"/>
  <c r="H4319" i="34"/>
  <c r="H4318" i="34"/>
  <c r="H4317" i="34"/>
  <c r="H4316" i="34"/>
  <c r="H4315" i="34"/>
  <c r="H4314" i="34"/>
  <c r="H4313" i="34"/>
  <c r="H4312" i="34"/>
  <c r="H4311" i="34"/>
  <c r="H4310" i="34"/>
  <c r="H4309" i="34"/>
  <c r="H4308" i="34"/>
  <c r="H4307" i="34"/>
  <c r="H4306" i="34"/>
  <c r="H4305" i="34"/>
  <c r="H4304" i="34"/>
  <c r="H4303" i="34"/>
  <c r="H4302" i="34"/>
  <c r="H4301" i="34"/>
  <c r="H4300" i="34"/>
  <c r="H4299" i="34"/>
  <c r="H4298" i="34"/>
  <c r="H4297" i="34"/>
  <c r="H4296" i="34"/>
  <c r="H4295" i="34"/>
  <c r="H4294" i="34"/>
  <c r="H4293" i="34"/>
  <c r="H4292" i="34"/>
  <c r="H4291" i="34"/>
  <c r="H4290" i="34"/>
  <c r="H4289" i="34"/>
  <c r="H4288" i="34"/>
  <c r="H4287" i="34"/>
  <c r="H4286" i="34"/>
  <c r="H4285" i="34"/>
  <c r="H4284" i="34"/>
  <c r="H4283" i="34"/>
  <c r="H4282" i="34"/>
  <c r="H4281" i="34"/>
  <c r="H4280" i="34"/>
  <c r="H4279" i="34"/>
  <c r="H4278" i="34"/>
  <c r="H4277" i="34"/>
  <c r="H4276" i="34"/>
  <c r="H4275" i="34"/>
  <c r="H4274" i="34"/>
  <c r="H4273" i="34"/>
  <c r="H4272" i="34"/>
  <c r="H4271" i="34"/>
  <c r="H4270" i="34"/>
  <c r="H4269" i="34"/>
  <c r="H4268" i="34"/>
  <c r="H4267" i="34"/>
  <c r="H4266" i="34"/>
  <c r="H4265" i="34"/>
  <c r="H4264" i="34"/>
  <c r="H4263" i="34"/>
  <c r="H4262" i="34"/>
  <c r="H4261" i="34"/>
  <c r="H4260" i="34"/>
  <c r="H4259" i="34"/>
  <c r="H4258" i="34"/>
  <c r="H4257" i="34"/>
  <c r="H4256" i="34"/>
  <c r="H4255" i="34"/>
  <c r="H4254" i="34"/>
  <c r="H4253" i="34"/>
  <c r="H4252" i="34"/>
  <c r="H4251" i="34"/>
  <c r="H4250" i="34"/>
  <c r="H4249" i="34"/>
  <c r="H4248" i="34"/>
  <c r="H4247" i="34"/>
  <c r="H4246" i="34"/>
  <c r="H4245" i="34"/>
  <c r="H4244" i="34"/>
  <c r="H4243" i="34"/>
  <c r="H4242" i="34"/>
  <c r="H4241" i="34"/>
  <c r="H4240" i="34"/>
  <c r="H4239" i="34"/>
  <c r="H4238" i="34"/>
  <c r="H4237" i="34"/>
  <c r="H4236" i="34"/>
  <c r="H4235" i="34"/>
  <c r="H4234" i="34"/>
  <c r="H4233" i="34"/>
  <c r="H4232" i="34"/>
  <c r="H4231" i="34"/>
  <c r="H4230" i="34"/>
  <c r="H4229" i="34"/>
  <c r="H4228" i="34"/>
  <c r="H4227" i="34"/>
  <c r="H4226" i="34"/>
  <c r="H4225" i="34"/>
  <c r="H4224" i="34"/>
  <c r="H4223" i="34"/>
  <c r="H4222" i="34"/>
  <c r="H4221" i="34"/>
  <c r="H4220" i="34"/>
  <c r="H4219" i="34"/>
  <c r="H4218" i="34"/>
  <c r="H4217" i="34"/>
  <c r="H4216" i="34"/>
  <c r="H4215" i="34"/>
  <c r="H4214" i="34"/>
  <c r="H4213" i="34"/>
  <c r="H4212" i="34"/>
  <c r="H4211" i="34"/>
  <c r="H4210" i="34"/>
  <c r="H4209" i="34"/>
  <c r="H4208" i="34"/>
  <c r="H4207" i="34"/>
  <c r="H4206" i="34"/>
  <c r="H4205" i="34"/>
  <c r="H4204" i="34"/>
  <c r="H4203" i="34"/>
  <c r="H4202" i="34"/>
  <c r="H4201" i="34"/>
  <c r="H4200" i="34"/>
  <c r="H4199" i="34"/>
  <c r="H4198" i="34"/>
  <c r="H4197" i="34"/>
  <c r="H4196" i="34"/>
  <c r="H4195" i="34"/>
  <c r="H4194" i="34"/>
  <c r="H4193" i="34"/>
  <c r="H4192" i="34"/>
  <c r="H4191" i="34"/>
  <c r="H4190" i="34"/>
  <c r="H4189" i="34"/>
  <c r="H4188" i="34"/>
  <c r="H4187" i="34"/>
  <c r="H4186" i="34"/>
  <c r="H4185" i="34"/>
  <c r="H4184" i="34"/>
  <c r="H4183" i="34"/>
  <c r="H4182" i="34"/>
  <c r="H4181" i="34"/>
  <c r="H4180" i="34"/>
  <c r="H4179" i="34"/>
  <c r="H4178" i="34"/>
  <c r="H4177" i="34"/>
  <c r="H4176" i="34"/>
  <c r="H4175" i="34"/>
  <c r="H4174" i="34"/>
  <c r="H4173" i="34"/>
  <c r="H4172" i="34"/>
  <c r="H4171" i="34"/>
  <c r="H4170" i="34"/>
  <c r="H4169" i="34"/>
  <c r="H4168" i="34"/>
  <c r="H4167" i="34"/>
  <c r="H4166" i="34"/>
  <c r="H4165" i="34"/>
  <c r="H4164" i="34"/>
  <c r="H4163" i="34"/>
  <c r="H4162" i="34"/>
  <c r="H4161" i="34"/>
  <c r="H4160" i="34"/>
  <c r="H4159" i="34"/>
  <c r="H4158" i="34"/>
  <c r="H4157" i="34"/>
  <c r="H4156" i="34"/>
  <c r="H4155" i="34"/>
  <c r="H4154" i="34"/>
  <c r="H4153" i="34"/>
  <c r="H4152" i="34"/>
  <c r="H4151" i="34"/>
  <c r="H4150" i="34"/>
  <c r="H4149" i="34"/>
  <c r="H4148" i="34"/>
  <c r="H4147" i="34"/>
  <c r="H4146" i="34"/>
  <c r="H4145" i="34"/>
  <c r="H4144" i="34"/>
  <c r="H4143" i="34"/>
  <c r="H4142" i="34"/>
  <c r="H4141" i="34"/>
  <c r="H4140" i="34"/>
  <c r="H4139" i="34"/>
  <c r="H4138" i="34"/>
  <c r="H4137" i="34"/>
  <c r="H4136" i="34"/>
  <c r="H4135" i="34"/>
  <c r="H4134" i="34"/>
  <c r="H4133" i="34"/>
  <c r="H4132" i="34"/>
  <c r="H4131" i="34"/>
  <c r="H4130" i="34"/>
  <c r="H4129" i="34"/>
  <c r="H4128" i="34"/>
  <c r="H4127" i="34"/>
  <c r="H4126" i="34"/>
  <c r="H4125" i="34"/>
  <c r="H4124" i="34"/>
  <c r="H4123" i="34"/>
  <c r="H4122" i="34"/>
  <c r="H4121" i="34"/>
  <c r="H4120" i="34"/>
  <c r="H4119" i="34"/>
  <c r="H4118" i="34"/>
  <c r="H4117" i="34"/>
  <c r="H4116" i="34"/>
  <c r="H4115" i="34"/>
  <c r="H4114" i="34"/>
  <c r="H4113" i="34"/>
  <c r="H4112" i="34"/>
  <c r="H4111" i="34"/>
  <c r="H4110" i="34"/>
  <c r="H4109" i="34"/>
  <c r="H4108" i="34"/>
  <c r="H4107" i="34"/>
  <c r="H4106" i="34"/>
  <c r="H4105" i="34"/>
  <c r="H4104" i="34"/>
  <c r="H4103" i="34"/>
  <c r="H4102" i="34"/>
  <c r="H4101" i="34"/>
  <c r="H4100" i="34"/>
  <c r="H4099" i="34"/>
  <c r="H4098" i="34"/>
  <c r="H4097" i="34"/>
  <c r="H4096" i="34"/>
  <c r="H4095" i="34"/>
  <c r="H4094" i="34"/>
  <c r="H4093" i="34"/>
  <c r="H4092" i="34"/>
  <c r="H4091" i="34"/>
  <c r="H4090" i="34"/>
  <c r="H4089" i="34"/>
  <c r="H4088" i="34"/>
  <c r="H4087" i="34"/>
  <c r="H4086" i="34"/>
  <c r="H4085" i="34"/>
  <c r="H4084" i="34"/>
  <c r="H4083" i="34"/>
  <c r="H4082" i="34"/>
  <c r="H4081" i="34"/>
  <c r="H4080" i="34"/>
  <c r="H4079" i="34"/>
  <c r="H4078" i="34"/>
  <c r="H4077" i="34"/>
  <c r="H4076" i="34"/>
  <c r="H4075" i="34"/>
  <c r="H4074" i="34"/>
  <c r="H4073" i="34"/>
  <c r="H4072" i="34"/>
  <c r="H4071" i="34"/>
  <c r="H4070" i="34"/>
  <c r="H4069" i="34"/>
  <c r="H4068" i="34"/>
  <c r="H4067" i="34"/>
  <c r="H4066" i="34"/>
  <c r="H4065" i="34"/>
  <c r="H4064" i="34"/>
  <c r="H4063" i="34"/>
  <c r="H4062" i="34"/>
  <c r="H4061" i="34"/>
  <c r="H4060" i="34"/>
  <c r="H4059" i="34"/>
  <c r="H4058" i="34"/>
  <c r="H4057" i="34"/>
  <c r="H4056" i="34"/>
  <c r="H4055" i="34"/>
  <c r="H4054" i="34"/>
  <c r="H4053" i="34"/>
  <c r="H4052" i="34"/>
  <c r="H4051" i="34"/>
  <c r="H4050" i="34"/>
  <c r="H4049" i="34"/>
  <c r="H4048" i="34"/>
  <c r="H4047" i="34"/>
  <c r="H4046" i="34"/>
  <c r="H4045" i="34"/>
  <c r="H4044" i="34"/>
  <c r="H4043" i="34"/>
  <c r="H4042" i="34"/>
  <c r="H4041" i="34"/>
  <c r="H4040" i="34"/>
  <c r="H4039" i="34"/>
  <c r="H4038" i="34"/>
  <c r="H4037" i="34"/>
  <c r="H4036" i="34"/>
  <c r="H4035" i="34"/>
  <c r="H4034" i="34"/>
  <c r="H4033" i="34"/>
  <c r="H4032" i="34"/>
  <c r="H4031" i="34"/>
  <c r="H4030" i="34"/>
  <c r="H4029" i="34"/>
  <c r="H4028" i="34"/>
  <c r="H4027" i="34"/>
  <c r="H4026" i="34"/>
  <c r="H4025" i="34"/>
  <c r="H4024" i="34"/>
  <c r="H4023" i="34"/>
  <c r="H4022" i="34"/>
  <c r="H4021" i="34"/>
  <c r="H4020" i="34"/>
  <c r="H4019" i="34"/>
  <c r="H4018" i="34"/>
  <c r="H4017" i="34"/>
  <c r="H4016" i="34"/>
  <c r="H4015" i="34"/>
  <c r="H4014" i="34"/>
  <c r="H4013" i="34"/>
  <c r="H4012" i="34"/>
  <c r="H4011" i="34"/>
  <c r="H4010" i="34"/>
  <c r="H4009" i="34"/>
  <c r="H4008" i="34"/>
  <c r="H4007" i="34"/>
  <c r="H4006" i="34"/>
  <c r="H4005" i="34"/>
  <c r="H4004" i="34"/>
  <c r="H4003" i="34"/>
  <c r="H4002" i="34"/>
  <c r="H4001" i="34"/>
  <c r="H4000" i="34"/>
  <c r="H3999" i="34"/>
  <c r="H3998" i="34"/>
  <c r="H3997" i="34"/>
  <c r="H3996" i="34"/>
  <c r="H3995" i="34"/>
  <c r="H3994" i="34"/>
  <c r="H3993" i="34"/>
  <c r="H3992" i="34"/>
  <c r="H3991" i="34"/>
  <c r="H3990" i="34"/>
  <c r="H3989" i="34"/>
  <c r="H3988" i="34"/>
  <c r="H3987" i="34"/>
  <c r="H3986" i="34"/>
  <c r="H3985" i="34"/>
  <c r="H3984" i="34"/>
  <c r="H3983" i="34"/>
  <c r="H3982" i="34"/>
  <c r="H3981" i="34"/>
  <c r="H3980" i="34"/>
  <c r="H3979" i="34"/>
  <c r="H3978" i="34"/>
  <c r="H3977" i="34"/>
  <c r="H3976" i="34"/>
  <c r="H3975" i="34"/>
  <c r="H3974" i="34"/>
  <c r="H3973" i="34"/>
  <c r="H3972" i="34"/>
  <c r="H3971" i="34"/>
  <c r="H3970" i="34"/>
  <c r="H3969" i="34"/>
  <c r="H3968" i="34"/>
  <c r="H3967" i="34"/>
  <c r="H3966" i="34"/>
  <c r="H3965" i="34"/>
  <c r="H3964" i="34"/>
  <c r="H3963" i="34"/>
  <c r="H3962" i="34"/>
  <c r="H3961" i="34"/>
  <c r="H3960" i="34"/>
  <c r="H3959" i="34"/>
  <c r="H3958" i="34"/>
  <c r="H3957" i="34"/>
  <c r="H3956" i="34"/>
  <c r="H3955" i="34"/>
  <c r="H3954" i="34"/>
  <c r="H3953" i="34"/>
  <c r="H3952" i="34"/>
  <c r="H3951" i="34"/>
  <c r="H3950" i="34"/>
  <c r="H3949" i="34"/>
  <c r="H3948" i="34"/>
  <c r="H3947" i="34"/>
  <c r="H3946" i="34"/>
  <c r="H3945" i="34"/>
  <c r="H3944" i="34"/>
  <c r="H3943" i="34"/>
  <c r="H3942" i="34"/>
  <c r="H3941" i="34"/>
  <c r="H3940" i="34"/>
  <c r="H3939" i="34"/>
  <c r="H3938" i="34"/>
  <c r="H3937" i="34"/>
  <c r="H3936" i="34"/>
  <c r="H3935" i="34"/>
  <c r="H3934" i="34"/>
  <c r="H3933" i="34"/>
  <c r="H3932" i="34"/>
  <c r="H3931" i="34"/>
  <c r="H3930" i="34"/>
  <c r="H3929" i="34"/>
  <c r="H3928" i="34"/>
  <c r="H3927" i="34"/>
  <c r="H3926" i="34"/>
  <c r="H3925" i="34"/>
  <c r="H3924" i="34"/>
  <c r="H3923" i="34"/>
  <c r="H3922" i="34"/>
  <c r="H3921" i="34"/>
  <c r="H3920" i="34"/>
  <c r="H3919" i="34"/>
  <c r="H3918" i="34"/>
  <c r="H3917" i="34"/>
  <c r="H3916" i="34"/>
  <c r="H3915" i="34"/>
  <c r="H3914" i="34"/>
  <c r="H3913" i="34"/>
  <c r="H3912" i="34"/>
  <c r="H3911" i="34"/>
  <c r="H3910" i="34"/>
  <c r="H3909" i="34"/>
  <c r="H3908" i="34"/>
  <c r="H3907" i="34"/>
  <c r="H3906" i="34"/>
  <c r="H3905" i="34"/>
  <c r="H3904" i="34"/>
  <c r="H3903" i="34"/>
  <c r="H3902" i="34"/>
  <c r="H3901" i="34"/>
  <c r="H3900" i="34"/>
  <c r="H3899" i="34"/>
  <c r="H3898" i="34"/>
  <c r="H3897" i="34"/>
  <c r="H3896" i="34"/>
  <c r="H3895" i="34"/>
  <c r="H3894" i="34"/>
  <c r="H3893" i="34"/>
  <c r="H3892" i="34"/>
  <c r="H3891" i="34"/>
  <c r="H3890" i="34"/>
  <c r="H3889" i="34"/>
  <c r="H3888" i="34"/>
  <c r="H3887" i="34"/>
  <c r="H3886" i="34"/>
  <c r="H3885" i="34"/>
  <c r="H3884" i="34"/>
  <c r="H3883" i="34"/>
  <c r="H3882" i="34"/>
  <c r="H3881" i="34"/>
  <c r="H3880" i="34"/>
  <c r="H3879" i="34"/>
  <c r="H3878" i="34"/>
  <c r="H3877" i="34"/>
  <c r="H3876" i="34"/>
  <c r="H3875" i="34"/>
  <c r="H3874" i="34"/>
  <c r="H3873" i="34"/>
  <c r="H3872" i="34"/>
  <c r="H3871" i="34"/>
  <c r="H3870" i="34"/>
  <c r="H3869" i="34"/>
  <c r="H3868" i="34"/>
  <c r="H3867" i="34"/>
  <c r="H3866" i="34"/>
  <c r="H3865" i="34"/>
  <c r="H3864" i="34"/>
  <c r="H3863" i="34"/>
  <c r="H3862" i="34"/>
  <c r="H3861" i="34"/>
  <c r="H3860" i="34"/>
  <c r="H3859" i="34"/>
  <c r="H3858" i="34"/>
  <c r="H3857" i="34"/>
  <c r="H3856" i="34"/>
  <c r="H3855" i="34"/>
  <c r="H3854" i="34"/>
  <c r="H3853" i="34"/>
  <c r="H3852" i="34"/>
  <c r="H3851" i="34"/>
  <c r="H3850" i="34"/>
  <c r="H3849" i="34"/>
  <c r="H3848" i="34"/>
  <c r="H3847" i="34"/>
  <c r="H3846" i="34"/>
  <c r="H3845" i="34"/>
  <c r="H3844" i="34"/>
  <c r="H3843" i="34"/>
  <c r="H3842" i="34"/>
  <c r="H3841" i="34"/>
  <c r="H3840" i="34"/>
  <c r="H3839" i="34"/>
  <c r="H3838" i="34"/>
  <c r="H3837" i="34"/>
  <c r="H3836" i="34"/>
  <c r="H3835" i="34"/>
  <c r="H3834" i="34"/>
  <c r="H3833" i="34"/>
  <c r="H3832" i="34"/>
  <c r="H3831" i="34"/>
  <c r="H3830" i="34"/>
  <c r="H3829" i="34"/>
  <c r="H3828" i="34"/>
  <c r="H3827" i="34"/>
  <c r="H3826" i="34"/>
  <c r="H3825" i="34"/>
  <c r="H3824" i="34"/>
  <c r="H3823" i="34"/>
  <c r="H3822" i="34"/>
  <c r="H3821" i="34"/>
  <c r="H3820" i="34"/>
  <c r="H3819" i="34"/>
  <c r="H3818" i="34"/>
  <c r="H3817" i="34"/>
  <c r="H3816" i="34"/>
  <c r="H3815" i="34"/>
  <c r="H3814" i="34"/>
  <c r="H3813" i="34"/>
  <c r="H3812" i="34"/>
  <c r="H3811" i="34"/>
  <c r="H3810" i="34"/>
  <c r="H3809" i="34"/>
  <c r="H3808" i="34"/>
  <c r="H3807" i="34"/>
  <c r="H3806" i="34"/>
  <c r="H3805" i="34"/>
  <c r="H3804" i="34"/>
  <c r="H3803" i="34"/>
  <c r="H3802" i="34"/>
  <c r="H3801" i="34"/>
  <c r="H3800" i="34"/>
  <c r="H3799" i="34"/>
  <c r="H3798" i="34"/>
  <c r="H3797" i="34"/>
  <c r="H3796" i="34"/>
  <c r="H3795" i="34"/>
  <c r="H3794" i="34"/>
  <c r="H3793" i="34"/>
  <c r="H3792" i="34"/>
  <c r="H3791" i="34"/>
  <c r="H3790" i="34"/>
  <c r="H3789" i="34"/>
  <c r="H3788" i="34"/>
  <c r="H3787" i="34"/>
  <c r="H3786" i="34"/>
  <c r="H3785" i="34"/>
  <c r="H3784" i="34"/>
  <c r="H3783" i="34"/>
  <c r="H3782" i="34"/>
  <c r="H3781" i="34"/>
  <c r="H3780" i="34"/>
  <c r="H3779" i="34"/>
  <c r="H3778" i="34"/>
  <c r="H3777" i="34"/>
  <c r="H3776" i="34"/>
  <c r="H3775" i="34"/>
  <c r="H3774" i="34"/>
  <c r="H3773" i="34"/>
  <c r="H3772" i="34"/>
  <c r="H3771" i="34"/>
  <c r="H3770" i="34"/>
  <c r="H3769" i="34"/>
  <c r="H3768" i="34"/>
  <c r="H3767" i="34"/>
  <c r="H3766" i="34"/>
  <c r="H3765" i="34"/>
  <c r="H3764" i="34"/>
  <c r="H3763" i="34"/>
  <c r="H3762" i="34"/>
  <c r="H3761" i="34"/>
  <c r="H3760" i="34"/>
  <c r="H3759" i="34"/>
  <c r="H3758" i="34"/>
  <c r="H3757" i="34"/>
  <c r="H3756" i="34"/>
  <c r="H3755" i="34"/>
  <c r="H3754" i="34"/>
  <c r="H3753" i="34"/>
  <c r="H3752" i="34"/>
  <c r="H3751" i="34"/>
  <c r="H3750" i="34"/>
  <c r="H3749" i="34"/>
  <c r="H3748" i="34"/>
  <c r="H3747" i="34"/>
  <c r="H3746" i="34"/>
  <c r="H3745" i="34"/>
  <c r="H3744" i="34"/>
  <c r="H3743" i="34"/>
  <c r="H3742" i="34"/>
  <c r="H3741" i="34"/>
  <c r="H3740" i="34"/>
  <c r="H3739" i="34"/>
  <c r="H3738" i="34"/>
  <c r="H3737" i="34"/>
  <c r="H3736" i="34"/>
  <c r="H3735" i="34"/>
  <c r="H3734" i="34"/>
  <c r="H3733" i="34"/>
  <c r="H3732" i="34"/>
  <c r="H3731" i="34"/>
  <c r="H3730" i="34"/>
  <c r="H3729" i="34"/>
  <c r="H3728" i="34"/>
  <c r="H3727" i="34"/>
  <c r="H3726" i="34"/>
  <c r="H3725" i="34"/>
  <c r="H3724" i="34"/>
  <c r="H3723" i="34"/>
  <c r="H3722" i="34"/>
  <c r="H3721" i="34"/>
  <c r="H3720" i="34"/>
  <c r="H3719" i="34"/>
  <c r="H3718" i="34"/>
  <c r="H3717" i="34"/>
  <c r="H3716" i="34"/>
  <c r="H3715" i="34"/>
  <c r="H3714" i="34"/>
  <c r="H3713" i="34"/>
  <c r="H3712" i="34"/>
  <c r="H3711" i="34"/>
  <c r="H3710" i="34"/>
  <c r="H3709" i="34"/>
  <c r="H3708" i="34"/>
  <c r="H3707" i="34"/>
  <c r="H3706" i="34"/>
  <c r="H3705" i="34"/>
  <c r="H3704" i="34"/>
  <c r="H3703" i="34"/>
  <c r="H3702" i="34"/>
  <c r="H3701" i="34"/>
  <c r="H3700" i="34"/>
  <c r="H3699" i="34"/>
  <c r="H3698" i="34"/>
  <c r="H3697" i="34"/>
  <c r="H3696" i="34"/>
  <c r="H3695" i="34"/>
  <c r="H3694" i="34"/>
  <c r="H3693" i="34"/>
  <c r="H3692" i="34"/>
  <c r="H3691" i="34"/>
  <c r="H3690" i="34"/>
  <c r="H3689" i="34"/>
  <c r="H3688" i="34"/>
  <c r="H3687" i="34"/>
  <c r="H3686" i="34"/>
  <c r="H3685" i="34"/>
  <c r="H3684" i="34"/>
  <c r="H3683" i="34"/>
  <c r="H3682" i="34"/>
  <c r="H3681" i="34"/>
  <c r="H3680" i="34"/>
  <c r="H3679" i="34"/>
  <c r="H3678" i="34"/>
  <c r="H3677" i="34"/>
  <c r="H3676" i="34"/>
  <c r="H3675" i="34"/>
  <c r="H3674" i="34"/>
  <c r="H3673" i="34"/>
  <c r="H3672" i="34"/>
  <c r="H3671" i="34"/>
  <c r="H3670" i="34"/>
  <c r="H3669" i="34"/>
  <c r="H3668" i="34"/>
  <c r="H3667" i="34"/>
  <c r="H3666" i="34"/>
  <c r="H3665" i="34"/>
  <c r="H3664" i="34"/>
  <c r="H3663" i="34"/>
  <c r="H3662" i="34"/>
  <c r="H3661" i="34"/>
  <c r="H3660" i="34"/>
  <c r="H3659" i="34"/>
  <c r="H3658" i="34"/>
  <c r="H3657" i="34"/>
  <c r="H3656" i="34"/>
  <c r="H3655" i="34"/>
  <c r="H3654" i="34"/>
  <c r="H3653" i="34"/>
  <c r="H3652" i="34"/>
  <c r="H3651" i="34"/>
  <c r="H3650" i="34"/>
  <c r="H3649" i="34"/>
  <c r="H3648" i="34"/>
  <c r="H3647" i="34"/>
  <c r="H3646" i="34"/>
  <c r="H3645" i="34"/>
  <c r="H3644" i="34"/>
  <c r="H3643" i="34"/>
  <c r="H3642" i="34"/>
  <c r="H3641" i="34"/>
  <c r="H3640" i="34"/>
  <c r="H3639" i="34"/>
  <c r="H3638" i="34"/>
  <c r="H3637" i="34"/>
  <c r="H3636" i="34"/>
  <c r="H3635" i="34"/>
  <c r="H3634" i="34"/>
  <c r="H3633" i="34"/>
  <c r="H3632" i="34"/>
  <c r="H3631" i="34"/>
  <c r="H3630" i="34"/>
  <c r="H3629" i="34"/>
  <c r="H3628" i="34"/>
  <c r="H3627" i="34"/>
  <c r="H3626" i="34"/>
  <c r="H3625" i="34"/>
  <c r="H3624" i="34"/>
  <c r="H3623" i="34"/>
  <c r="H3622" i="34"/>
  <c r="H3621" i="34"/>
  <c r="H3620" i="34"/>
  <c r="H3619" i="34"/>
  <c r="H3618" i="34"/>
  <c r="H3617" i="34"/>
  <c r="H3616" i="34"/>
  <c r="H3615" i="34"/>
  <c r="H3614" i="34"/>
  <c r="H3613" i="34"/>
  <c r="H3612" i="34"/>
  <c r="H3611" i="34"/>
  <c r="H3610" i="34"/>
  <c r="H3609" i="34"/>
  <c r="H3608" i="34"/>
  <c r="H3607" i="34"/>
  <c r="H3606" i="34"/>
  <c r="H3605" i="34"/>
  <c r="H3604" i="34"/>
  <c r="H3603" i="34"/>
  <c r="H3602" i="34"/>
  <c r="H3601" i="34"/>
  <c r="H3600" i="34"/>
  <c r="H3599" i="34"/>
  <c r="H3598" i="34"/>
  <c r="H3597" i="34"/>
  <c r="H3596" i="34"/>
  <c r="H3595" i="34"/>
  <c r="H3594" i="34"/>
  <c r="H3593" i="34"/>
  <c r="H3592" i="34"/>
  <c r="H3591" i="34"/>
  <c r="H3590" i="34"/>
  <c r="H3589" i="34"/>
  <c r="H3588" i="34"/>
  <c r="H3587" i="34"/>
  <c r="H3586" i="34"/>
  <c r="H3585" i="34"/>
  <c r="H3584" i="34"/>
  <c r="H3583" i="34"/>
  <c r="H3582" i="34"/>
  <c r="H3581" i="34"/>
  <c r="H3580" i="34"/>
  <c r="H3579" i="34"/>
  <c r="H3578" i="34"/>
  <c r="H3577" i="34"/>
  <c r="H3576" i="34"/>
  <c r="H3575" i="34"/>
  <c r="H3574" i="34"/>
  <c r="H3573" i="34"/>
  <c r="H3572" i="34"/>
  <c r="H3571" i="34"/>
  <c r="H3570" i="34"/>
  <c r="H3569" i="34"/>
  <c r="H3568" i="34"/>
  <c r="H3567" i="34"/>
  <c r="H3566" i="34"/>
  <c r="H3565" i="34"/>
  <c r="H3564" i="34"/>
  <c r="H3563" i="34"/>
  <c r="H3562" i="34"/>
  <c r="H3561" i="34"/>
  <c r="H3560" i="34"/>
  <c r="H3559" i="34"/>
  <c r="H3558" i="34"/>
  <c r="H3557" i="34"/>
  <c r="H3556" i="34"/>
  <c r="H3555" i="34"/>
  <c r="H3554" i="34"/>
  <c r="H3553" i="34"/>
  <c r="H3552" i="34"/>
  <c r="H3551" i="34"/>
  <c r="H3550" i="34"/>
  <c r="H3549" i="34"/>
  <c r="H3548" i="34"/>
  <c r="H3547" i="34"/>
  <c r="H3546" i="34"/>
  <c r="H3545" i="34"/>
  <c r="H3544" i="34"/>
  <c r="H3543" i="34"/>
  <c r="H3542" i="34"/>
  <c r="H3541" i="34"/>
  <c r="H3540" i="34"/>
  <c r="H3539" i="34"/>
  <c r="H3538" i="34"/>
  <c r="H3537" i="34"/>
  <c r="H3536" i="34"/>
  <c r="H3535" i="34"/>
  <c r="H3534" i="34"/>
  <c r="H3533" i="34"/>
  <c r="H3532" i="34"/>
  <c r="H3531" i="34"/>
  <c r="H3530" i="34"/>
  <c r="H3529" i="34"/>
  <c r="H3528" i="34"/>
  <c r="H3527" i="34"/>
  <c r="H3526" i="34"/>
  <c r="H3525" i="34"/>
  <c r="H3524" i="34"/>
  <c r="H3523" i="34"/>
  <c r="H3522" i="34"/>
  <c r="H3521" i="34"/>
  <c r="H3520" i="34"/>
  <c r="H3519" i="34"/>
  <c r="H3518" i="34"/>
  <c r="H3517" i="34"/>
  <c r="H3516" i="34"/>
  <c r="H3515" i="34"/>
  <c r="H3514" i="34"/>
  <c r="H3513" i="34"/>
  <c r="H3512" i="34"/>
  <c r="H3511" i="34"/>
  <c r="H3510" i="34"/>
  <c r="H3509" i="34"/>
  <c r="H3508" i="34"/>
  <c r="H3507" i="34"/>
  <c r="H3506" i="34"/>
  <c r="H3505" i="34"/>
  <c r="H3504" i="34"/>
  <c r="H3503" i="34"/>
  <c r="H3502" i="34"/>
  <c r="H3501" i="34"/>
  <c r="H3500" i="34"/>
  <c r="H3499" i="34"/>
  <c r="H3498" i="34"/>
  <c r="H3497" i="34"/>
  <c r="H3496" i="34"/>
  <c r="H3495" i="34"/>
  <c r="H3494" i="34"/>
  <c r="H3493" i="34"/>
  <c r="H3492" i="34"/>
  <c r="H3491" i="34"/>
  <c r="H3490" i="34"/>
  <c r="H3489" i="34"/>
  <c r="H3488" i="34"/>
  <c r="H3487" i="34"/>
  <c r="H3486" i="34"/>
  <c r="H3485" i="34"/>
  <c r="H3484" i="34"/>
  <c r="H3483" i="34"/>
  <c r="H3482" i="34"/>
  <c r="H3481" i="34"/>
  <c r="H3480" i="34"/>
  <c r="H3479" i="34"/>
  <c r="H3478" i="34"/>
  <c r="H3477" i="34"/>
  <c r="H3476" i="34"/>
  <c r="H3475" i="34"/>
  <c r="H3474" i="34"/>
  <c r="H3473" i="34"/>
  <c r="H3472" i="34"/>
  <c r="H3471" i="34"/>
  <c r="H3470" i="34"/>
  <c r="H3469" i="34"/>
  <c r="H3468" i="34"/>
  <c r="H3467" i="34"/>
  <c r="H3466" i="34"/>
  <c r="H3465" i="34"/>
  <c r="H3464" i="34"/>
  <c r="H3463" i="34"/>
  <c r="H3462" i="34"/>
  <c r="H3461" i="34"/>
  <c r="H3460" i="34"/>
  <c r="H3459" i="34"/>
  <c r="H3458" i="34"/>
  <c r="H3457" i="34"/>
  <c r="H3456" i="34"/>
  <c r="H3455" i="34"/>
  <c r="H3454" i="34"/>
  <c r="H3453" i="34"/>
  <c r="H3452" i="34"/>
  <c r="H3451" i="34"/>
  <c r="H3450" i="34"/>
  <c r="H3449" i="34"/>
  <c r="H3448" i="34"/>
  <c r="H3447" i="34"/>
  <c r="H3446" i="34"/>
  <c r="H3445" i="34"/>
  <c r="H3444" i="34"/>
  <c r="H3443" i="34"/>
  <c r="H3442" i="34"/>
  <c r="H3441" i="34"/>
  <c r="H3440" i="34"/>
  <c r="H3439" i="34"/>
  <c r="H3438" i="34"/>
  <c r="H3437" i="34"/>
  <c r="H3436" i="34"/>
  <c r="H3435" i="34"/>
  <c r="H3434" i="34"/>
  <c r="H3433" i="34"/>
  <c r="H3432" i="34"/>
  <c r="H3431" i="34"/>
  <c r="H3430" i="34"/>
  <c r="H3429" i="34"/>
  <c r="H3428" i="34"/>
  <c r="H3427" i="34"/>
  <c r="H3426" i="34"/>
  <c r="H3425" i="34"/>
  <c r="H3424" i="34"/>
  <c r="H3423" i="34"/>
  <c r="H3422" i="34"/>
  <c r="H3421" i="34"/>
  <c r="H3420" i="34"/>
  <c r="H3419" i="34"/>
  <c r="H3418" i="34"/>
  <c r="H3417" i="34"/>
  <c r="H3416" i="34"/>
  <c r="H3415" i="34"/>
  <c r="H3414" i="34"/>
  <c r="H3413" i="34"/>
  <c r="H3412" i="34"/>
  <c r="H3411" i="34"/>
  <c r="H3410" i="34"/>
  <c r="H3409" i="34"/>
  <c r="H3408" i="34"/>
  <c r="H3407" i="34"/>
  <c r="H3406" i="34"/>
  <c r="H3405" i="34"/>
  <c r="H3404" i="34"/>
  <c r="H3403" i="34"/>
  <c r="H3402" i="34"/>
  <c r="H3401" i="34"/>
  <c r="H3400" i="34"/>
  <c r="H3399" i="34"/>
  <c r="H3398" i="34"/>
  <c r="H3397" i="34"/>
  <c r="H3396" i="34"/>
  <c r="H3395" i="34"/>
  <c r="H3394" i="34"/>
  <c r="H3393" i="34"/>
  <c r="H3392" i="34"/>
  <c r="H3391" i="34"/>
  <c r="H3390" i="34"/>
  <c r="H3389" i="34"/>
  <c r="H3388" i="34"/>
  <c r="H3387" i="34"/>
  <c r="H3386" i="34"/>
  <c r="H3385" i="34"/>
  <c r="H3384" i="34"/>
  <c r="H3383" i="34"/>
  <c r="H3382" i="34"/>
  <c r="H3381" i="34"/>
  <c r="H3380" i="34"/>
  <c r="H3379" i="34"/>
  <c r="H3378" i="34"/>
  <c r="H3377" i="34"/>
  <c r="H3376" i="34"/>
  <c r="H3375" i="34"/>
  <c r="H3374" i="34"/>
  <c r="H3373" i="34"/>
  <c r="H3372" i="34"/>
  <c r="H3371" i="34"/>
  <c r="H3370" i="34"/>
  <c r="H3369" i="34"/>
  <c r="H3368" i="34"/>
  <c r="H3367" i="34"/>
  <c r="H3366" i="34"/>
  <c r="H3365" i="34"/>
  <c r="H3364" i="34"/>
  <c r="H3363" i="34"/>
  <c r="H3362" i="34"/>
  <c r="H3361" i="34"/>
  <c r="H3360" i="34"/>
  <c r="H3359" i="34"/>
  <c r="H3358" i="34"/>
  <c r="H3357" i="34"/>
  <c r="H3356" i="34"/>
  <c r="H3355" i="34"/>
  <c r="H3354" i="34"/>
  <c r="H3353" i="34"/>
  <c r="H3352" i="34"/>
  <c r="H3351" i="34"/>
  <c r="H3350" i="34"/>
  <c r="H3349" i="34"/>
  <c r="H3348" i="34"/>
  <c r="H3347" i="34"/>
  <c r="H3346" i="34"/>
  <c r="H3345" i="34"/>
  <c r="H3344" i="34"/>
  <c r="H3343" i="34"/>
  <c r="H3342" i="34"/>
  <c r="H3341" i="34"/>
  <c r="H3340" i="34"/>
  <c r="H3339" i="34"/>
  <c r="H3338" i="34"/>
  <c r="H3337" i="34"/>
  <c r="H3336" i="34"/>
  <c r="H3335" i="34"/>
  <c r="H3334" i="34"/>
  <c r="H3333" i="34"/>
  <c r="H3332" i="34"/>
  <c r="H3331" i="34"/>
  <c r="H3330" i="34"/>
  <c r="H3329" i="34"/>
  <c r="H3328" i="34"/>
  <c r="H3327" i="34"/>
  <c r="H3326" i="34"/>
  <c r="H3325" i="34"/>
  <c r="H3324" i="34"/>
  <c r="H3323" i="34"/>
  <c r="H3322" i="34"/>
  <c r="H3321" i="34"/>
  <c r="H3320" i="34"/>
  <c r="H3319" i="34"/>
  <c r="H3318" i="34"/>
  <c r="H3317" i="34"/>
  <c r="H3316" i="34"/>
  <c r="H3315" i="34"/>
  <c r="H3314" i="34"/>
  <c r="H3313" i="34"/>
  <c r="H3312" i="34"/>
  <c r="H3311" i="34"/>
  <c r="H3310" i="34"/>
  <c r="H3309" i="34"/>
  <c r="H3308" i="34"/>
  <c r="H3307" i="34"/>
  <c r="H3306" i="34"/>
  <c r="H3305" i="34"/>
  <c r="H3304" i="34"/>
  <c r="H3303" i="34"/>
  <c r="H3302" i="34"/>
  <c r="H3301" i="34"/>
  <c r="H3300" i="34"/>
  <c r="H3299" i="34"/>
  <c r="H3298" i="34"/>
  <c r="H3297" i="34"/>
  <c r="H3296" i="34"/>
  <c r="H3295" i="34"/>
  <c r="H3294" i="34"/>
  <c r="H3293" i="34"/>
  <c r="H3292" i="34"/>
  <c r="H3291" i="34"/>
  <c r="H3290" i="34"/>
  <c r="H3289" i="34"/>
  <c r="H3288" i="34"/>
  <c r="H3287" i="34"/>
  <c r="H3286" i="34"/>
  <c r="H3285" i="34"/>
  <c r="H3284" i="34"/>
  <c r="H3283" i="34"/>
  <c r="H3282" i="34"/>
  <c r="H3281" i="34"/>
  <c r="H3280" i="34"/>
  <c r="H3279" i="34"/>
  <c r="H3278" i="34"/>
  <c r="H3277" i="34"/>
  <c r="H3276" i="34"/>
  <c r="H3275" i="34"/>
  <c r="H3274" i="34"/>
  <c r="H3273" i="34"/>
  <c r="H3272" i="34"/>
  <c r="H3271" i="34"/>
  <c r="H3270" i="34"/>
  <c r="H3269" i="34"/>
  <c r="H3268" i="34"/>
  <c r="H3267" i="34"/>
  <c r="H3266" i="34"/>
  <c r="H3265" i="34"/>
  <c r="H3264" i="34"/>
  <c r="H3263" i="34"/>
  <c r="H3262" i="34"/>
  <c r="H3261" i="34"/>
  <c r="H3260" i="34"/>
  <c r="H3259" i="34"/>
  <c r="H3258" i="34"/>
  <c r="H3257" i="34"/>
  <c r="H3256" i="34"/>
  <c r="H3255" i="34"/>
  <c r="H3254" i="34"/>
  <c r="H3253" i="34"/>
  <c r="H3252" i="34"/>
  <c r="H3251" i="34"/>
  <c r="H3250" i="34"/>
  <c r="H3249" i="34"/>
  <c r="H3248" i="34"/>
  <c r="H3247" i="34"/>
  <c r="H3246" i="34"/>
  <c r="H3245" i="34"/>
  <c r="H3244" i="34"/>
  <c r="H3243" i="34"/>
  <c r="H3242" i="34"/>
  <c r="H3241" i="34"/>
  <c r="H3240" i="34"/>
  <c r="H3239" i="34"/>
  <c r="H3238" i="34"/>
  <c r="H3237" i="34"/>
  <c r="H3236" i="34"/>
  <c r="H3235" i="34"/>
  <c r="H3234" i="34"/>
  <c r="H3233" i="34"/>
  <c r="H3232" i="34"/>
  <c r="H3231" i="34"/>
  <c r="H3230" i="34"/>
  <c r="H3229" i="34"/>
  <c r="H3228" i="34"/>
  <c r="H3227" i="34"/>
  <c r="H3226" i="34"/>
  <c r="H3225" i="34"/>
  <c r="H3224" i="34"/>
  <c r="H3223" i="34"/>
  <c r="H3222" i="34"/>
  <c r="H3221" i="34"/>
  <c r="H3220" i="34"/>
  <c r="H3219" i="34"/>
  <c r="H3218" i="34"/>
  <c r="H3217" i="34"/>
  <c r="H3216" i="34"/>
  <c r="H3215" i="34"/>
  <c r="H3214" i="34"/>
  <c r="H3213" i="34"/>
  <c r="H3212" i="34"/>
  <c r="H3211" i="34"/>
  <c r="H3210" i="34"/>
  <c r="H3209" i="34"/>
  <c r="H3208" i="34"/>
  <c r="H3207" i="34"/>
  <c r="H3206" i="34"/>
  <c r="H3205" i="34"/>
  <c r="H3204" i="34"/>
  <c r="H3203" i="34"/>
  <c r="H3202" i="34"/>
  <c r="H3201" i="34"/>
  <c r="H3200" i="34"/>
  <c r="H3199" i="34"/>
  <c r="H3198" i="34"/>
  <c r="H3197" i="34"/>
  <c r="H3196" i="34"/>
  <c r="H3195" i="34"/>
  <c r="H3194" i="34"/>
  <c r="H3193" i="34"/>
  <c r="H3192" i="34"/>
  <c r="H3191" i="34"/>
  <c r="H3190" i="34"/>
  <c r="H3189" i="34"/>
  <c r="H3188" i="34"/>
  <c r="H3187" i="34"/>
  <c r="H3186" i="34"/>
  <c r="H3185" i="34"/>
  <c r="H3184" i="34"/>
  <c r="H3183" i="34"/>
  <c r="H3182" i="34"/>
  <c r="H3181" i="34"/>
  <c r="H3180" i="34"/>
  <c r="H3179" i="34"/>
  <c r="H3178" i="34"/>
  <c r="H3177" i="34"/>
  <c r="H3176" i="34"/>
  <c r="H3175" i="34"/>
  <c r="H3174" i="34"/>
  <c r="H3173" i="34"/>
  <c r="H3172" i="34"/>
  <c r="H3171" i="34"/>
  <c r="H3170" i="34"/>
  <c r="H3169" i="34"/>
  <c r="H3168" i="34"/>
  <c r="H3167" i="34"/>
  <c r="H3166" i="34"/>
  <c r="H3165" i="34"/>
  <c r="H3164" i="34"/>
  <c r="H3163" i="34"/>
  <c r="H3162" i="34"/>
  <c r="H3161" i="34"/>
  <c r="H3160" i="34"/>
  <c r="H3159" i="34"/>
  <c r="H3158" i="34"/>
  <c r="H3157" i="34"/>
  <c r="H3156" i="34"/>
  <c r="H3155" i="34"/>
  <c r="H3154" i="34"/>
  <c r="H3153" i="34"/>
  <c r="H3152" i="34"/>
  <c r="H3151" i="34"/>
  <c r="H3150" i="34"/>
  <c r="H3149" i="34"/>
  <c r="H3148" i="34"/>
  <c r="H3147" i="34"/>
  <c r="H3146" i="34"/>
  <c r="H3145" i="34"/>
  <c r="H3144" i="34"/>
  <c r="H3143" i="34"/>
  <c r="H3142" i="34"/>
  <c r="H3141" i="34"/>
  <c r="H3140" i="34"/>
  <c r="H3139" i="34"/>
  <c r="H3138" i="34"/>
  <c r="H3137" i="34"/>
  <c r="H3136" i="34"/>
  <c r="H3135" i="34"/>
  <c r="H3134" i="34"/>
  <c r="H3133" i="34"/>
  <c r="H3132" i="34"/>
  <c r="H3131" i="34"/>
  <c r="H3130" i="34"/>
  <c r="H3129" i="34"/>
  <c r="H3128" i="34"/>
  <c r="H3127" i="34"/>
  <c r="H3126" i="34"/>
  <c r="H3125" i="34"/>
  <c r="H3124" i="34"/>
  <c r="H3123" i="34"/>
  <c r="H3122" i="34"/>
  <c r="H3121" i="34"/>
  <c r="H3120" i="34"/>
  <c r="H3119" i="34"/>
  <c r="H3118" i="34"/>
  <c r="H3117" i="34"/>
  <c r="H3116" i="34"/>
  <c r="H3115" i="34"/>
  <c r="H3114" i="34"/>
  <c r="H3113" i="34"/>
  <c r="H3112" i="34"/>
  <c r="H3111" i="34"/>
  <c r="H3110" i="34"/>
  <c r="H3109" i="34"/>
  <c r="H3108" i="34"/>
  <c r="H3107" i="34"/>
  <c r="H3106" i="34"/>
  <c r="H3105" i="34"/>
  <c r="H3104" i="34"/>
  <c r="H3103" i="34"/>
  <c r="H3102" i="34"/>
  <c r="H3101" i="34"/>
  <c r="H3100" i="34"/>
  <c r="H3099" i="34"/>
  <c r="H3098" i="34"/>
  <c r="H3097" i="34"/>
  <c r="H3096" i="34"/>
  <c r="H3095" i="34"/>
  <c r="H3094" i="34"/>
  <c r="H3093" i="34"/>
  <c r="H3092" i="34"/>
  <c r="H3091" i="34"/>
  <c r="H3090" i="34"/>
  <c r="H3089" i="34"/>
  <c r="H3088" i="34"/>
  <c r="H3087" i="34"/>
  <c r="H3086" i="34"/>
  <c r="H3085" i="34"/>
  <c r="H3084" i="34"/>
  <c r="H3083" i="34"/>
  <c r="H3082" i="34"/>
  <c r="H3081" i="34"/>
  <c r="H3080" i="34"/>
  <c r="H3079" i="34"/>
  <c r="H3078" i="34"/>
  <c r="H3077" i="34"/>
  <c r="H3076" i="34"/>
  <c r="H3075" i="34"/>
  <c r="H3074" i="34"/>
  <c r="H3073" i="34"/>
  <c r="H3072" i="34"/>
  <c r="H3071" i="34"/>
  <c r="H3070" i="34"/>
  <c r="H3069" i="34"/>
  <c r="H3068" i="34"/>
  <c r="H3067" i="34"/>
  <c r="H3066" i="34"/>
  <c r="H3065" i="34"/>
  <c r="H3064" i="34"/>
  <c r="H3063" i="34"/>
  <c r="H3062" i="34"/>
  <c r="H3061" i="34"/>
  <c r="H3060" i="34"/>
  <c r="H3059" i="34"/>
  <c r="H3058" i="34"/>
  <c r="H3057" i="34"/>
  <c r="H3056" i="34"/>
  <c r="H3055" i="34"/>
  <c r="H3054" i="34"/>
  <c r="H3053" i="34"/>
  <c r="H3052" i="34"/>
  <c r="H3051" i="34"/>
  <c r="H3050" i="34"/>
  <c r="H3049" i="34"/>
  <c r="H3048" i="34"/>
  <c r="H3047" i="34"/>
  <c r="H3046" i="34"/>
  <c r="H3045" i="34"/>
  <c r="H3044" i="34"/>
  <c r="H3043" i="34"/>
  <c r="H3042" i="34"/>
  <c r="H3041" i="34"/>
  <c r="H3040" i="34"/>
  <c r="H3039" i="34"/>
  <c r="H3038" i="34"/>
  <c r="H3037" i="34"/>
  <c r="H3036" i="34"/>
  <c r="H3035" i="34"/>
  <c r="H3034" i="34"/>
  <c r="H3033" i="34"/>
  <c r="H3032" i="34"/>
  <c r="H3031" i="34"/>
  <c r="H3030" i="34"/>
  <c r="H3029" i="34"/>
  <c r="H3028" i="34"/>
  <c r="H3027" i="34"/>
  <c r="H3026" i="34"/>
  <c r="H3025" i="34"/>
  <c r="H3024" i="34"/>
  <c r="H3023" i="34"/>
  <c r="H3022" i="34"/>
  <c r="H3021" i="34"/>
  <c r="H3020" i="34"/>
  <c r="H3019" i="34"/>
  <c r="H3018" i="34"/>
  <c r="H3017" i="34"/>
  <c r="H3016" i="34"/>
  <c r="H3015" i="34"/>
  <c r="H3014" i="34"/>
  <c r="H3013" i="34"/>
  <c r="H3012" i="34"/>
  <c r="H3011" i="34"/>
  <c r="H3010" i="34"/>
  <c r="H3009" i="34"/>
  <c r="H3008" i="34"/>
  <c r="H3007" i="34"/>
  <c r="H3006" i="34"/>
  <c r="H3005" i="34"/>
  <c r="H3004" i="34"/>
  <c r="H3003" i="34"/>
  <c r="H3002" i="34"/>
  <c r="H3001" i="34"/>
  <c r="H3000" i="34"/>
  <c r="H2999" i="34"/>
  <c r="H2998" i="34"/>
  <c r="H2997" i="34"/>
  <c r="H2996" i="34"/>
  <c r="H2995" i="34"/>
  <c r="H2994" i="34"/>
  <c r="H2993" i="34"/>
  <c r="H2992" i="34"/>
  <c r="H2991" i="34"/>
  <c r="H2990" i="34"/>
  <c r="H2989" i="34"/>
  <c r="H2988" i="34"/>
  <c r="H2987" i="34"/>
  <c r="H2986" i="34"/>
  <c r="H2985" i="34"/>
  <c r="H2984" i="34"/>
  <c r="H2983" i="34"/>
  <c r="H2982" i="34"/>
  <c r="H2981" i="34"/>
  <c r="H2980" i="34"/>
  <c r="H2979" i="34"/>
  <c r="H2978" i="34"/>
  <c r="H2977" i="34"/>
  <c r="H2976" i="34"/>
  <c r="H2975" i="34"/>
  <c r="H2974" i="34"/>
  <c r="H2973" i="34"/>
  <c r="H2972" i="34"/>
  <c r="H2971" i="34"/>
  <c r="H2970" i="34"/>
  <c r="H2969" i="34"/>
  <c r="H2968" i="34"/>
  <c r="H2967" i="34"/>
  <c r="H2966" i="34"/>
  <c r="H2965" i="34"/>
  <c r="H2964" i="34"/>
  <c r="H2963" i="34"/>
  <c r="H2962" i="34"/>
  <c r="H2961" i="34"/>
  <c r="H2960" i="34"/>
  <c r="H2959" i="34"/>
  <c r="H2958" i="34"/>
  <c r="H2957" i="34"/>
  <c r="H2956" i="34"/>
  <c r="H2955" i="34"/>
  <c r="H2954" i="34"/>
  <c r="H2953" i="34"/>
  <c r="H2952" i="34"/>
  <c r="H2951" i="34"/>
  <c r="H2950" i="34"/>
  <c r="H2949" i="34"/>
  <c r="H2948" i="34"/>
  <c r="H2947" i="34"/>
  <c r="H2946" i="34"/>
  <c r="H2945" i="34"/>
  <c r="H2944" i="34"/>
  <c r="H2943" i="34"/>
  <c r="H2942" i="34"/>
  <c r="H2941" i="34"/>
  <c r="H2940" i="34"/>
  <c r="H2939" i="34"/>
  <c r="H2938" i="34"/>
  <c r="H2937" i="34"/>
  <c r="H2936" i="34"/>
  <c r="H2935" i="34"/>
  <c r="H2934" i="34"/>
  <c r="H2933" i="34"/>
  <c r="H2932" i="34"/>
  <c r="H2931" i="34"/>
  <c r="H2930" i="34"/>
  <c r="H2929" i="34"/>
  <c r="H2928" i="34"/>
  <c r="H2927" i="34"/>
  <c r="H2926" i="34"/>
  <c r="H2925" i="34"/>
  <c r="H2924" i="34"/>
  <c r="H2923" i="34"/>
  <c r="H2922" i="34"/>
  <c r="H2921" i="34"/>
  <c r="H2920" i="34"/>
  <c r="H2919" i="34"/>
  <c r="H2918" i="34"/>
  <c r="H2917" i="34"/>
  <c r="H2916" i="34"/>
  <c r="H2915" i="34"/>
  <c r="H2914" i="34"/>
  <c r="H2913" i="34"/>
  <c r="H2912" i="34"/>
  <c r="H2911" i="34"/>
  <c r="H2910" i="34"/>
  <c r="H2909" i="34"/>
  <c r="H2908" i="34"/>
  <c r="H2907" i="34"/>
  <c r="H2906" i="34"/>
  <c r="H2905" i="34"/>
  <c r="H2904" i="34"/>
  <c r="H2903" i="34"/>
  <c r="H2902" i="34"/>
  <c r="H2901" i="34"/>
  <c r="H2900" i="34"/>
  <c r="H2899" i="34"/>
  <c r="H2898" i="34"/>
  <c r="H2897" i="34"/>
  <c r="H2896" i="34"/>
  <c r="H2895" i="34"/>
  <c r="H2894" i="34"/>
  <c r="H2893" i="34"/>
  <c r="H2892" i="34"/>
  <c r="H2891" i="34"/>
  <c r="H2890" i="34"/>
  <c r="H2889" i="34"/>
  <c r="H2888" i="34"/>
  <c r="H2887" i="34"/>
  <c r="H2886" i="34"/>
  <c r="H2885" i="34"/>
  <c r="H2884" i="34"/>
  <c r="H2883" i="34"/>
  <c r="H2882" i="34"/>
  <c r="H2881" i="34"/>
  <c r="H2880" i="34"/>
  <c r="H2879" i="34"/>
  <c r="H2878" i="34"/>
  <c r="H2877" i="34"/>
  <c r="H2876" i="34"/>
  <c r="H2875" i="34"/>
  <c r="H2874" i="34"/>
  <c r="H2873" i="34"/>
  <c r="H2872" i="34"/>
  <c r="H2871" i="34"/>
  <c r="H2870" i="34"/>
  <c r="H2869" i="34"/>
  <c r="H2868" i="34"/>
  <c r="H2867" i="34"/>
  <c r="H2866" i="34"/>
  <c r="H2865" i="34"/>
  <c r="H2864" i="34"/>
  <c r="H2863" i="34"/>
  <c r="H2862" i="34"/>
  <c r="H2861" i="34"/>
  <c r="H2860" i="34"/>
  <c r="H2859" i="34"/>
  <c r="H2858" i="34"/>
  <c r="H2857" i="34"/>
  <c r="H2856" i="34"/>
  <c r="H2855" i="34"/>
  <c r="H2854" i="34"/>
  <c r="H2853" i="34"/>
  <c r="H2852" i="34"/>
  <c r="H2851" i="34"/>
  <c r="H2850" i="34"/>
  <c r="H2849" i="34"/>
  <c r="H2848" i="34"/>
  <c r="H2847" i="34"/>
  <c r="H2846" i="34"/>
  <c r="H2845" i="34"/>
  <c r="H2844" i="34"/>
  <c r="H2843" i="34"/>
  <c r="H2842" i="34"/>
  <c r="H2841" i="34"/>
  <c r="H2840" i="34"/>
  <c r="H2839" i="34"/>
  <c r="H2838" i="34"/>
  <c r="H2837" i="34"/>
  <c r="H2836" i="34"/>
  <c r="H2835" i="34"/>
  <c r="H2834" i="34"/>
  <c r="H2833" i="34"/>
  <c r="H2832" i="34"/>
  <c r="H2831" i="34"/>
  <c r="H2830" i="34"/>
  <c r="H2829" i="34"/>
  <c r="H2828" i="34"/>
  <c r="H2827" i="34"/>
  <c r="H2826" i="34"/>
  <c r="H2825" i="34"/>
  <c r="H2824" i="34"/>
  <c r="H2823" i="34"/>
  <c r="H2822" i="34"/>
  <c r="H2821" i="34"/>
  <c r="H2820" i="34"/>
  <c r="H2819" i="34"/>
  <c r="H2818" i="34"/>
  <c r="H2817" i="34"/>
  <c r="H2816" i="34"/>
  <c r="H2815" i="34"/>
  <c r="H2814" i="34"/>
  <c r="H2813" i="34"/>
  <c r="H2812" i="34"/>
  <c r="H2811" i="34"/>
  <c r="H2810" i="34"/>
  <c r="H2809" i="34"/>
  <c r="H2808" i="34"/>
  <c r="H2807" i="34"/>
  <c r="H2806" i="34"/>
  <c r="H2805" i="34"/>
  <c r="H2804" i="34"/>
  <c r="H2803" i="34"/>
  <c r="H2802" i="34"/>
  <c r="H2801" i="34"/>
  <c r="H2800" i="34"/>
  <c r="H2799" i="34"/>
  <c r="H2798" i="34"/>
  <c r="H2797" i="34"/>
  <c r="H2796" i="34"/>
  <c r="H2795" i="34"/>
  <c r="H2794" i="34"/>
  <c r="H2793" i="34"/>
  <c r="H2792" i="34"/>
  <c r="H2791" i="34"/>
  <c r="H2790" i="34"/>
  <c r="H2789" i="34"/>
  <c r="H2788" i="34"/>
  <c r="H2787" i="34"/>
  <c r="H2786" i="34"/>
  <c r="H2785" i="34"/>
  <c r="H2784" i="34"/>
  <c r="H2783" i="34"/>
  <c r="H2782" i="34"/>
  <c r="H2781" i="34"/>
  <c r="H2780" i="34"/>
  <c r="H2779" i="34"/>
  <c r="H2778" i="34"/>
  <c r="H2777" i="34"/>
  <c r="H2776" i="34"/>
  <c r="H2775" i="34"/>
  <c r="H2774" i="34"/>
  <c r="H2773" i="34"/>
  <c r="H2772" i="34"/>
  <c r="H2771" i="34"/>
  <c r="H2770" i="34"/>
  <c r="H2769" i="34"/>
  <c r="H2768" i="34"/>
  <c r="H2767" i="34"/>
  <c r="H2766" i="34"/>
  <c r="H2765" i="34"/>
  <c r="H2764" i="34"/>
  <c r="H2763" i="34"/>
  <c r="H2762" i="34"/>
  <c r="H2761" i="34"/>
  <c r="H2760" i="34"/>
  <c r="H2759" i="34"/>
  <c r="H2758" i="34"/>
  <c r="H2757" i="34"/>
  <c r="H2756" i="34"/>
  <c r="H2755" i="34"/>
  <c r="H2754" i="34"/>
  <c r="H2753" i="34"/>
  <c r="H2752" i="34"/>
  <c r="H2751" i="34"/>
  <c r="H2750" i="34"/>
  <c r="H2749" i="34"/>
  <c r="H2748" i="34"/>
  <c r="H2747" i="34"/>
  <c r="H2746" i="34"/>
  <c r="H2745" i="34"/>
  <c r="H2744" i="34"/>
  <c r="H2743" i="34"/>
  <c r="H2742" i="34"/>
  <c r="H2741" i="34"/>
  <c r="H2740" i="34"/>
  <c r="H2739" i="34"/>
  <c r="H2738" i="34"/>
  <c r="H2737" i="34"/>
  <c r="H2736" i="34"/>
  <c r="H2735" i="34"/>
  <c r="H2734" i="34"/>
  <c r="H2733" i="34"/>
  <c r="H2732" i="34"/>
  <c r="H2731" i="34"/>
  <c r="H2730" i="34"/>
  <c r="H2729" i="34"/>
  <c r="H2728" i="34"/>
  <c r="H2727" i="34"/>
  <c r="H2726" i="34"/>
  <c r="H2725" i="34"/>
  <c r="H2724" i="34"/>
  <c r="H2723" i="34"/>
  <c r="H2722" i="34"/>
  <c r="H2721" i="34"/>
  <c r="H2720" i="34"/>
  <c r="H2719" i="34"/>
  <c r="H2718" i="34"/>
  <c r="H2717" i="34"/>
  <c r="H2716" i="34"/>
  <c r="H2715" i="34"/>
  <c r="H2714" i="34"/>
  <c r="H2713" i="34"/>
  <c r="H2712" i="34"/>
  <c r="H2711" i="34"/>
  <c r="H2710" i="34"/>
  <c r="H2709" i="34"/>
  <c r="H2708" i="34"/>
  <c r="H2707" i="34"/>
  <c r="H2706" i="34"/>
  <c r="H2705" i="34"/>
  <c r="H2704" i="34"/>
  <c r="H2703" i="34"/>
  <c r="H2702" i="34"/>
  <c r="H2701" i="34"/>
  <c r="H2700" i="34"/>
  <c r="H2699" i="34"/>
  <c r="H2698" i="34"/>
  <c r="H2697" i="34"/>
  <c r="H2696" i="34"/>
  <c r="H2695" i="34"/>
  <c r="H2694" i="34"/>
  <c r="H2693" i="34"/>
  <c r="H2692" i="34"/>
  <c r="H2691" i="34"/>
  <c r="H2690" i="34"/>
  <c r="H2689" i="34"/>
  <c r="H2688" i="34"/>
  <c r="H2687" i="34"/>
  <c r="H2686" i="34"/>
  <c r="H2685" i="34"/>
  <c r="H2684" i="34"/>
  <c r="H2683" i="34"/>
  <c r="H2682" i="34"/>
  <c r="H2681" i="34"/>
  <c r="H2680" i="34"/>
  <c r="H2679" i="34"/>
  <c r="H2678" i="34"/>
  <c r="H2677" i="34"/>
  <c r="H2676" i="34"/>
  <c r="H2675" i="34"/>
  <c r="H2674" i="34"/>
  <c r="H2673" i="34"/>
  <c r="H2672" i="34"/>
  <c r="H2671" i="34"/>
  <c r="H2670" i="34"/>
  <c r="H2669" i="34"/>
  <c r="H2668" i="34"/>
  <c r="H2667" i="34"/>
  <c r="H2666" i="34"/>
  <c r="H2665" i="34"/>
  <c r="H2664" i="34"/>
  <c r="H2663" i="34"/>
  <c r="H2662" i="34"/>
  <c r="H2661" i="34"/>
  <c r="H2660" i="34"/>
  <c r="H2659" i="34"/>
  <c r="H2658" i="34"/>
  <c r="H2657" i="34"/>
  <c r="H2656" i="34"/>
  <c r="H2655" i="34"/>
  <c r="H2654" i="34"/>
  <c r="H2653" i="34"/>
  <c r="H2652" i="34"/>
  <c r="H2651" i="34"/>
  <c r="H2650" i="34"/>
  <c r="H2649" i="34"/>
  <c r="H2648" i="34"/>
  <c r="H2647" i="34"/>
  <c r="H2646" i="34"/>
  <c r="H2645" i="34"/>
  <c r="H2644" i="34"/>
  <c r="H2643" i="34"/>
  <c r="H2642" i="34"/>
  <c r="H2641" i="34"/>
  <c r="H2640" i="34"/>
  <c r="H2639" i="34"/>
  <c r="H2638" i="34"/>
  <c r="H2637" i="34"/>
  <c r="H2636" i="34"/>
  <c r="H2635" i="34"/>
  <c r="H2634" i="34"/>
  <c r="H2633" i="34"/>
  <c r="H2632" i="34"/>
  <c r="H2631" i="34"/>
  <c r="H2630" i="34"/>
  <c r="H2629" i="34"/>
  <c r="H2628" i="34"/>
  <c r="H2627" i="34"/>
  <c r="H2626" i="34"/>
  <c r="H2625" i="34"/>
  <c r="H2624" i="34"/>
  <c r="H2623" i="34"/>
  <c r="H2622" i="34"/>
  <c r="H2621" i="34"/>
  <c r="H2620" i="34"/>
  <c r="H2619" i="34"/>
  <c r="H2618" i="34"/>
  <c r="H2617" i="34"/>
  <c r="H2616" i="34"/>
  <c r="H2615" i="34"/>
  <c r="H2614" i="34"/>
  <c r="H2613" i="34"/>
  <c r="H2612" i="34"/>
  <c r="H2611" i="34"/>
  <c r="H2610" i="34"/>
  <c r="H2609" i="34"/>
  <c r="H2608" i="34"/>
  <c r="H2607" i="34"/>
  <c r="H2606" i="34"/>
  <c r="H2605" i="34"/>
  <c r="H2604" i="34"/>
  <c r="H2603" i="34"/>
  <c r="H2602" i="34"/>
  <c r="H2601" i="34"/>
  <c r="H2600" i="34"/>
  <c r="H2599" i="34"/>
  <c r="H2598" i="34"/>
  <c r="H2597" i="34"/>
  <c r="H2596" i="34"/>
  <c r="H2595" i="34"/>
  <c r="H2594" i="34"/>
  <c r="H2593" i="34"/>
  <c r="H2592" i="34"/>
  <c r="H2591" i="34"/>
  <c r="H2590" i="34"/>
  <c r="H2589" i="34"/>
  <c r="H2588" i="34"/>
  <c r="H2587" i="34"/>
  <c r="H2586" i="34"/>
  <c r="H2585" i="34"/>
  <c r="H2584" i="34"/>
  <c r="H2583" i="34"/>
  <c r="H2582" i="34"/>
  <c r="H2581" i="34"/>
  <c r="H2580" i="34"/>
  <c r="H2579" i="34"/>
  <c r="H2578" i="34"/>
  <c r="H2577" i="34"/>
  <c r="H2576" i="34"/>
  <c r="H2575" i="34"/>
  <c r="H2574" i="34"/>
  <c r="H2573" i="34"/>
  <c r="H2572" i="34"/>
  <c r="H2571" i="34"/>
  <c r="H2570" i="34"/>
  <c r="H2569" i="34"/>
  <c r="H2568" i="34"/>
  <c r="H2567" i="34"/>
  <c r="H2566" i="34"/>
  <c r="H2565" i="34"/>
  <c r="H2564" i="34"/>
  <c r="H2563" i="34"/>
  <c r="H2562" i="34"/>
  <c r="H2561" i="34"/>
  <c r="H2560" i="34"/>
  <c r="H2559" i="34"/>
  <c r="H2558" i="34"/>
  <c r="H2557" i="34"/>
  <c r="H2556" i="34"/>
  <c r="H2555" i="34"/>
  <c r="H2554" i="34"/>
  <c r="H2553" i="34"/>
  <c r="H2552" i="34"/>
  <c r="H2551" i="34"/>
  <c r="H2550" i="34"/>
  <c r="H2549" i="34"/>
  <c r="H2548" i="34"/>
  <c r="H2547" i="34"/>
  <c r="H2546" i="34"/>
  <c r="H2545" i="34"/>
  <c r="H2544" i="34"/>
  <c r="H2543" i="34"/>
  <c r="H2542" i="34"/>
  <c r="H2541" i="34"/>
  <c r="H2540" i="34"/>
  <c r="H2539" i="34"/>
  <c r="H2538" i="34"/>
  <c r="H2537" i="34"/>
  <c r="H2536" i="34"/>
  <c r="H2535" i="34"/>
  <c r="H2534" i="34"/>
  <c r="H2533" i="34"/>
  <c r="H2532" i="34"/>
  <c r="H2531" i="34"/>
  <c r="H2530" i="34"/>
  <c r="H2529" i="34"/>
  <c r="H2528" i="34"/>
  <c r="H2527" i="34"/>
  <c r="H2526" i="34"/>
  <c r="H2525" i="34"/>
  <c r="H2524" i="34"/>
  <c r="H2523" i="34"/>
  <c r="H2522" i="34"/>
  <c r="H2521" i="34"/>
  <c r="H2520" i="34"/>
  <c r="H2519" i="34"/>
  <c r="H2518" i="34"/>
  <c r="H2517" i="34"/>
  <c r="H2516" i="34"/>
  <c r="H2515" i="34"/>
  <c r="H2514" i="34"/>
  <c r="H2513" i="34"/>
  <c r="H2512" i="34"/>
  <c r="H2511" i="34"/>
  <c r="H2510" i="34"/>
  <c r="H2509" i="34"/>
  <c r="H2508" i="34"/>
  <c r="H2507" i="34"/>
  <c r="H2506" i="34"/>
  <c r="H2505" i="34"/>
  <c r="H2504" i="34"/>
  <c r="H2503" i="34"/>
  <c r="H2502" i="34"/>
  <c r="H2501" i="34"/>
  <c r="H2500" i="34"/>
  <c r="H2499" i="34"/>
  <c r="H2498" i="34"/>
  <c r="H2497" i="34"/>
  <c r="H2496" i="34"/>
  <c r="H2495" i="34"/>
  <c r="H2494" i="34"/>
  <c r="H2493" i="34"/>
  <c r="H2492" i="34"/>
  <c r="H2491" i="34"/>
  <c r="H2490" i="34"/>
  <c r="H2489" i="34"/>
  <c r="H2488" i="34"/>
  <c r="H2487" i="34"/>
  <c r="H2486" i="34"/>
  <c r="H2485" i="34"/>
  <c r="H2484" i="34"/>
  <c r="H2483" i="34"/>
  <c r="H2482" i="34"/>
  <c r="H2481" i="34"/>
  <c r="H2480" i="34"/>
  <c r="H2479" i="34"/>
  <c r="H2478" i="34"/>
  <c r="H2477" i="34"/>
  <c r="H2476" i="34"/>
  <c r="H2475" i="34"/>
  <c r="H2474" i="34"/>
  <c r="H2473" i="34"/>
  <c r="H2472" i="34"/>
  <c r="H2471" i="34"/>
  <c r="H2470" i="34"/>
  <c r="H2469" i="34"/>
  <c r="H2468" i="34"/>
  <c r="H2467" i="34"/>
  <c r="H2466" i="34"/>
  <c r="H2465" i="34"/>
  <c r="H2464" i="34"/>
  <c r="H2463" i="34"/>
  <c r="H2462" i="34"/>
  <c r="H2461" i="34"/>
  <c r="H2460" i="34"/>
  <c r="H2459" i="34"/>
  <c r="H2458" i="34"/>
  <c r="H2457" i="34"/>
  <c r="H2456" i="34"/>
  <c r="H2455" i="34"/>
  <c r="H2454" i="34"/>
  <c r="H2453" i="34"/>
  <c r="H2452" i="34"/>
  <c r="H2451" i="34"/>
  <c r="H2450" i="34"/>
  <c r="H2449" i="34"/>
  <c r="H2448" i="34"/>
  <c r="H2447" i="34"/>
  <c r="H2446" i="34"/>
  <c r="H2445" i="34"/>
  <c r="H2444" i="34"/>
  <c r="H2443" i="34"/>
  <c r="H2442" i="34"/>
  <c r="H2441" i="34"/>
  <c r="H2440" i="34"/>
  <c r="H2439" i="34"/>
  <c r="H2438" i="34"/>
  <c r="H2437" i="34"/>
  <c r="H2436" i="34"/>
  <c r="H2435" i="34"/>
  <c r="H2434" i="34"/>
  <c r="H2433" i="34"/>
  <c r="H2432" i="34"/>
  <c r="H2431" i="34"/>
  <c r="H2430" i="34"/>
  <c r="H2429" i="34"/>
  <c r="H2428" i="34"/>
  <c r="H2427" i="34"/>
  <c r="H2426" i="34"/>
  <c r="H2425" i="34"/>
  <c r="H2424" i="34"/>
  <c r="H2423" i="34"/>
  <c r="H2422" i="34"/>
  <c r="H2421" i="34"/>
  <c r="H2420" i="34"/>
  <c r="H2419" i="34"/>
  <c r="H2418" i="34"/>
  <c r="H2417" i="34"/>
  <c r="H2416" i="34"/>
  <c r="H2415" i="34"/>
  <c r="H2414" i="34"/>
  <c r="H2413" i="34"/>
  <c r="H2412" i="34"/>
  <c r="H2411" i="34"/>
  <c r="H2410" i="34"/>
  <c r="H2409" i="34"/>
  <c r="H2408" i="34"/>
  <c r="H2407" i="34"/>
  <c r="H2406" i="34"/>
  <c r="H2405" i="34"/>
  <c r="H2404" i="34"/>
  <c r="H2403" i="34"/>
  <c r="H2402" i="34"/>
  <c r="H2401" i="34"/>
  <c r="H2400" i="34"/>
  <c r="H2399" i="34"/>
  <c r="H2398" i="34"/>
  <c r="H2397" i="34"/>
  <c r="H2396" i="34"/>
  <c r="H2395" i="34"/>
  <c r="H2394" i="34"/>
  <c r="H2393" i="34"/>
  <c r="H2392" i="34"/>
  <c r="H2391" i="34"/>
  <c r="H2390" i="34"/>
  <c r="H2389" i="34"/>
  <c r="H2388" i="34"/>
  <c r="H2387" i="34"/>
  <c r="H2386" i="34"/>
  <c r="H2385" i="34"/>
  <c r="H2384" i="34"/>
  <c r="H2383" i="34"/>
  <c r="H2382" i="34"/>
  <c r="H2381" i="34"/>
  <c r="H2380" i="34"/>
  <c r="H2379" i="34"/>
  <c r="H2378" i="34"/>
  <c r="H2377" i="34"/>
  <c r="H2376" i="34"/>
  <c r="H2375" i="34"/>
  <c r="H2374" i="34"/>
  <c r="H2373" i="34"/>
  <c r="H2372" i="34"/>
  <c r="H2371" i="34"/>
  <c r="H2370" i="34"/>
  <c r="H2369" i="34"/>
  <c r="H2368" i="34"/>
  <c r="H2367" i="34"/>
  <c r="H2366" i="34"/>
  <c r="H2365" i="34"/>
  <c r="H2364" i="34"/>
  <c r="H2363" i="34"/>
  <c r="H2362" i="34"/>
  <c r="H2361" i="34"/>
  <c r="H2360" i="34"/>
  <c r="H2359" i="34"/>
  <c r="H2358" i="34"/>
  <c r="H2357" i="34"/>
  <c r="H2356" i="34"/>
  <c r="H2355" i="34"/>
  <c r="H2354" i="34"/>
  <c r="H2353" i="34"/>
  <c r="H2352" i="34"/>
  <c r="H2351" i="34"/>
  <c r="H2350" i="34"/>
  <c r="H2349" i="34"/>
  <c r="H2348" i="34"/>
  <c r="H2347" i="34"/>
  <c r="H2346" i="34"/>
  <c r="H2345" i="34"/>
  <c r="H2344" i="34"/>
  <c r="H2343" i="34"/>
  <c r="H2342" i="34"/>
  <c r="H2341" i="34"/>
  <c r="H2340" i="34"/>
  <c r="H2339" i="34"/>
  <c r="H2338" i="34"/>
  <c r="H2337" i="34"/>
  <c r="H2336" i="34"/>
  <c r="H2335" i="34"/>
  <c r="H2334" i="34"/>
  <c r="H2333" i="34"/>
  <c r="H2332" i="34"/>
  <c r="H2331" i="34"/>
  <c r="H2330" i="34"/>
  <c r="H2329" i="34"/>
  <c r="H2328" i="34"/>
  <c r="H2327" i="34"/>
  <c r="H2326" i="34"/>
  <c r="H2325" i="34"/>
  <c r="H2324" i="34"/>
  <c r="H2323" i="34"/>
  <c r="H2322" i="34"/>
  <c r="H2321" i="34"/>
  <c r="H2320" i="34"/>
  <c r="H2319" i="34"/>
  <c r="H2318" i="34"/>
  <c r="H2317" i="34"/>
  <c r="H2316" i="34"/>
  <c r="H2315" i="34"/>
  <c r="H2314" i="34"/>
  <c r="H2313" i="34"/>
  <c r="H2312" i="34"/>
  <c r="H2311" i="34"/>
  <c r="H2310" i="34"/>
  <c r="H2309" i="34"/>
  <c r="H2308" i="34"/>
  <c r="H2307" i="34"/>
  <c r="H2306" i="34"/>
  <c r="H2305" i="34"/>
  <c r="H2304" i="34"/>
  <c r="H2303" i="34"/>
  <c r="H2302" i="34"/>
  <c r="H2301" i="34"/>
  <c r="H2300" i="34"/>
  <c r="H2299" i="34"/>
  <c r="H2298" i="34"/>
  <c r="H2297" i="34"/>
  <c r="H2296" i="34"/>
  <c r="H2295" i="34"/>
  <c r="H2294" i="34"/>
  <c r="H2293" i="34"/>
  <c r="H2292" i="34"/>
  <c r="H2291" i="34"/>
  <c r="H2290" i="34"/>
  <c r="H2289" i="34"/>
  <c r="H2288" i="34"/>
  <c r="H2287" i="34"/>
  <c r="H2286" i="34"/>
  <c r="H2285" i="34"/>
  <c r="H2284" i="34"/>
  <c r="H2283" i="34"/>
  <c r="H2282" i="34"/>
  <c r="H2281" i="34"/>
  <c r="H2280" i="34"/>
  <c r="H2279" i="34"/>
  <c r="H2278" i="34"/>
  <c r="H2277" i="34"/>
  <c r="H2276" i="34"/>
  <c r="H2275" i="34"/>
  <c r="H2274" i="34"/>
  <c r="H2273" i="34"/>
  <c r="H2272" i="34"/>
  <c r="H2271" i="34"/>
  <c r="H2270" i="34"/>
  <c r="H2269" i="34"/>
  <c r="H2268" i="34"/>
  <c r="H2267" i="34"/>
  <c r="H2266" i="34"/>
  <c r="H2265" i="34"/>
  <c r="H2264" i="34"/>
  <c r="H2263" i="34"/>
  <c r="H2262" i="34"/>
  <c r="H2261" i="34"/>
  <c r="H2260" i="34"/>
  <c r="H2259" i="34"/>
  <c r="H2258" i="34"/>
  <c r="H2257" i="34"/>
  <c r="H2256" i="34"/>
  <c r="H2255" i="34"/>
  <c r="H2254" i="34"/>
  <c r="H2253" i="34"/>
  <c r="H2252" i="34"/>
  <c r="H2251" i="34"/>
  <c r="H2250" i="34"/>
  <c r="H2249" i="34"/>
  <c r="H2248" i="34"/>
  <c r="H2247" i="34"/>
  <c r="H2246" i="34"/>
  <c r="H2245" i="34"/>
  <c r="H2244" i="34"/>
  <c r="H2243" i="34"/>
  <c r="H2242" i="34"/>
  <c r="H2241" i="34"/>
  <c r="H2240" i="34"/>
  <c r="H2239" i="34"/>
  <c r="H2238" i="34"/>
  <c r="H2237" i="34"/>
  <c r="H2236" i="34"/>
  <c r="H2235" i="34"/>
  <c r="H2234" i="34"/>
  <c r="H2233" i="34"/>
  <c r="H2232" i="34"/>
  <c r="H2231" i="34"/>
  <c r="H2230" i="34"/>
  <c r="H2229" i="34"/>
  <c r="H2228" i="34"/>
  <c r="H2227" i="34"/>
  <c r="H2226" i="34"/>
  <c r="H2225" i="34"/>
  <c r="H2224" i="34"/>
  <c r="H2223" i="34"/>
  <c r="H2222" i="34"/>
  <c r="H2221" i="34"/>
  <c r="H2220" i="34"/>
  <c r="H2219" i="34"/>
  <c r="H2218" i="34"/>
  <c r="H2217" i="34"/>
  <c r="H2216" i="34"/>
  <c r="H2215" i="34"/>
  <c r="H2214" i="34"/>
  <c r="H2213" i="34"/>
  <c r="H2212" i="34"/>
  <c r="H2211" i="34"/>
  <c r="H2210" i="34"/>
  <c r="H2209" i="34"/>
  <c r="H2208" i="34"/>
  <c r="H2207" i="34"/>
  <c r="H2206" i="34"/>
  <c r="H2205" i="34"/>
  <c r="H2204" i="34"/>
  <c r="H2203" i="34"/>
  <c r="H2202" i="34"/>
  <c r="H2201" i="34"/>
  <c r="H2200" i="34"/>
  <c r="H2199" i="34"/>
  <c r="H2198" i="34"/>
  <c r="H2197" i="34"/>
  <c r="H2196" i="34"/>
  <c r="H2195" i="34"/>
  <c r="H2194" i="34"/>
  <c r="H2193" i="34"/>
  <c r="H2192" i="34"/>
  <c r="H2191" i="34"/>
  <c r="H2190" i="34"/>
  <c r="H2189" i="34"/>
  <c r="H2188" i="34"/>
  <c r="H2187" i="34"/>
  <c r="H2186" i="34"/>
  <c r="H2185" i="34"/>
  <c r="H2184" i="34"/>
  <c r="H2183" i="34"/>
  <c r="H2182" i="34"/>
  <c r="H2181" i="34"/>
  <c r="H2180" i="34"/>
  <c r="H2179" i="34"/>
  <c r="H2178" i="34"/>
  <c r="H2177" i="34"/>
  <c r="H2176" i="34"/>
  <c r="H2175" i="34"/>
  <c r="H2174" i="34"/>
  <c r="H2173" i="34"/>
  <c r="H2172" i="34"/>
  <c r="H2171" i="34"/>
  <c r="H2170" i="34"/>
  <c r="H2169" i="34"/>
  <c r="H2168" i="34"/>
  <c r="H2167" i="34"/>
  <c r="H2166" i="34"/>
  <c r="H2165" i="34"/>
  <c r="H2164" i="34"/>
  <c r="H2163" i="34"/>
  <c r="H2162" i="34"/>
  <c r="H2161" i="34"/>
  <c r="H2160" i="34"/>
  <c r="H2159" i="34"/>
  <c r="H2158" i="34"/>
  <c r="H2157" i="34"/>
  <c r="H2156" i="34"/>
  <c r="H2155" i="34"/>
  <c r="H2154" i="34"/>
  <c r="H2153" i="34"/>
  <c r="H2152" i="34"/>
  <c r="H2151" i="34"/>
  <c r="H2150" i="34"/>
  <c r="H2149" i="34"/>
  <c r="H2148" i="34"/>
  <c r="H2147" i="34"/>
  <c r="H2146" i="34"/>
  <c r="H2145" i="34"/>
  <c r="H2144" i="34"/>
  <c r="H2143" i="34"/>
  <c r="H2142" i="34"/>
  <c r="H2141" i="34"/>
  <c r="H2140" i="34"/>
  <c r="H2139" i="34"/>
  <c r="H2138" i="34"/>
  <c r="H2137" i="34"/>
  <c r="H2136" i="34"/>
  <c r="H2135" i="34"/>
  <c r="H2134" i="34"/>
  <c r="H2133" i="34"/>
  <c r="H2132" i="34"/>
  <c r="H2131" i="34"/>
  <c r="H2130" i="34"/>
  <c r="H2129" i="34"/>
  <c r="H2128" i="34"/>
  <c r="H2127" i="34"/>
  <c r="H2126" i="34"/>
  <c r="H2125" i="34"/>
  <c r="H2124" i="34"/>
  <c r="H2123" i="34"/>
  <c r="H2122" i="34"/>
  <c r="H2121" i="34"/>
  <c r="H2120" i="34"/>
  <c r="H2119" i="34"/>
  <c r="H2118" i="34"/>
  <c r="H2117" i="34"/>
  <c r="H2116" i="34"/>
  <c r="H2115" i="34"/>
  <c r="H2114" i="34"/>
  <c r="H2113" i="34"/>
  <c r="H2112" i="34"/>
  <c r="H2111" i="34"/>
  <c r="H2110" i="34"/>
  <c r="H2109" i="34"/>
  <c r="H2108" i="34"/>
  <c r="H2107" i="34"/>
  <c r="H2106" i="34"/>
  <c r="H2105" i="34"/>
  <c r="H2104" i="34"/>
  <c r="H2103" i="34"/>
  <c r="H2102" i="34"/>
  <c r="H2101" i="34"/>
  <c r="H2100" i="34"/>
  <c r="H2099" i="34"/>
  <c r="H2098" i="34"/>
  <c r="H2097" i="34"/>
  <c r="H2096" i="34"/>
  <c r="H2095" i="34"/>
  <c r="H2094" i="34"/>
  <c r="H2093" i="34"/>
  <c r="H2092" i="34"/>
  <c r="H2091" i="34"/>
  <c r="H2090" i="34"/>
  <c r="H2089" i="34"/>
  <c r="H2088" i="34"/>
  <c r="H2087" i="34"/>
  <c r="H2086" i="34"/>
  <c r="H2085" i="34"/>
  <c r="H2084" i="34"/>
  <c r="H2083" i="34"/>
  <c r="H2082" i="34"/>
  <c r="H2081" i="34"/>
  <c r="H2080" i="34"/>
  <c r="H2079" i="34"/>
  <c r="H2078" i="34"/>
  <c r="H2077" i="34"/>
  <c r="H2076" i="34"/>
  <c r="H2075" i="34"/>
  <c r="H2074" i="34"/>
  <c r="H2073" i="34"/>
  <c r="H2072" i="34"/>
  <c r="H2071" i="34"/>
  <c r="H2070" i="34"/>
  <c r="H2069" i="34"/>
  <c r="H2068" i="34"/>
  <c r="H2067" i="34"/>
  <c r="H2066" i="34"/>
  <c r="H2065" i="34"/>
  <c r="H2064" i="34"/>
  <c r="H2063" i="34"/>
  <c r="H2062" i="34"/>
  <c r="H2061" i="34"/>
  <c r="H2060" i="34"/>
  <c r="H2059" i="34"/>
  <c r="H2058" i="34"/>
  <c r="H2057" i="34"/>
  <c r="H2056" i="34"/>
  <c r="H2055" i="34"/>
  <c r="H2054" i="34"/>
  <c r="H2053" i="34"/>
  <c r="H2052" i="34"/>
  <c r="H2051" i="34"/>
  <c r="H2050" i="34"/>
  <c r="H2049" i="34"/>
  <c r="H2048" i="34"/>
  <c r="H2047" i="34"/>
  <c r="H2046" i="34"/>
  <c r="H2045" i="34"/>
  <c r="H2044" i="34"/>
  <c r="H2043" i="34"/>
  <c r="H2042" i="34"/>
  <c r="H2041" i="34"/>
  <c r="H2040" i="34"/>
  <c r="H2039" i="34"/>
  <c r="H2038" i="34"/>
  <c r="H2037" i="34"/>
  <c r="H2036" i="34"/>
  <c r="H2035" i="34"/>
  <c r="H2034" i="34"/>
  <c r="H2033" i="34"/>
  <c r="H2032" i="34"/>
  <c r="H2031" i="34"/>
  <c r="H2030" i="34"/>
  <c r="H2029" i="34"/>
  <c r="H2028" i="34"/>
  <c r="H2027" i="34"/>
  <c r="H2026" i="34"/>
  <c r="H2025" i="34"/>
  <c r="H2024" i="34"/>
  <c r="H2023" i="34"/>
  <c r="H2022" i="34"/>
  <c r="H2021" i="34"/>
  <c r="H2020" i="34"/>
  <c r="H2019" i="34"/>
  <c r="H2018" i="34"/>
  <c r="H2017" i="34"/>
  <c r="H2016" i="34"/>
  <c r="H2015" i="34"/>
  <c r="H2014" i="34"/>
  <c r="H2013" i="34"/>
  <c r="H2012" i="34"/>
  <c r="H2011" i="34"/>
  <c r="H2010" i="34"/>
  <c r="H2009" i="34"/>
  <c r="H2008" i="34"/>
  <c r="H2007" i="34"/>
  <c r="H2006" i="34"/>
  <c r="H2005" i="34"/>
  <c r="H2004" i="34"/>
  <c r="H2003" i="34"/>
  <c r="H2002" i="34"/>
  <c r="H2001" i="34"/>
  <c r="H2000" i="34"/>
  <c r="H1999" i="34"/>
  <c r="H1998" i="34"/>
  <c r="H1997" i="34"/>
  <c r="H1996" i="34"/>
  <c r="H1995" i="34"/>
  <c r="H1994" i="34"/>
  <c r="H1993" i="34"/>
  <c r="H1992" i="34"/>
  <c r="H1991" i="34"/>
  <c r="H1990" i="34"/>
  <c r="H1989" i="34"/>
  <c r="H1988" i="34"/>
  <c r="H1987" i="34"/>
  <c r="H1986" i="34"/>
  <c r="H1985" i="34"/>
  <c r="H1984" i="34"/>
  <c r="H1983" i="34"/>
  <c r="H1982" i="34"/>
  <c r="H1981" i="34"/>
  <c r="H1980" i="34"/>
  <c r="H1979" i="34"/>
  <c r="H1978" i="34"/>
  <c r="H1977" i="34"/>
  <c r="H1976" i="34"/>
  <c r="H1975" i="34"/>
  <c r="H1974" i="34"/>
  <c r="H1973" i="34"/>
  <c r="H1972" i="34"/>
  <c r="H1971" i="34"/>
  <c r="H1970" i="34"/>
  <c r="H1969" i="34"/>
  <c r="H1968" i="34"/>
  <c r="H1967" i="34"/>
  <c r="H1966" i="34"/>
  <c r="H1965" i="34"/>
  <c r="H1964" i="34"/>
  <c r="H1963" i="34"/>
  <c r="H1962" i="34"/>
  <c r="H1961" i="34"/>
  <c r="H1960" i="34"/>
  <c r="H1959" i="34"/>
  <c r="H1958" i="34"/>
  <c r="H1957" i="34"/>
  <c r="H1956" i="34"/>
  <c r="H1955" i="34"/>
  <c r="H1954" i="34"/>
  <c r="H1953" i="34"/>
  <c r="H1952" i="34"/>
  <c r="H1951" i="34"/>
  <c r="H1950" i="34"/>
  <c r="H1949" i="34"/>
  <c r="H1948" i="34"/>
  <c r="H1947" i="34"/>
  <c r="H1946" i="34"/>
  <c r="H1945" i="34"/>
  <c r="H1944" i="34"/>
  <c r="H1943" i="34"/>
  <c r="H1942" i="34"/>
  <c r="H1941" i="34"/>
  <c r="H1940" i="34"/>
  <c r="H1939" i="34"/>
  <c r="H1938" i="34"/>
  <c r="H1937" i="34"/>
  <c r="H1936" i="34"/>
  <c r="H1935" i="34"/>
  <c r="H1934" i="34"/>
  <c r="H1933" i="34"/>
  <c r="H1932" i="34"/>
  <c r="H1931" i="34"/>
  <c r="H1930" i="34"/>
  <c r="H1929" i="34"/>
  <c r="H1928" i="34"/>
  <c r="H1927" i="34"/>
  <c r="H1926" i="34"/>
  <c r="H1925" i="34"/>
  <c r="H1924" i="34"/>
  <c r="H1923" i="34"/>
  <c r="H1922" i="34"/>
  <c r="H1921" i="34"/>
  <c r="H1920" i="34"/>
  <c r="H1919" i="34"/>
  <c r="H1918" i="34"/>
  <c r="H1917" i="34"/>
  <c r="H1916" i="34"/>
  <c r="H1915" i="34"/>
  <c r="H1914" i="34"/>
  <c r="H1913" i="34"/>
  <c r="H1912" i="34"/>
  <c r="H1911" i="34"/>
  <c r="H1910" i="34"/>
  <c r="H1909" i="34"/>
  <c r="H1908" i="34"/>
  <c r="H1907" i="34"/>
  <c r="H1906" i="34"/>
  <c r="H1905" i="34"/>
  <c r="H1904" i="34"/>
  <c r="H1903" i="34"/>
  <c r="H1902" i="34"/>
  <c r="H1901" i="34"/>
  <c r="H1900" i="34"/>
  <c r="H1899" i="34"/>
  <c r="H1898" i="34"/>
  <c r="H1897" i="34"/>
  <c r="H1896" i="34"/>
  <c r="H1895" i="34"/>
  <c r="H1894" i="34"/>
  <c r="H1893" i="34"/>
  <c r="H1892" i="34"/>
  <c r="H1891" i="34"/>
  <c r="H1890" i="34"/>
  <c r="H1889" i="34"/>
  <c r="H1888" i="34"/>
  <c r="H1887" i="34"/>
  <c r="H1886" i="34"/>
  <c r="H1885" i="34"/>
  <c r="H1884" i="34"/>
  <c r="H1883" i="34"/>
  <c r="H1882" i="34"/>
  <c r="H1881" i="34"/>
  <c r="H1880" i="34"/>
  <c r="H1879" i="34"/>
  <c r="H1878" i="34"/>
  <c r="H1877" i="34"/>
  <c r="H1876" i="34"/>
  <c r="H1875" i="34"/>
  <c r="H1874" i="34"/>
  <c r="H1873" i="34"/>
  <c r="H1872" i="34"/>
  <c r="H1871" i="34"/>
  <c r="H1870" i="34"/>
  <c r="H1869" i="34"/>
  <c r="H1868" i="34"/>
  <c r="H1867" i="34"/>
  <c r="H1866" i="34"/>
  <c r="H1865" i="34"/>
  <c r="H1864" i="34"/>
  <c r="H1863" i="34"/>
  <c r="H1862" i="34"/>
  <c r="H1861" i="34"/>
  <c r="H1860" i="34"/>
  <c r="H1859" i="34"/>
  <c r="H1858" i="34"/>
  <c r="H1857" i="34"/>
  <c r="H1856" i="34"/>
  <c r="H1855" i="34"/>
  <c r="H1854" i="34"/>
  <c r="H1853" i="34"/>
  <c r="H1852" i="34"/>
  <c r="H1851" i="34"/>
  <c r="H1850" i="34"/>
  <c r="H1849" i="34"/>
  <c r="H1848" i="34"/>
  <c r="H1847" i="34"/>
  <c r="H1846" i="34"/>
  <c r="H1845" i="34"/>
  <c r="H1844" i="34"/>
  <c r="H1843" i="34"/>
  <c r="H1842" i="34"/>
  <c r="H1841" i="34"/>
  <c r="H1840" i="34"/>
  <c r="H1839" i="34"/>
  <c r="H1838" i="34"/>
  <c r="H1837" i="34"/>
  <c r="H1836" i="34"/>
  <c r="H1835" i="34"/>
  <c r="H1834" i="34"/>
  <c r="H1833" i="34"/>
  <c r="H1832" i="34"/>
  <c r="H1831" i="34"/>
  <c r="H1830" i="34"/>
  <c r="H1829" i="34"/>
  <c r="H1828" i="34"/>
  <c r="H1827" i="34"/>
  <c r="H1826" i="34"/>
  <c r="H1825" i="34"/>
  <c r="H1824" i="34"/>
  <c r="H1823" i="34"/>
  <c r="H1822" i="34"/>
  <c r="H1821" i="34"/>
  <c r="H1820" i="34"/>
  <c r="H1819" i="34"/>
  <c r="H1818" i="34"/>
  <c r="H1817" i="34"/>
  <c r="H1816" i="34"/>
  <c r="H1815" i="34"/>
  <c r="H1814" i="34"/>
  <c r="H1813" i="34"/>
  <c r="H1812" i="34"/>
  <c r="H1811" i="34"/>
  <c r="H1810" i="34"/>
  <c r="H1809" i="34"/>
  <c r="H1808" i="34"/>
  <c r="H1807" i="34"/>
  <c r="H1806" i="34"/>
  <c r="H1805" i="34"/>
  <c r="H1804" i="34"/>
  <c r="H1803" i="34"/>
  <c r="H1802" i="34"/>
  <c r="H1801" i="34"/>
  <c r="H1800" i="34"/>
  <c r="H1799" i="34"/>
  <c r="H1798" i="34"/>
  <c r="H1797" i="34"/>
  <c r="H1796" i="34"/>
  <c r="H1795" i="34"/>
  <c r="H1794" i="34"/>
  <c r="H1793" i="34"/>
  <c r="H1792" i="34"/>
  <c r="H1791" i="34"/>
  <c r="H1790" i="34"/>
  <c r="H1789" i="34"/>
  <c r="H1788" i="34"/>
  <c r="H1787" i="34"/>
  <c r="H1786" i="34"/>
  <c r="H1785" i="34"/>
  <c r="H1784" i="34"/>
  <c r="H1783" i="34"/>
  <c r="H1782" i="34"/>
  <c r="H1781" i="34"/>
  <c r="H1780" i="34"/>
  <c r="H1779" i="34"/>
  <c r="H1778" i="34"/>
  <c r="H1777" i="34"/>
  <c r="H1776" i="34"/>
  <c r="H1775" i="34"/>
  <c r="H1774" i="34"/>
  <c r="H1773" i="34"/>
  <c r="H1772" i="34"/>
  <c r="H1771" i="34"/>
  <c r="H1770" i="34"/>
  <c r="H1769" i="34"/>
  <c r="H1768" i="34"/>
  <c r="H1767" i="34"/>
  <c r="H1766" i="34"/>
  <c r="H1765" i="34"/>
  <c r="H1764" i="34"/>
  <c r="H1763" i="34"/>
  <c r="H1762" i="34"/>
  <c r="H1761" i="34"/>
  <c r="H1760" i="34"/>
  <c r="H1759" i="34"/>
  <c r="H1758" i="34"/>
  <c r="H1757" i="34"/>
  <c r="H1756" i="34"/>
  <c r="H1755" i="34"/>
  <c r="H1754" i="34"/>
  <c r="H1753" i="34"/>
  <c r="H1752" i="34"/>
  <c r="H1751" i="34"/>
  <c r="H1750" i="34"/>
  <c r="H1749" i="34"/>
  <c r="H1748" i="34"/>
  <c r="H1747" i="34"/>
  <c r="H1746" i="34"/>
  <c r="H1745" i="34"/>
  <c r="H1744" i="34"/>
  <c r="H1743" i="34"/>
  <c r="H1742" i="34"/>
  <c r="H1741" i="34"/>
  <c r="H1740" i="34"/>
  <c r="H1739" i="34"/>
  <c r="H1738" i="34"/>
  <c r="H1737" i="34"/>
  <c r="H1736" i="34"/>
  <c r="H1735" i="34"/>
  <c r="H1734" i="34"/>
  <c r="H1733" i="34"/>
  <c r="H1732" i="34"/>
  <c r="H1731" i="34"/>
  <c r="H1730" i="34"/>
  <c r="H1729" i="34"/>
  <c r="H1728" i="34"/>
  <c r="H1727" i="34"/>
  <c r="H1726" i="34"/>
  <c r="H1725" i="34"/>
  <c r="H1724" i="34"/>
  <c r="H1723" i="34"/>
  <c r="H1722" i="34"/>
  <c r="H1721" i="34"/>
  <c r="H1720" i="34"/>
  <c r="H1719" i="34"/>
  <c r="H1718" i="34"/>
  <c r="H1717" i="34"/>
  <c r="H1716" i="34"/>
  <c r="H1715" i="34"/>
  <c r="H1714" i="34"/>
  <c r="H1713" i="34"/>
  <c r="H1712" i="34"/>
  <c r="H1711" i="34"/>
  <c r="H1710" i="34"/>
  <c r="H1709" i="34"/>
  <c r="H1708" i="34"/>
  <c r="H1707" i="34"/>
  <c r="H1706" i="34"/>
  <c r="H1705" i="34"/>
  <c r="H1704" i="34"/>
  <c r="H1703" i="34"/>
  <c r="H1702" i="34"/>
  <c r="H1701" i="34"/>
  <c r="H1700" i="34"/>
  <c r="H1699" i="34"/>
  <c r="H1698" i="34"/>
  <c r="H1697" i="34"/>
  <c r="H1696" i="34"/>
  <c r="H1695" i="34"/>
  <c r="H1694" i="34"/>
  <c r="H1693" i="34"/>
  <c r="H1692" i="34"/>
  <c r="H1691" i="34"/>
  <c r="H1690" i="34"/>
  <c r="H1689" i="34"/>
  <c r="H1688" i="34"/>
  <c r="H1687" i="34"/>
  <c r="H1686" i="34"/>
  <c r="H1685" i="34"/>
  <c r="H1684" i="34"/>
  <c r="H1683" i="34"/>
  <c r="H1682" i="34"/>
  <c r="H1681" i="34"/>
  <c r="H1680" i="34"/>
  <c r="H1679" i="34"/>
  <c r="H1678" i="34"/>
  <c r="H1677" i="34"/>
  <c r="H1676" i="34"/>
  <c r="H1675" i="34"/>
  <c r="H1674" i="34"/>
  <c r="H1673" i="34"/>
  <c r="H1672" i="34"/>
  <c r="H1671" i="34"/>
  <c r="H1670" i="34"/>
  <c r="H1669" i="34"/>
  <c r="H1668" i="34"/>
  <c r="H1667" i="34"/>
  <c r="H1666" i="34"/>
  <c r="H1665" i="34"/>
  <c r="H1664" i="34"/>
  <c r="H1663" i="34"/>
  <c r="H1662" i="34"/>
  <c r="H1661" i="34"/>
  <c r="H1660" i="34"/>
  <c r="H1659" i="34"/>
  <c r="H1658" i="34"/>
  <c r="H1657" i="34"/>
  <c r="H1656" i="34"/>
  <c r="H1655" i="34"/>
  <c r="H1654" i="34"/>
  <c r="H1653" i="34"/>
  <c r="H1652" i="34"/>
  <c r="H1651" i="34"/>
  <c r="H1650" i="34"/>
  <c r="H1649" i="34"/>
  <c r="H1648" i="34"/>
  <c r="H1647" i="34"/>
  <c r="H1646" i="34"/>
  <c r="H1645" i="34"/>
  <c r="H1644" i="34"/>
  <c r="H1643" i="34"/>
  <c r="H1642" i="34"/>
  <c r="H1641" i="34"/>
  <c r="H1640" i="34"/>
  <c r="H1639" i="34"/>
  <c r="H1638" i="34"/>
  <c r="H1637" i="34"/>
  <c r="H1636" i="34"/>
  <c r="H1635" i="34"/>
  <c r="H1634" i="34"/>
  <c r="H1633" i="34"/>
  <c r="H1632" i="34"/>
  <c r="H1631" i="34"/>
  <c r="H1630" i="34"/>
  <c r="H1629" i="34"/>
  <c r="H1628" i="34"/>
  <c r="H1627" i="34"/>
  <c r="H1626" i="34"/>
  <c r="H1625" i="34"/>
  <c r="H1624" i="34"/>
  <c r="H1623" i="34"/>
  <c r="H1622" i="34"/>
  <c r="H1621" i="34"/>
  <c r="H1620" i="34"/>
  <c r="H1619" i="34"/>
  <c r="H1618" i="34"/>
  <c r="H1617" i="34"/>
  <c r="H1616" i="34"/>
  <c r="H1615" i="34"/>
  <c r="H1614" i="34"/>
  <c r="H1613" i="34"/>
  <c r="H1612" i="34"/>
  <c r="H1611" i="34"/>
  <c r="H1610" i="34"/>
  <c r="H1609" i="34"/>
  <c r="H1608" i="34"/>
  <c r="H1607" i="34"/>
  <c r="H1606" i="34"/>
  <c r="H1605" i="34"/>
  <c r="H1604" i="34"/>
  <c r="H1603" i="34"/>
  <c r="H1602" i="34"/>
  <c r="H1601" i="34"/>
  <c r="H1600" i="34"/>
  <c r="H1599" i="34"/>
  <c r="H1598" i="34"/>
  <c r="H1597" i="34"/>
  <c r="H1596" i="34"/>
  <c r="H1595" i="34"/>
  <c r="H1594" i="34"/>
  <c r="H1593" i="34"/>
  <c r="H1592" i="34"/>
  <c r="H1591" i="34"/>
  <c r="H1590" i="34"/>
  <c r="H1589" i="34"/>
  <c r="H1588" i="34"/>
  <c r="H1587" i="34"/>
  <c r="H1586" i="34"/>
  <c r="H1585" i="34"/>
  <c r="H1584" i="34"/>
  <c r="H1583" i="34"/>
  <c r="H1582" i="34"/>
  <c r="H1581" i="34"/>
  <c r="H1580" i="34"/>
  <c r="H1579" i="34"/>
  <c r="H1578" i="34"/>
  <c r="H1577" i="34"/>
  <c r="H1576" i="34"/>
  <c r="H1575" i="34"/>
  <c r="H1574" i="34"/>
  <c r="H1573" i="34"/>
  <c r="H1572" i="34"/>
  <c r="H1571" i="34"/>
  <c r="H1570" i="34"/>
  <c r="H1569" i="34"/>
  <c r="H1568" i="34"/>
  <c r="H1567" i="34"/>
  <c r="H1566" i="34"/>
  <c r="H1565" i="34"/>
  <c r="H1564" i="34"/>
  <c r="H1563" i="34"/>
  <c r="H1562" i="34"/>
  <c r="H1561" i="34"/>
  <c r="H1560" i="34"/>
  <c r="H1559" i="34"/>
  <c r="H1558" i="34"/>
  <c r="H1557" i="34"/>
  <c r="H1556" i="34"/>
  <c r="H1555" i="34"/>
  <c r="H1554" i="34"/>
  <c r="H1553" i="34"/>
  <c r="H1552" i="34"/>
  <c r="H1551" i="34"/>
  <c r="H1550" i="34"/>
  <c r="H1549" i="34"/>
  <c r="H1548" i="34"/>
  <c r="H1547" i="34"/>
  <c r="H1546" i="34"/>
  <c r="H1545" i="34"/>
  <c r="H1544" i="34"/>
  <c r="H1543" i="34"/>
  <c r="H1542" i="34"/>
  <c r="H1541" i="34"/>
  <c r="H1540" i="34"/>
  <c r="H1539" i="34"/>
  <c r="H1538" i="34"/>
  <c r="H1537" i="34"/>
  <c r="H1536" i="34"/>
  <c r="H1535" i="34"/>
  <c r="H1534" i="34"/>
  <c r="H1533" i="34"/>
  <c r="H1532" i="34"/>
  <c r="H1531" i="34"/>
  <c r="H1530" i="34"/>
  <c r="H1529" i="34"/>
  <c r="H1528" i="34"/>
  <c r="H1527" i="34"/>
  <c r="H1526" i="34"/>
  <c r="H1525" i="34"/>
  <c r="H1524" i="34"/>
  <c r="H1523" i="34"/>
  <c r="H1522" i="34"/>
  <c r="H1521" i="34"/>
  <c r="H1520" i="34"/>
  <c r="H1519" i="34"/>
  <c r="H1518" i="34"/>
  <c r="H1517" i="34"/>
  <c r="H1516" i="34"/>
  <c r="H1515" i="34"/>
  <c r="H1514" i="34"/>
  <c r="H1513" i="34"/>
  <c r="H1512" i="34"/>
  <c r="H1511" i="34"/>
  <c r="H1510" i="34"/>
  <c r="H1509" i="34"/>
  <c r="H1508" i="34"/>
  <c r="H1507" i="34"/>
  <c r="H1506" i="34"/>
  <c r="H1505" i="34"/>
  <c r="H1504" i="34"/>
  <c r="H1503" i="34"/>
  <c r="H1502" i="34"/>
  <c r="H1501" i="34"/>
  <c r="H1500" i="34"/>
  <c r="H1499" i="34"/>
  <c r="H1498" i="34"/>
  <c r="H1497" i="34"/>
  <c r="H1496" i="34"/>
  <c r="H1495" i="34"/>
  <c r="H1494" i="34"/>
  <c r="H1493" i="34"/>
  <c r="H1492" i="34"/>
  <c r="H1491" i="34"/>
  <c r="H1490" i="34"/>
  <c r="H1489" i="34"/>
  <c r="H1488" i="34"/>
  <c r="H1487" i="34"/>
  <c r="H1486" i="34"/>
  <c r="H1485" i="34"/>
  <c r="H1484" i="34"/>
  <c r="H1483" i="34"/>
  <c r="H1482" i="34"/>
  <c r="H1481" i="34"/>
  <c r="H1480" i="34"/>
  <c r="H1479" i="34"/>
  <c r="H1478" i="34"/>
  <c r="H1477" i="34"/>
  <c r="H1476" i="34"/>
  <c r="H1475" i="34"/>
  <c r="H1474" i="34"/>
  <c r="H1473" i="34"/>
  <c r="H1472" i="34"/>
  <c r="H1471" i="34"/>
  <c r="H1470" i="34"/>
  <c r="H1469" i="34"/>
  <c r="H1468" i="34"/>
  <c r="H1467" i="34"/>
  <c r="H1466" i="34"/>
  <c r="H1465" i="34"/>
  <c r="H1464" i="34"/>
  <c r="H1463" i="34"/>
  <c r="H1462" i="34"/>
  <c r="H1461" i="34"/>
  <c r="H1460" i="34"/>
  <c r="H1459" i="34"/>
  <c r="H1458" i="34"/>
  <c r="H1457" i="34"/>
  <c r="H1456" i="34"/>
  <c r="H1455" i="34"/>
  <c r="H1454" i="34"/>
  <c r="H1453" i="34"/>
  <c r="H1452" i="34"/>
  <c r="H1451" i="34"/>
  <c r="H1450" i="34"/>
  <c r="H1449" i="34"/>
  <c r="H1448" i="34"/>
  <c r="H1447" i="34"/>
  <c r="H1446" i="34"/>
  <c r="H1445" i="34"/>
  <c r="H1444" i="34"/>
  <c r="H1443" i="34"/>
  <c r="H1442" i="34"/>
  <c r="H1441" i="34"/>
  <c r="H1440" i="34"/>
  <c r="H1439" i="34"/>
  <c r="H1438" i="34"/>
  <c r="H1437" i="34"/>
  <c r="H1436" i="34"/>
  <c r="H1435" i="34"/>
  <c r="H1434" i="34"/>
  <c r="H1433" i="34"/>
  <c r="H1432" i="34"/>
  <c r="H1431" i="34"/>
  <c r="H1430" i="34"/>
  <c r="H1429" i="34"/>
  <c r="H1428" i="34"/>
  <c r="H1427" i="34"/>
  <c r="H1426" i="34"/>
  <c r="H1425" i="34"/>
  <c r="H1424" i="34"/>
  <c r="H1423" i="34"/>
  <c r="H1422" i="34"/>
  <c r="H1421" i="34"/>
  <c r="H1420" i="34"/>
  <c r="H1419" i="34"/>
  <c r="H1418" i="34"/>
  <c r="H1417" i="34"/>
  <c r="H1416" i="34"/>
  <c r="H1415" i="34"/>
  <c r="H1414" i="34"/>
  <c r="H1413" i="34"/>
  <c r="H1412" i="34"/>
  <c r="H1411" i="34"/>
  <c r="H1410" i="34"/>
  <c r="H1409" i="34"/>
  <c r="H1408" i="34"/>
  <c r="H1407" i="34"/>
  <c r="H1406" i="34"/>
  <c r="H1405" i="34"/>
  <c r="H1404" i="34"/>
  <c r="H1403" i="34"/>
  <c r="H1402" i="34"/>
  <c r="H1401" i="34"/>
  <c r="H1400" i="34"/>
  <c r="H1399" i="34"/>
  <c r="H1398" i="34"/>
  <c r="H1397" i="34"/>
  <c r="H1396" i="34"/>
  <c r="H1395" i="34"/>
  <c r="H1394" i="34"/>
  <c r="H1393" i="34"/>
  <c r="H1392" i="34"/>
  <c r="H1391" i="34"/>
  <c r="H1390" i="34"/>
  <c r="H1389" i="34"/>
  <c r="H1388" i="34"/>
  <c r="H1387" i="34"/>
  <c r="H1386" i="34"/>
  <c r="H1385" i="34"/>
  <c r="H1384" i="34"/>
  <c r="H1383" i="34"/>
  <c r="H1382" i="34"/>
  <c r="H1381" i="34"/>
  <c r="H1380" i="34"/>
  <c r="H1379" i="34"/>
  <c r="H1378" i="34"/>
  <c r="H1377" i="34"/>
  <c r="H1376" i="34"/>
  <c r="H1375" i="34"/>
  <c r="H1374" i="34"/>
  <c r="H1373" i="34"/>
  <c r="H1372" i="34"/>
  <c r="H1371" i="34"/>
  <c r="H1370" i="34"/>
  <c r="H1369" i="34"/>
  <c r="H1368" i="34"/>
  <c r="H1367" i="34"/>
  <c r="H1366" i="34"/>
  <c r="H1365" i="34"/>
  <c r="H1364" i="34"/>
  <c r="H1363" i="34"/>
  <c r="H1362" i="34"/>
  <c r="H1361" i="34"/>
  <c r="H1360" i="34"/>
  <c r="H1359" i="34"/>
  <c r="H1358" i="34"/>
  <c r="H1357" i="34"/>
  <c r="H1356" i="34"/>
  <c r="H1355" i="34"/>
  <c r="H1354" i="34"/>
  <c r="H1353" i="34"/>
  <c r="H1352" i="34"/>
  <c r="H1351" i="34"/>
  <c r="H1350" i="34"/>
  <c r="H1349" i="34"/>
  <c r="H1348" i="34"/>
  <c r="H1347" i="34"/>
  <c r="H1346" i="34"/>
  <c r="H1345" i="34"/>
  <c r="H1344" i="34"/>
  <c r="H1343" i="34"/>
  <c r="H1342" i="34"/>
  <c r="H1341" i="34"/>
  <c r="H1340" i="34"/>
  <c r="H1339" i="34"/>
  <c r="H1338" i="34"/>
  <c r="H1337" i="34"/>
  <c r="H1336" i="34"/>
  <c r="H1335" i="34"/>
  <c r="H1334" i="34"/>
  <c r="H1333" i="34"/>
  <c r="H1332" i="34"/>
  <c r="H1331" i="34"/>
  <c r="H1330" i="34"/>
  <c r="H1329" i="34"/>
  <c r="H1328" i="34"/>
  <c r="H1327" i="34"/>
  <c r="H1326" i="34"/>
  <c r="H1325" i="34"/>
  <c r="H1324" i="34"/>
  <c r="H1323" i="34"/>
  <c r="H1322" i="34"/>
  <c r="H1321" i="34"/>
  <c r="H1320" i="34"/>
  <c r="H1319" i="34"/>
  <c r="H1318" i="34"/>
  <c r="H1317" i="34"/>
  <c r="H1316" i="34"/>
  <c r="H1315" i="34"/>
  <c r="H1314" i="34"/>
  <c r="H1313" i="34"/>
  <c r="H1312" i="34"/>
  <c r="H1311" i="34"/>
  <c r="H1310" i="34"/>
  <c r="H1309" i="34"/>
  <c r="H1308" i="34"/>
  <c r="H1307" i="34"/>
  <c r="H1306" i="34"/>
  <c r="H1305" i="34"/>
  <c r="H1304" i="34"/>
  <c r="H1303" i="34"/>
  <c r="H1302" i="34"/>
  <c r="H1301" i="34"/>
  <c r="H1300" i="34"/>
  <c r="H1299" i="34"/>
  <c r="H1298" i="34"/>
  <c r="H1297" i="34"/>
  <c r="H1296" i="34"/>
  <c r="H1295" i="34"/>
  <c r="H1294" i="34"/>
  <c r="H1293" i="34"/>
  <c r="H1292" i="34"/>
  <c r="H1291" i="34"/>
  <c r="H1290" i="34"/>
  <c r="H1289" i="34"/>
  <c r="H1288" i="34"/>
  <c r="H1287" i="34"/>
  <c r="H1286" i="34"/>
  <c r="H1285" i="34"/>
  <c r="H1284" i="34"/>
  <c r="H1283" i="34"/>
  <c r="H1282" i="34"/>
  <c r="H1281" i="34"/>
  <c r="H1280" i="34"/>
  <c r="H1279" i="34"/>
  <c r="H1278" i="34"/>
  <c r="H1277" i="34"/>
  <c r="H1276" i="34"/>
  <c r="H1275" i="34"/>
  <c r="H1274" i="34"/>
  <c r="H1273" i="34"/>
  <c r="H1272" i="34"/>
  <c r="H1271" i="34"/>
  <c r="H1270" i="34"/>
  <c r="H1269" i="34"/>
  <c r="H1268" i="34"/>
  <c r="H1267" i="34"/>
  <c r="H1266" i="34"/>
  <c r="H1265" i="34"/>
  <c r="H1264" i="34"/>
  <c r="H1263" i="34"/>
  <c r="H1262" i="34"/>
  <c r="H1261" i="34"/>
  <c r="H1260" i="34"/>
  <c r="H1259" i="34"/>
  <c r="H1258" i="34"/>
  <c r="H1257" i="34"/>
  <c r="H1256" i="34"/>
  <c r="H1255" i="34"/>
  <c r="H1254" i="34"/>
  <c r="H1253" i="34"/>
  <c r="H1252" i="34"/>
  <c r="H1251" i="34"/>
  <c r="H1250" i="34"/>
  <c r="H1249" i="34"/>
  <c r="H1248" i="34"/>
  <c r="H1247" i="34"/>
  <c r="H1246" i="34"/>
  <c r="H1245" i="34"/>
  <c r="H1244" i="34"/>
  <c r="H1243" i="34"/>
  <c r="H1242" i="34"/>
  <c r="H1241" i="34"/>
  <c r="H1240" i="34"/>
  <c r="H1239" i="34"/>
  <c r="H1238" i="34"/>
  <c r="H1237" i="34"/>
  <c r="H1236" i="34"/>
  <c r="H1235" i="34"/>
  <c r="H1234" i="34"/>
  <c r="H1233" i="34"/>
  <c r="H1232" i="34"/>
  <c r="H1231" i="34"/>
  <c r="H1230" i="34"/>
  <c r="H1229" i="34"/>
  <c r="H1228" i="34"/>
  <c r="H1227" i="34"/>
  <c r="H1226" i="34"/>
  <c r="H1225" i="34"/>
  <c r="H1224" i="34"/>
  <c r="H1223" i="34"/>
  <c r="H1222" i="34"/>
  <c r="H1221" i="34"/>
  <c r="H1220" i="34"/>
  <c r="H1219" i="34"/>
  <c r="H1218" i="34"/>
  <c r="H1217" i="34"/>
  <c r="H1216" i="34"/>
  <c r="H1215" i="34"/>
  <c r="H1214" i="34"/>
  <c r="H1213" i="34"/>
  <c r="H1212" i="34"/>
  <c r="H1211" i="34"/>
  <c r="H1210" i="34"/>
  <c r="H1209" i="34"/>
  <c r="H1208" i="34"/>
  <c r="H1207" i="34"/>
  <c r="H1206" i="34"/>
  <c r="H1205" i="34"/>
  <c r="H1204" i="34"/>
  <c r="H1203" i="34"/>
  <c r="H1202" i="34"/>
  <c r="H1201" i="34"/>
  <c r="H1200" i="34"/>
  <c r="H1199" i="34"/>
  <c r="H1198" i="34"/>
  <c r="H1197" i="34"/>
  <c r="H1196" i="34"/>
  <c r="H1195" i="34"/>
  <c r="H1194" i="34"/>
  <c r="H1193" i="34"/>
  <c r="H1192" i="34"/>
  <c r="H1191" i="34"/>
  <c r="H1190" i="34"/>
  <c r="H1189" i="34"/>
  <c r="H1188" i="34"/>
  <c r="H1187" i="34"/>
  <c r="H1186" i="34"/>
  <c r="H1185" i="34"/>
  <c r="H1184" i="34"/>
  <c r="H1183" i="34"/>
  <c r="H1182" i="34"/>
  <c r="H1181" i="34"/>
  <c r="H1180" i="34"/>
  <c r="H1179" i="34"/>
  <c r="H1178" i="34"/>
  <c r="H1177" i="34"/>
  <c r="H1176" i="34"/>
  <c r="H1175" i="34"/>
  <c r="H1174" i="34"/>
  <c r="H1173" i="34"/>
  <c r="H1172" i="34"/>
  <c r="H1171" i="34"/>
  <c r="H1170" i="34"/>
  <c r="H1169" i="34"/>
  <c r="H1168" i="34"/>
  <c r="H1167" i="34"/>
  <c r="H1166" i="34"/>
  <c r="H1165" i="34"/>
  <c r="H1164" i="34"/>
  <c r="H1163" i="34"/>
  <c r="H1162" i="34"/>
  <c r="H1161" i="34"/>
  <c r="H1160" i="34"/>
  <c r="H1159" i="34"/>
  <c r="H1158" i="34"/>
  <c r="H1157" i="34"/>
  <c r="H1156" i="34"/>
  <c r="H1155" i="34"/>
  <c r="H1154" i="34"/>
  <c r="H1153" i="34"/>
  <c r="H1152" i="34"/>
  <c r="H1151" i="34"/>
  <c r="H1150" i="34"/>
  <c r="H1149" i="34"/>
  <c r="H1148" i="34"/>
  <c r="H1147" i="34"/>
  <c r="H1146" i="34"/>
  <c r="H1145" i="34"/>
  <c r="H1144" i="34"/>
  <c r="H1143" i="34"/>
  <c r="H1142" i="34"/>
  <c r="H1141" i="34"/>
  <c r="H1140" i="34"/>
  <c r="H1139" i="34"/>
  <c r="H1138" i="34"/>
  <c r="H1137" i="34"/>
  <c r="H1136" i="34"/>
  <c r="H1135" i="34"/>
  <c r="H1134" i="34"/>
  <c r="H1133" i="34"/>
  <c r="H1132" i="34"/>
  <c r="H1131" i="34"/>
  <c r="H1130" i="34"/>
  <c r="H1129" i="34"/>
  <c r="H1128" i="34"/>
  <c r="H1127" i="34"/>
  <c r="H1126" i="34"/>
  <c r="H1125" i="34"/>
  <c r="H1124" i="34"/>
  <c r="H1123" i="34"/>
  <c r="H1122" i="34"/>
  <c r="H1121" i="34"/>
  <c r="H1120" i="34"/>
  <c r="H1119" i="34"/>
  <c r="H1118" i="34"/>
  <c r="H1117" i="34"/>
  <c r="H1116" i="34"/>
  <c r="H1115" i="34"/>
  <c r="H1114" i="34"/>
  <c r="H1113" i="34"/>
  <c r="H1112" i="34"/>
  <c r="H1111" i="34"/>
  <c r="H1110" i="34"/>
  <c r="H1109" i="34"/>
  <c r="H1108" i="34"/>
  <c r="H1107" i="34"/>
  <c r="H1106" i="34"/>
  <c r="H1105" i="34"/>
  <c r="H1104" i="34"/>
  <c r="H1103" i="34"/>
  <c r="H1102" i="34"/>
  <c r="H1101" i="34"/>
  <c r="H1100" i="34"/>
  <c r="H1099" i="34"/>
  <c r="H1098" i="34"/>
  <c r="H1097" i="34"/>
  <c r="H1096" i="34"/>
  <c r="H1095" i="34"/>
  <c r="H1094" i="34"/>
  <c r="H1093" i="34"/>
  <c r="H1092" i="34"/>
  <c r="H1091" i="34"/>
  <c r="H1090" i="34"/>
  <c r="H1089" i="34"/>
  <c r="H1088" i="34"/>
  <c r="H1087" i="34"/>
  <c r="H1086" i="34"/>
  <c r="H1085" i="34"/>
  <c r="H1084" i="34"/>
  <c r="H1083" i="34"/>
  <c r="H1082" i="34"/>
  <c r="H1081" i="34"/>
  <c r="H1080" i="34"/>
  <c r="H1079" i="34"/>
  <c r="H1078" i="34"/>
  <c r="H1077" i="34"/>
  <c r="H1076" i="34"/>
  <c r="H1075" i="34"/>
  <c r="H1074" i="34"/>
  <c r="H1073" i="34"/>
  <c r="H1072" i="34"/>
  <c r="H1071" i="34"/>
  <c r="H1070" i="34"/>
  <c r="H1069" i="34"/>
  <c r="H1068" i="34"/>
  <c r="H1067" i="34"/>
  <c r="H1066" i="34"/>
  <c r="H1065" i="34"/>
  <c r="H1064" i="34"/>
  <c r="H1063" i="34"/>
  <c r="H1062" i="34"/>
  <c r="H1061" i="34"/>
  <c r="H1060" i="34"/>
  <c r="H1059" i="34"/>
  <c r="H1058" i="34"/>
  <c r="H1057" i="34"/>
  <c r="H1056" i="34"/>
  <c r="H1055" i="34"/>
  <c r="H1054" i="34"/>
  <c r="H1053" i="34"/>
  <c r="H1052" i="34"/>
  <c r="H1051" i="34"/>
  <c r="H1050" i="34"/>
  <c r="H1049" i="34"/>
  <c r="H1048" i="34"/>
  <c r="H1047" i="34"/>
  <c r="H1046" i="34"/>
  <c r="H1045" i="34"/>
  <c r="H1044" i="34"/>
  <c r="H1043" i="34"/>
  <c r="H1042" i="34"/>
  <c r="H1041" i="34"/>
  <c r="H1040" i="34"/>
  <c r="H1039" i="34"/>
  <c r="H1038" i="34"/>
  <c r="H1037" i="34"/>
  <c r="H1036" i="34"/>
  <c r="H1035" i="34"/>
  <c r="H1034" i="34"/>
  <c r="H1033" i="34"/>
  <c r="H1032" i="34"/>
  <c r="H1031" i="34"/>
  <c r="H1030" i="34"/>
  <c r="H1029" i="34"/>
  <c r="H1028" i="34"/>
  <c r="H1027" i="34"/>
  <c r="H1026" i="34"/>
  <c r="H1025" i="34"/>
  <c r="H1024" i="34"/>
  <c r="H1023" i="34"/>
  <c r="H1022" i="34"/>
  <c r="H1021" i="34"/>
  <c r="H1020" i="34"/>
  <c r="H1019" i="34"/>
  <c r="H1018" i="34"/>
  <c r="H1017" i="34"/>
  <c r="H1016" i="34"/>
  <c r="H1015" i="34"/>
  <c r="H1014" i="34"/>
  <c r="H1013" i="34"/>
  <c r="H1012" i="34"/>
  <c r="H1011" i="34"/>
  <c r="H1010" i="34"/>
  <c r="H1009" i="34"/>
  <c r="H1008" i="34"/>
  <c r="H1007" i="34"/>
  <c r="H1006" i="34"/>
  <c r="H1005" i="34"/>
  <c r="H1004" i="34"/>
  <c r="H1003" i="34"/>
  <c r="H1002" i="34"/>
  <c r="H1001" i="34"/>
  <c r="H1000" i="34"/>
  <c r="H999" i="34"/>
  <c r="H998" i="34"/>
  <c r="H997" i="34"/>
  <c r="H996" i="34"/>
  <c r="H995" i="34"/>
  <c r="H994" i="34"/>
  <c r="H993" i="34"/>
  <c r="H992" i="34"/>
  <c r="H991" i="34"/>
  <c r="H990" i="34"/>
  <c r="H989" i="34"/>
  <c r="H988" i="34"/>
  <c r="H987" i="34"/>
  <c r="H986" i="34"/>
  <c r="H985" i="34"/>
  <c r="H984" i="34"/>
  <c r="H983" i="34"/>
  <c r="H982" i="34"/>
  <c r="H981" i="34"/>
  <c r="H980" i="34"/>
  <c r="H979" i="34"/>
  <c r="H978" i="34"/>
  <c r="H977" i="34"/>
  <c r="H976" i="34"/>
  <c r="H975" i="34"/>
  <c r="H974" i="34"/>
  <c r="H973" i="34"/>
  <c r="H972" i="34"/>
  <c r="H971" i="34"/>
  <c r="H970" i="34"/>
  <c r="H969" i="34"/>
  <c r="H968" i="34"/>
  <c r="H967" i="34"/>
  <c r="H966" i="34"/>
  <c r="H965" i="34"/>
  <c r="H964" i="34"/>
  <c r="H963" i="34"/>
  <c r="H962" i="34"/>
  <c r="H961" i="34"/>
  <c r="H960" i="34"/>
  <c r="H959" i="34"/>
  <c r="H958" i="34"/>
  <c r="H957" i="34"/>
  <c r="H956" i="34"/>
  <c r="H955" i="34"/>
  <c r="H954" i="34"/>
  <c r="H953" i="34"/>
  <c r="H952" i="34"/>
  <c r="H951" i="34"/>
  <c r="H950" i="34"/>
  <c r="H949" i="34"/>
  <c r="H948" i="34"/>
  <c r="H947" i="34"/>
  <c r="H946" i="34"/>
  <c r="H945" i="34"/>
  <c r="H944" i="34"/>
  <c r="H943" i="34"/>
  <c r="H942" i="34"/>
  <c r="H941" i="34"/>
  <c r="H940" i="34"/>
  <c r="H939" i="34"/>
  <c r="H938" i="34"/>
  <c r="H937" i="34"/>
  <c r="H936" i="34"/>
  <c r="H935" i="34"/>
  <c r="H934" i="34"/>
  <c r="H933" i="34"/>
  <c r="H932" i="34"/>
  <c r="H931" i="34"/>
  <c r="H930" i="34"/>
  <c r="H929" i="34"/>
  <c r="H928" i="34"/>
  <c r="H927" i="34"/>
  <c r="H926" i="34"/>
  <c r="H925" i="34"/>
  <c r="H924" i="34"/>
  <c r="H923" i="34"/>
  <c r="H922" i="34"/>
  <c r="H921" i="34"/>
  <c r="H920" i="34"/>
  <c r="H919" i="34"/>
  <c r="H918" i="34"/>
  <c r="H917" i="34"/>
  <c r="H916" i="34"/>
  <c r="H915" i="34"/>
  <c r="H914" i="34"/>
  <c r="H913" i="34"/>
  <c r="H912" i="34"/>
  <c r="H911" i="34"/>
  <c r="H910" i="34"/>
  <c r="H909" i="34"/>
  <c r="H908" i="34"/>
  <c r="H907" i="34"/>
  <c r="H906" i="34"/>
  <c r="H905" i="34"/>
  <c r="H904" i="34"/>
  <c r="H903" i="34"/>
  <c r="H902" i="34"/>
  <c r="H901" i="34"/>
  <c r="H900" i="34"/>
  <c r="H899" i="34"/>
  <c r="H898" i="34"/>
  <c r="H897" i="34"/>
  <c r="H896" i="34"/>
  <c r="H895" i="34"/>
  <c r="H894" i="34"/>
  <c r="H893" i="34"/>
  <c r="H892" i="34"/>
  <c r="H891" i="34"/>
  <c r="H890" i="34"/>
  <c r="H889" i="34"/>
  <c r="H888" i="34"/>
  <c r="H887" i="34"/>
  <c r="H886" i="34"/>
  <c r="H885" i="34"/>
  <c r="H884" i="34"/>
  <c r="H883" i="34"/>
  <c r="H882" i="34"/>
  <c r="H881" i="34"/>
  <c r="H880" i="34"/>
  <c r="H879" i="34"/>
  <c r="H878" i="34"/>
  <c r="H877" i="34"/>
  <c r="H876" i="34"/>
  <c r="H875" i="34"/>
  <c r="H874" i="34"/>
  <c r="H873" i="34"/>
  <c r="H872" i="34"/>
  <c r="H871" i="34"/>
  <c r="H870" i="34"/>
  <c r="H869" i="34"/>
  <c r="H868" i="34"/>
  <c r="H867" i="34"/>
  <c r="H866" i="34"/>
  <c r="H865" i="34"/>
  <c r="H864" i="34"/>
  <c r="H863" i="34"/>
  <c r="H862" i="34"/>
  <c r="H861" i="34"/>
  <c r="H860" i="34"/>
  <c r="H859" i="34"/>
  <c r="H858" i="34"/>
  <c r="H857" i="34"/>
  <c r="H856" i="34"/>
  <c r="H855" i="34"/>
  <c r="H854" i="34"/>
  <c r="H853" i="34"/>
  <c r="H852" i="34"/>
  <c r="H851" i="34"/>
  <c r="H850" i="34"/>
  <c r="H849" i="34"/>
  <c r="H848" i="34"/>
  <c r="H847" i="34"/>
  <c r="H846" i="34"/>
  <c r="H845" i="34"/>
  <c r="H844" i="34"/>
  <c r="H843" i="34"/>
  <c r="H842" i="34"/>
  <c r="H841" i="34"/>
  <c r="H840" i="34"/>
  <c r="H839" i="34"/>
  <c r="H838" i="34"/>
  <c r="H837" i="34"/>
  <c r="H836" i="34"/>
  <c r="H835" i="34"/>
  <c r="H834" i="34"/>
  <c r="H833" i="34"/>
  <c r="H832" i="34"/>
  <c r="H831" i="34"/>
  <c r="H830" i="34"/>
  <c r="H829" i="34"/>
  <c r="H828" i="34"/>
  <c r="H827" i="34"/>
  <c r="H826" i="34"/>
  <c r="H825" i="34"/>
  <c r="H824" i="34"/>
  <c r="H823" i="34"/>
  <c r="H822" i="34"/>
  <c r="H821" i="34"/>
  <c r="H820" i="34"/>
  <c r="H819" i="34"/>
  <c r="H818" i="34"/>
  <c r="H817" i="34"/>
  <c r="H816" i="34"/>
  <c r="H815" i="34"/>
  <c r="H814" i="34"/>
  <c r="H813" i="34"/>
  <c r="H812" i="34"/>
  <c r="H811" i="34"/>
  <c r="H810" i="34"/>
  <c r="H809" i="34"/>
  <c r="H808" i="34"/>
  <c r="H807" i="34"/>
  <c r="H806" i="34"/>
  <c r="H805" i="34"/>
  <c r="H804" i="34"/>
  <c r="H803" i="34"/>
  <c r="H802" i="34"/>
  <c r="H801" i="34"/>
  <c r="H800" i="34"/>
  <c r="H799" i="34"/>
  <c r="H798" i="34"/>
  <c r="H797" i="34"/>
  <c r="H796" i="34"/>
  <c r="H795" i="34"/>
  <c r="H794" i="34"/>
  <c r="H793" i="34"/>
  <c r="H792" i="34"/>
  <c r="H791" i="34"/>
  <c r="H790" i="34"/>
  <c r="H789" i="34"/>
  <c r="H788" i="34"/>
  <c r="H787" i="34"/>
  <c r="H786" i="34"/>
  <c r="H785" i="34"/>
  <c r="H784" i="34"/>
  <c r="H783" i="34"/>
  <c r="H782" i="34"/>
  <c r="H781" i="34"/>
  <c r="H780" i="34"/>
  <c r="H779" i="34"/>
  <c r="H778" i="34"/>
  <c r="H777" i="34"/>
  <c r="H776" i="34"/>
  <c r="H775" i="34"/>
  <c r="H774" i="34"/>
  <c r="H773" i="34"/>
  <c r="H772" i="34"/>
  <c r="H771" i="34"/>
  <c r="H770" i="34"/>
  <c r="H769" i="34"/>
  <c r="H768" i="34"/>
  <c r="H767" i="34"/>
  <c r="H766" i="34"/>
  <c r="H765" i="34"/>
  <c r="H764" i="34"/>
  <c r="H763" i="34"/>
  <c r="H762" i="34"/>
  <c r="H761" i="34"/>
  <c r="H760" i="34"/>
  <c r="H759" i="34"/>
  <c r="H758" i="34"/>
  <c r="H757" i="34"/>
  <c r="H756" i="34"/>
  <c r="H755" i="34"/>
  <c r="H754" i="34"/>
  <c r="H753" i="34"/>
  <c r="H752" i="34"/>
  <c r="H751" i="34"/>
  <c r="H750" i="34"/>
  <c r="H749" i="34"/>
  <c r="H748" i="34"/>
  <c r="H747" i="34"/>
  <c r="H746" i="34"/>
  <c r="H745" i="34"/>
  <c r="H744" i="34"/>
  <c r="H743" i="34"/>
  <c r="H742" i="34"/>
  <c r="H741" i="34"/>
  <c r="H740" i="34"/>
  <c r="H739" i="34"/>
  <c r="H738" i="34"/>
  <c r="H737" i="34"/>
  <c r="H736" i="34"/>
  <c r="H735" i="34"/>
  <c r="H734" i="34"/>
  <c r="H733" i="34"/>
  <c r="H732" i="34"/>
  <c r="H731" i="34"/>
  <c r="H730" i="34"/>
  <c r="H729" i="34"/>
  <c r="H728" i="34"/>
  <c r="H727" i="34"/>
  <c r="H726" i="34"/>
  <c r="H725" i="34"/>
  <c r="H724" i="34"/>
  <c r="H723" i="34"/>
  <c r="H722" i="34"/>
  <c r="H721" i="34"/>
  <c r="H720" i="34"/>
  <c r="H719" i="34"/>
  <c r="H718" i="34"/>
  <c r="H717" i="34"/>
  <c r="H716" i="34"/>
  <c r="H715" i="34"/>
  <c r="H714" i="34"/>
  <c r="H713" i="34"/>
  <c r="H712" i="34"/>
  <c r="H711" i="34"/>
  <c r="H710" i="34"/>
  <c r="H709" i="34"/>
  <c r="H708" i="34"/>
  <c r="H707" i="34"/>
  <c r="H706" i="34"/>
  <c r="H705" i="34"/>
  <c r="H704" i="34"/>
  <c r="H703" i="34"/>
  <c r="H702" i="34"/>
  <c r="H701" i="34"/>
  <c r="H700" i="34"/>
  <c r="H699" i="34"/>
  <c r="H698" i="34"/>
  <c r="H697" i="34"/>
  <c r="H696" i="34"/>
  <c r="H695" i="34"/>
  <c r="H694" i="34"/>
  <c r="H693" i="34"/>
  <c r="H692" i="34"/>
  <c r="H691" i="34"/>
  <c r="H690" i="34"/>
  <c r="H689" i="34"/>
  <c r="H688" i="34"/>
  <c r="H687" i="34"/>
  <c r="H686" i="34"/>
  <c r="H685" i="34"/>
  <c r="H684" i="34"/>
  <c r="H683" i="34"/>
  <c r="H682" i="34"/>
  <c r="H681" i="34"/>
  <c r="H680" i="34"/>
  <c r="H679" i="34"/>
  <c r="H678" i="34"/>
  <c r="H677" i="34"/>
  <c r="H676" i="34"/>
  <c r="H675" i="34"/>
  <c r="H674" i="34"/>
  <c r="H673" i="34"/>
  <c r="H672" i="34"/>
  <c r="H671" i="34"/>
  <c r="H670" i="34"/>
  <c r="H669" i="34"/>
  <c r="H668" i="34"/>
  <c r="H667" i="34"/>
  <c r="H666" i="34"/>
  <c r="H665" i="34"/>
  <c r="H664" i="34"/>
  <c r="H663" i="34"/>
  <c r="H662" i="34"/>
  <c r="H661" i="34"/>
  <c r="H660" i="34"/>
  <c r="H659" i="34"/>
  <c r="H658" i="34"/>
  <c r="H657" i="34"/>
  <c r="H656" i="34"/>
  <c r="H655" i="34"/>
  <c r="H654" i="34"/>
  <c r="H653" i="34"/>
  <c r="H652" i="34"/>
  <c r="H651" i="34"/>
  <c r="H650" i="34"/>
  <c r="H649" i="34"/>
  <c r="H648" i="34"/>
  <c r="H647" i="34"/>
  <c r="H646" i="34"/>
  <c r="H645" i="34"/>
  <c r="H644" i="34"/>
  <c r="H643" i="34"/>
  <c r="H642" i="34"/>
  <c r="H641" i="34"/>
  <c r="H640" i="34"/>
  <c r="H639" i="34"/>
  <c r="H638" i="34"/>
  <c r="H637" i="34"/>
  <c r="H636" i="34"/>
  <c r="H635" i="34"/>
  <c r="H634" i="34"/>
  <c r="H633" i="34"/>
  <c r="H632" i="34"/>
  <c r="H631" i="34"/>
  <c r="H630" i="34"/>
  <c r="H629" i="34"/>
  <c r="H628" i="34"/>
  <c r="H627" i="34"/>
  <c r="H626" i="34"/>
  <c r="H625" i="34"/>
  <c r="H624" i="34"/>
  <c r="H623" i="34"/>
  <c r="H622" i="34"/>
  <c r="H621" i="34"/>
  <c r="H620" i="34"/>
  <c r="H619" i="34"/>
  <c r="H618" i="34"/>
  <c r="H617" i="34"/>
  <c r="H616" i="34"/>
  <c r="H615" i="34"/>
  <c r="H614" i="34"/>
  <c r="H613" i="34"/>
  <c r="H612" i="34"/>
  <c r="H611" i="34"/>
  <c r="H610" i="34"/>
  <c r="H609" i="34"/>
  <c r="H608" i="34"/>
  <c r="H607" i="34"/>
  <c r="H606" i="34"/>
  <c r="H605" i="34"/>
  <c r="H604" i="34"/>
  <c r="H603" i="34"/>
  <c r="H602" i="34"/>
  <c r="H601" i="34"/>
  <c r="H600" i="34"/>
  <c r="H599" i="34"/>
  <c r="H598" i="34"/>
  <c r="H597" i="34"/>
  <c r="H596" i="34"/>
  <c r="H595" i="34"/>
  <c r="H594" i="34"/>
  <c r="H593" i="34"/>
  <c r="H592" i="34"/>
  <c r="H591" i="34"/>
  <c r="H590" i="34"/>
  <c r="H589" i="34"/>
  <c r="H588" i="34"/>
  <c r="H587" i="34"/>
  <c r="H586" i="34"/>
  <c r="H585" i="34"/>
  <c r="H584" i="34"/>
  <c r="H583" i="34"/>
  <c r="H582" i="34"/>
  <c r="H581" i="34"/>
  <c r="H580" i="34"/>
  <c r="H579" i="34"/>
  <c r="H578" i="34"/>
  <c r="H577" i="34"/>
  <c r="H576" i="34"/>
  <c r="H575" i="34"/>
  <c r="H574" i="34"/>
  <c r="H573" i="34"/>
  <c r="H572" i="34"/>
  <c r="H571" i="34"/>
  <c r="H570" i="34"/>
  <c r="H569" i="34"/>
  <c r="H568" i="34"/>
  <c r="H567" i="34"/>
  <c r="H566" i="34"/>
  <c r="H565" i="34"/>
  <c r="H564" i="34"/>
  <c r="H563" i="34"/>
  <c r="H562" i="34"/>
  <c r="H561" i="34"/>
  <c r="H560" i="34"/>
  <c r="H559" i="34"/>
  <c r="H558" i="34"/>
  <c r="H557" i="34"/>
  <c r="H556" i="34"/>
  <c r="H555" i="34"/>
  <c r="H554" i="34"/>
  <c r="H553" i="34"/>
  <c r="H552" i="34"/>
  <c r="H551" i="34"/>
  <c r="H550" i="34"/>
  <c r="H549" i="34"/>
  <c r="H548" i="34"/>
  <c r="H547" i="34"/>
  <c r="H546" i="34"/>
  <c r="H545" i="34"/>
  <c r="H544" i="34"/>
  <c r="H543" i="34"/>
  <c r="H542" i="34"/>
  <c r="H541" i="34"/>
  <c r="H540" i="34"/>
  <c r="H539" i="34"/>
  <c r="H538" i="34"/>
  <c r="H537" i="34"/>
  <c r="H536" i="34"/>
  <c r="H535" i="34"/>
  <c r="H534" i="34"/>
  <c r="H533" i="34"/>
  <c r="H532" i="34"/>
  <c r="H531" i="34"/>
  <c r="H530" i="34"/>
  <c r="H529" i="34"/>
  <c r="H528" i="34"/>
  <c r="H527" i="34"/>
  <c r="H526" i="34"/>
  <c r="H525" i="34"/>
  <c r="H524" i="34"/>
  <c r="H523" i="34"/>
  <c r="H522" i="34"/>
  <c r="H521" i="34"/>
  <c r="H520" i="34"/>
  <c r="H519" i="34"/>
  <c r="H518" i="34"/>
  <c r="H517" i="34"/>
  <c r="H516" i="34"/>
  <c r="H515" i="34"/>
  <c r="H514" i="34"/>
  <c r="H513" i="34"/>
  <c r="H512" i="34"/>
  <c r="H511" i="34"/>
  <c r="H510" i="34"/>
  <c r="H509" i="34"/>
  <c r="H508" i="34"/>
  <c r="H507" i="34"/>
  <c r="H506" i="34"/>
  <c r="H505" i="34"/>
  <c r="H504" i="34"/>
  <c r="H503" i="34"/>
  <c r="H502" i="34"/>
  <c r="H501" i="34"/>
  <c r="H500" i="34"/>
  <c r="H499" i="34"/>
  <c r="H498" i="34"/>
  <c r="H497" i="34"/>
  <c r="H496" i="34"/>
  <c r="H495" i="34"/>
  <c r="H494" i="34"/>
  <c r="H493" i="34"/>
  <c r="H492" i="34"/>
  <c r="H491" i="34"/>
  <c r="H490" i="34"/>
  <c r="H489" i="34"/>
  <c r="H488" i="34"/>
  <c r="H487" i="34"/>
  <c r="H486" i="34"/>
  <c r="H485" i="34"/>
  <c r="H484" i="34"/>
  <c r="H483" i="34"/>
  <c r="H482" i="34"/>
  <c r="H481" i="34"/>
  <c r="H480" i="34"/>
  <c r="H479" i="34"/>
  <c r="H478" i="34"/>
  <c r="H477" i="34"/>
  <c r="H476" i="34"/>
  <c r="H475" i="34"/>
  <c r="H474" i="34"/>
  <c r="H473" i="34"/>
  <c r="H472" i="34"/>
  <c r="H471" i="34"/>
  <c r="H470" i="34"/>
  <c r="H469" i="34"/>
  <c r="H468" i="34"/>
  <c r="H467" i="34"/>
  <c r="H466" i="34"/>
  <c r="H465" i="34"/>
  <c r="H464" i="34"/>
  <c r="H463" i="34"/>
  <c r="H462" i="34"/>
  <c r="H461" i="34"/>
  <c r="H460" i="34"/>
  <c r="H459" i="34"/>
  <c r="H458" i="34"/>
  <c r="H457" i="34"/>
  <c r="H456" i="34"/>
  <c r="H455" i="34"/>
  <c r="H454" i="34"/>
  <c r="H453" i="34"/>
  <c r="H452" i="34"/>
  <c r="H451" i="34"/>
  <c r="H450" i="34"/>
  <c r="H449" i="34"/>
  <c r="H448" i="34"/>
  <c r="H447" i="34"/>
  <c r="H446" i="34"/>
  <c r="H445" i="34"/>
  <c r="H444" i="34"/>
  <c r="H443" i="34"/>
  <c r="H442" i="34"/>
  <c r="H441" i="34"/>
  <c r="H440" i="34"/>
  <c r="H439" i="34"/>
  <c r="H438" i="34"/>
  <c r="H437" i="34"/>
  <c r="H436" i="34"/>
  <c r="H435" i="34"/>
  <c r="H434" i="34"/>
  <c r="H433" i="34"/>
  <c r="H432" i="34"/>
  <c r="H431" i="34"/>
  <c r="H430" i="34"/>
  <c r="H429" i="34"/>
  <c r="H428" i="34"/>
  <c r="H427" i="34"/>
  <c r="H426" i="34"/>
  <c r="H425" i="34"/>
  <c r="H424" i="34"/>
  <c r="H423" i="34"/>
  <c r="H422" i="34"/>
  <c r="H421" i="34"/>
  <c r="H420" i="34"/>
  <c r="H419" i="34"/>
  <c r="H418" i="34"/>
  <c r="H417" i="34"/>
  <c r="H416" i="34"/>
  <c r="H415" i="34"/>
  <c r="H414" i="34"/>
  <c r="H413" i="34"/>
  <c r="H412" i="34"/>
  <c r="H411" i="34"/>
  <c r="H410" i="34"/>
  <c r="H409" i="34"/>
  <c r="H408" i="34"/>
  <c r="H407" i="34"/>
  <c r="H406" i="34"/>
  <c r="H405" i="34"/>
  <c r="H404" i="34"/>
  <c r="H403" i="34"/>
  <c r="H402" i="34"/>
  <c r="H401" i="34"/>
  <c r="H400" i="34"/>
  <c r="H399" i="34"/>
  <c r="H398" i="34"/>
  <c r="H397" i="34"/>
  <c r="H396" i="34"/>
  <c r="H395" i="34"/>
  <c r="H394" i="34"/>
  <c r="H393" i="34"/>
  <c r="H392" i="34"/>
  <c r="H391" i="34"/>
  <c r="H390" i="34"/>
  <c r="H389" i="34"/>
  <c r="H388" i="34"/>
  <c r="H387" i="34"/>
  <c r="H386" i="34"/>
  <c r="H385" i="34"/>
  <c r="H384" i="34"/>
  <c r="H383" i="34"/>
  <c r="H382" i="34"/>
  <c r="H381" i="34"/>
  <c r="H380" i="34"/>
  <c r="H379" i="34"/>
  <c r="H378" i="34"/>
  <c r="H377" i="34"/>
  <c r="H376" i="34"/>
  <c r="H375" i="34"/>
  <c r="H374" i="34"/>
  <c r="H373" i="34"/>
  <c r="H372" i="34"/>
  <c r="H371" i="34"/>
  <c r="H370" i="34"/>
  <c r="H369" i="34"/>
  <c r="H368" i="34"/>
  <c r="H367" i="34"/>
  <c r="H366" i="34"/>
  <c r="H365" i="34"/>
  <c r="H364" i="34"/>
  <c r="H363" i="34"/>
  <c r="H362" i="34"/>
  <c r="H361" i="34"/>
  <c r="H360" i="34"/>
  <c r="H359" i="34"/>
  <c r="H358" i="34"/>
  <c r="H357" i="34"/>
  <c r="H356" i="34"/>
  <c r="H355" i="34"/>
  <c r="H354" i="34"/>
  <c r="H353" i="34"/>
  <c r="H352" i="34"/>
  <c r="H351" i="34"/>
  <c r="H350" i="34"/>
  <c r="H349" i="34"/>
  <c r="H348" i="34"/>
  <c r="H347" i="34"/>
  <c r="H346" i="34"/>
  <c r="H345" i="34"/>
  <c r="H344" i="34"/>
  <c r="H343" i="34"/>
  <c r="H342" i="34"/>
  <c r="H341" i="34"/>
  <c r="H340" i="34"/>
  <c r="H339" i="34"/>
  <c r="H338" i="34"/>
  <c r="H337" i="34"/>
  <c r="H336" i="34"/>
  <c r="H335" i="34"/>
  <c r="H334" i="34"/>
  <c r="H333" i="34"/>
  <c r="H332" i="34"/>
  <c r="H331" i="34"/>
  <c r="H330" i="34"/>
  <c r="H329" i="34"/>
  <c r="H328" i="34"/>
  <c r="H327" i="34"/>
  <c r="H326" i="34"/>
  <c r="H325" i="34"/>
  <c r="H324" i="34"/>
  <c r="H323" i="34"/>
  <c r="H322" i="34"/>
  <c r="H321" i="34"/>
  <c r="H320" i="34"/>
  <c r="H319" i="34"/>
  <c r="H318" i="34"/>
  <c r="H317" i="34"/>
  <c r="H316" i="34"/>
  <c r="H315" i="34"/>
  <c r="H314" i="34"/>
  <c r="H313" i="34"/>
  <c r="H312" i="34"/>
  <c r="H311" i="34"/>
  <c r="H310" i="34"/>
  <c r="H309" i="34"/>
  <c r="H308" i="34"/>
  <c r="H307" i="34"/>
  <c r="H306" i="34"/>
  <c r="H305" i="34"/>
  <c r="H304" i="34"/>
  <c r="H303" i="34"/>
  <c r="H302" i="34"/>
  <c r="H301" i="34"/>
  <c r="H300" i="34"/>
  <c r="H299" i="34"/>
  <c r="H298" i="34"/>
  <c r="H297" i="34"/>
  <c r="H296" i="34"/>
  <c r="H295" i="34"/>
  <c r="H294" i="34"/>
  <c r="H293" i="34"/>
  <c r="H292" i="34"/>
  <c r="H291" i="34"/>
  <c r="H290" i="34"/>
  <c r="H289" i="34"/>
  <c r="H288" i="34"/>
  <c r="H287" i="34"/>
  <c r="H286" i="34"/>
  <c r="H285" i="34"/>
  <c r="H284" i="34"/>
  <c r="H283" i="34"/>
  <c r="H282" i="34"/>
  <c r="H281" i="34"/>
  <c r="H280" i="34"/>
  <c r="H279" i="34"/>
  <c r="H278" i="34"/>
  <c r="H277" i="34"/>
  <c r="H276" i="34"/>
  <c r="H275" i="34"/>
  <c r="H274" i="34"/>
  <c r="H273" i="34"/>
  <c r="H272" i="34"/>
  <c r="H271" i="34"/>
  <c r="H270" i="34"/>
  <c r="H269" i="34"/>
  <c r="H268" i="34"/>
  <c r="H267" i="34"/>
  <c r="H266" i="34"/>
  <c r="H265" i="34"/>
  <c r="H264" i="34"/>
  <c r="H263" i="34"/>
  <c r="H262" i="34"/>
  <c r="H261" i="34"/>
  <c r="H260" i="34"/>
  <c r="H259" i="34"/>
  <c r="H258" i="34"/>
  <c r="H257" i="34"/>
  <c r="H256" i="34"/>
  <c r="H255" i="34"/>
  <c r="H254" i="34"/>
  <c r="H253" i="34"/>
  <c r="H252" i="34"/>
  <c r="H251" i="34"/>
  <c r="H250" i="34"/>
  <c r="H249" i="34"/>
  <c r="H248" i="34"/>
  <c r="H247" i="34"/>
  <c r="H246" i="34"/>
  <c r="H245" i="34"/>
  <c r="H244" i="34"/>
  <c r="H243" i="34"/>
  <c r="H242" i="34"/>
  <c r="H241" i="34"/>
  <c r="H240" i="34"/>
  <c r="H239" i="34"/>
  <c r="H238" i="34"/>
  <c r="H237" i="34"/>
  <c r="H236" i="34"/>
  <c r="H235" i="34"/>
  <c r="H234" i="34"/>
  <c r="H233" i="34"/>
  <c r="H232" i="34"/>
  <c r="H231" i="34"/>
  <c r="H230" i="34"/>
  <c r="H229" i="34"/>
  <c r="H228" i="34"/>
  <c r="H227" i="34"/>
  <c r="H226" i="34"/>
  <c r="H225" i="34"/>
  <c r="H224" i="34"/>
  <c r="H223" i="34"/>
  <c r="H222" i="34"/>
  <c r="H221" i="34"/>
  <c r="H220" i="34"/>
  <c r="H219" i="34"/>
  <c r="H218" i="34"/>
  <c r="H217" i="34"/>
  <c r="H216" i="34"/>
  <c r="H215" i="34"/>
  <c r="H214" i="34"/>
  <c r="H213" i="34"/>
  <c r="H212" i="34"/>
  <c r="H211" i="34"/>
  <c r="H210" i="34"/>
  <c r="H209" i="34"/>
  <c r="H208" i="34"/>
  <c r="H207" i="34"/>
  <c r="H206" i="34"/>
  <c r="H205" i="34"/>
  <c r="H204" i="34"/>
  <c r="H203" i="34"/>
  <c r="H202" i="34"/>
  <c r="H201" i="34"/>
  <c r="H200" i="34"/>
  <c r="H199" i="34"/>
  <c r="H198" i="34"/>
  <c r="H197" i="34"/>
  <c r="H196" i="34"/>
  <c r="H195" i="34"/>
  <c r="H194" i="34"/>
  <c r="H193" i="34"/>
  <c r="H192" i="34"/>
  <c r="H191" i="34"/>
  <c r="H190" i="34"/>
  <c r="H189" i="34"/>
  <c r="H188" i="34"/>
  <c r="H187" i="34"/>
  <c r="H186" i="34"/>
  <c r="H185" i="34"/>
  <c r="H184" i="34"/>
  <c r="H183" i="34"/>
  <c r="H182" i="34"/>
  <c r="H181" i="34"/>
  <c r="H180" i="34"/>
  <c r="H179" i="34"/>
  <c r="H178" i="34"/>
  <c r="H177" i="34"/>
  <c r="H176" i="34"/>
  <c r="H175" i="34"/>
  <c r="H174" i="34"/>
  <c r="H173" i="34"/>
  <c r="H172" i="34"/>
  <c r="H171" i="34"/>
  <c r="H170" i="34"/>
  <c r="H169" i="34"/>
  <c r="H168" i="34"/>
  <c r="H167" i="34"/>
  <c r="H166" i="34"/>
  <c r="H165" i="34"/>
  <c r="H164" i="34"/>
  <c r="H163" i="34"/>
  <c r="H162" i="34"/>
  <c r="H161" i="34"/>
  <c r="H160" i="34"/>
  <c r="H159" i="34"/>
  <c r="H158" i="34"/>
  <c r="H157" i="34"/>
  <c r="H156" i="34"/>
  <c r="H155" i="34"/>
  <c r="H154" i="34"/>
  <c r="H153" i="34"/>
  <c r="H152" i="34"/>
  <c r="H151" i="34"/>
  <c r="H150" i="34"/>
  <c r="H149" i="34"/>
  <c r="H148" i="34"/>
  <c r="H147" i="34"/>
  <c r="H146" i="34"/>
  <c r="H145" i="34"/>
  <c r="H144" i="34"/>
  <c r="H143" i="34"/>
  <c r="H142" i="34"/>
  <c r="H141" i="34"/>
  <c r="H140" i="34"/>
  <c r="H139" i="34"/>
  <c r="H138" i="34"/>
  <c r="H137" i="34"/>
  <c r="H136" i="34"/>
  <c r="H135" i="34"/>
  <c r="H134" i="34"/>
  <c r="H133" i="34"/>
  <c r="H132" i="34"/>
  <c r="H131" i="34"/>
  <c r="H130" i="34"/>
  <c r="H129" i="34"/>
  <c r="H128" i="34"/>
  <c r="H127" i="34"/>
  <c r="H126" i="34"/>
  <c r="H125" i="34"/>
  <c r="H124" i="34"/>
  <c r="H123" i="34"/>
  <c r="H122" i="34"/>
  <c r="H121" i="34"/>
  <c r="H120" i="34"/>
  <c r="H119" i="34"/>
  <c r="H118" i="34"/>
  <c r="H117" i="34"/>
  <c r="H116" i="34"/>
  <c r="H115" i="34"/>
  <c r="H114" i="34"/>
  <c r="H113" i="34"/>
  <c r="H112" i="34"/>
  <c r="H111" i="34"/>
  <c r="H110" i="34"/>
  <c r="H109" i="34"/>
  <c r="H108" i="34"/>
  <c r="H107" i="34"/>
  <c r="H106" i="34"/>
  <c r="H105" i="34"/>
  <c r="H104" i="34"/>
  <c r="H103" i="34"/>
  <c r="H102" i="34"/>
  <c r="H101" i="34"/>
  <c r="H100" i="34"/>
  <c r="H99" i="34"/>
  <c r="H98" i="34"/>
  <c r="H97" i="34"/>
  <c r="H96" i="34"/>
  <c r="H95" i="34"/>
  <c r="H94" i="34"/>
  <c r="H93" i="34"/>
  <c r="H92" i="34"/>
  <c r="H91" i="34"/>
  <c r="H90" i="34"/>
  <c r="H89" i="34"/>
  <c r="H88" i="34"/>
  <c r="H87" i="34"/>
  <c r="H86" i="34"/>
  <c r="H85" i="34"/>
  <c r="H84" i="34"/>
  <c r="H83" i="34"/>
  <c r="H82" i="34"/>
  <c r="H81" i="34"/>
  <c r="H80" i="34"/>
  <c r="H79" i="34"/>
  <c r="H78" i="34"/>
  <c r="H77" i="34"/>
  <c r="H76" i="34"/>
  <c r="H75" i="34"/>
  <c r="H74" i="34"/>
  <c r="H73" i="34"/>
  <c r="H72" i="34"/>
  <c r="H71" i="34"/>
  <c r="H70" i="34"/>
  <c r="H69" i="34"/>
  <c r="H68" i="34"/>
  <c r="H67" i="34"/>
  <c r="H66" i="34"/>
  <c r="H65" i="34"/>
  <c r="H64" i="34"/>
  <c r="H63" i="34"/>
  <c r="H62" i="34"/>
  <c r="H61" i="34"/>
  <c r="H60" i="34"/>
  <c r="H59" i="34"/>
  <c r="H58" i="34"/>
  <c r="H57" i="34"/>
  <c r="H56" i="34"/>
  <c r="H55" i="34"/>
  <c r="H54" i="34"/>
  <c r="H53" i="34"/>
  <c r="H52" i="34"/>
  <c r="H51" i="34"/>
  <c r="H50" i="34"/>
  <c r="H49" i="34"/>
  <c r="H48" i="34"/>
  <c r="H47" i="34"/>
  <c r="H46" i="34"/>
  <c r="H45" i="34"/>
  <c r="H44" i="34"/>
  <c r="H43" i="34"/>
  <c r="H42" i="34"/>
  <c r="H41" i="34"/>
  <c r="H40" i="34"/>
  <c r="H39" i="34"/>
  <c r="H38" i="34"/>
  <c r="H37" i="34"/>
  <c r="H36" i="34"/>
  <c r="H35" i="34"/>
  <c r="H34" i="34"/>
  <c r="H33" i="34"/>
  <c r="H32" i="34"/>
  <c r="H31" i="34"/>
  <c r="H30" i="34"/>
  <c r="H29" i="34"/>
  <c r="H28" i="34"/>
  <c r="H27" i="34"/>
  <c r="H26" i="34"/>
  <c r="H25" i="34"/>
  <c r="H24" i="34"/>
  <c r="H23" i="34"/>
  <c r="H22" i="34"/>
  <c r="H21" i="34"/>
  <c r="H20" i="34"/>
  <c r="H19" i="34"/>
  <c r="H18" i="34"/>
  <c r="H17" i="34"/>
  <c r="H16" i="34"/>
  <c r="H15" i="34"/>
  <c r="H14" i="34"/>
  <c r="H13" i="34"/>
  <c r="H12" i="34"/>
  <c r="H11" i="34"/>
  <c r="H10" i="34"/>
  <c r="H9" i="34"/>
  <c r="H8" i="34"/>
  <c r="E108" i="37" l="1"/>
  <c r="E35" i="37"/>
  <c r="E48" i="37"/>
  <c r="E66" i="37"/>
  <c r="E109" i="37"/>
  <c r="E105" i="37"/>
  <c r="E90" i="37"/>
  <c r="E133" i="37"/>
  <c r="E9" i="37"/>
  <c r="E122" i="37"/>
  <c r="E77" i="37" l="1"/>
  <c r="E25" i="37"/>
  <c r="E32" i="37"/>
  <c r="E89" i="37"/>
  <c r="E91" i="37"/>
  <c r="E49" i="37"/>
  <c r="E41" i="37"/>
  <c r="E111" i="37"/>
  <c r="E104" i="37"/>
  <c r="E98" i="37"/>
  <c r="E95" i="37"/>
  <c r="E56" i="37"/>
  <c r="E128" i="37"/>
  <c r="E63" i="37"/>
  <c r="E96" i="37"/>
  <c r="E81" i="37"/>
  <c r="E114" i="37"/>
  <c r="E17" i="37" l="1"/>
  <c r="E42" i="37"/>
  <c r="E88" i="37"/>
  <c r="E61" i="37"/>
  <c r="E92" i="37"/>
  <c r="E113" i="37"/>
  <c r="E76" i="37"/>
  <c r="E69" i="37"/>
  <c r="E129" i="37"/>
  <c r="E12" i="37"/>
  <c r="E43" i="37"/>
  <c r="E46" i="37"/>
  <c r="E99" i="37"/>
  <c r="E64" i="37"/>
  <c r="E124" i="37"/>
  <c r="E120" i="37"/>
  <c r="E107" i="37"/>
  <c r="E136" i="37"/>
  <c r="E24" i="37"/>
  <c r="E40" i="37"/>
  <c r="E118" i="37"/>
  <c r="E67" i="37"/>
  <c r="E123" i="37"/>
  <c r="E72" i="37"/>
  <c r="E52" i="37"/>
  <c r="E59" i="37"/>
  <c r="E131" i="37"/>
  <c r="E55" i="37"/>
  <c r="E57" i="37"/>
  <c r="E51" i="37"/>
  <c r="E73" i="37"/>
  <c r="E116" i="37"/>
  <c r="E21" i="37"/>
  <c r="E83" i="37"/>
  <c r="E85" i="37"/>
  <c r="E93" i="37"/>
  <c r="E45" i="37"/>
  <c r="E74" i="37"/>
  <c r="E82" i="37"/>
  <c r="E103" i="37"/>
  <c r="E22" i="37"/>
  <c r="E138" i="37"/>
  <c r="E139" i="37"/>
  <c r="E75" i="37"/>
  <c r="E16" i="37"/>
  <c r="E132" i="37"/>
  <c r="E44" i="37"/>
  <c r="E79" i="37"/>
  <c r="E86" i="37"/>
  <c r="E127" i="37"/>
  <c r="E29" i="37"/>
  <c r="E137" i="37"/>
  <c r="E125" i="37"/>
  <c r="E27" i="37"/>
  <c r="E97" i="37"/>
  <c r="E38" i="37"/>
  <c r="E10" i="37"/>
  <c r="E36" i="37"/>
  <c r="E8" i="37"/>
  <c r="E106" i="37"/>
  <c r="E94" i="37"/>
  <c r="E78" i="37"/>
  <c r="E47" i="37"/>
  <c r="E26" i="37"/>
  <c r="E117" i="37"/>
  <c r="E37" i="37"/>
  <c r="E71" i="37"/>
  <c r="E23" i="37"/>
  <c r="E13" i="37"/>
  <c r="E135" i="37"/>
  <c r="E19" i="37"/>
  <c r="E50" i="37"/>
  <c r="E58" i="37"/>
  <c r="E110" i="37"/>
  <c r="E119" i="37"/>
  <c r="E126" i="37"/>
  <c r="E15" i="37" l="1"/>
  <c r="E20" i="37"/>
  <c r="E121" i="37"/>
  <c r="E130" i="37"/>
  <c r="E70" i="37"/>
  <c r="E65" i="37"/>
  <c r="E54" i="37"/>
  <c r="E101" i="37"/>
  <c r="E14" i="37"/>
  <c r="E53" i="37"/>
  <c r="E39" i="37"/>
  <c r="E18" i="37"/>
  <c r="E100" i="37"/>
  <c r="E112" i="37"/>
  <c r="E28" i="37"/>
  <c r="E102" i="37"/>
  <c r="E31" i="37"/>
  <c r="E115" i="37"/>
  <c r="E62" i="37"/>
  <c r="E84" i="37"/>
  <c r="E68" i="37"/>
  <c r="E30" i="37"/>
  <c r="E80" i="37"/>
  <c r="E87" i="37"/>
  <c r="E60" i="37"/>
  <c r="E11" i="37"/>
  <c r="E134" i="37"/>
  <c r="E34" i="37"/>
  <c r="E33" i="37"/>
  <c r="E7" i="37"/>
  <c r="K34" i="31" l="1"/>
  <c r="K30" i="31"/>
  <c r="J153" i="31" l="1"/>
  <c r="K153" i="31" s="1"/>
  <c r="K363" i="31"/>
  <c r="L290" i="31" l="1"/>
  <c r="L310" i="31"/>
  <c r="K309" i="31"/>
  <c r="L314" i="31"/>
  <c r="L647" i="31"/>
  <c r="L646" i="31"/>
  <c r="L645" i="31"/>
  <c r="L644" i="31"/>
  <c r="L643" i="31"/>
  <c r="L642" i="31"/>
  <c r="L641" i="31"/>
  <c r="L640" i="31"/>
  <c r="L639" i="31"/>
  <c r="L638" i="31"/>
  <c r="L637" i="31"/>
  <c r="L636" i="31"/>
  <c r="L635" i="31"/>
  <c r="L634" i="31"/>
  <c r="L633" i="31"/>
  <c r="L632" i="31"/>
  <c r="L631" i="31"/>
  <c r="L630" i="31"/>
  <c r="L629" i="31"/>
  <c r="L628" i="31"/>
  <c r="L627" i="31"/>
  <c r="L626" i="31"/>
  <c r="L625" i="31"/>
  <c r="L624" i="31"/>
  <c r="L623" i="31"/>
  <c r="L622" i="31"/>
  <c r="L621" i="31"/>
  <c r="L620" i="31"/>
  <c r="L619" i="31"/>
  <c r="L618" i="31"/>
  <c r="L617" i="31"/>
  <c r="L616" i="31"/>
  <c r="L615" i="31"/>
  <c r="L614" i="31"/>
  <c r="L613" i="31"/>
  <c r="L612" i="31"/>
  <c r="L611" i="31"/>
  <c r="L610" i="31"/>
  <c r="L609" i="31"/>
  <c r="L608" i="31"/>
  <c r="L607" i="31"/>
  <c r="L606" i="31"/>
  <c r="L605" i="31"/>
  <c r="L604" i="31"/>
  <c r="L603" i="31"/>
  <c r="L602" i="31"/>
  <c r="L601" i="31"/>
  <c r="L600" i="31"/>
  <c r="L599" i="31"/>
  <c r="L598" i="31"/>
  <c r="L597" i="31"/>
  <c r="L596" i="31"/>
  <c r="L595" i="31"/>
  <c r="L594" i="31"/>
  <c r="L593" i="31"/>
  <c r="L592" i="31"/>
  <c r="L591" i="31"/>
  <c r="L590" i="31"/>
  <c r="L589" i="31"/>
  <c r="L588" i="31"/>
  <c r="L587" i="31"/>
  <c r="L586" i="31"/>
  <c r="L585" i="31"/>
  <c r="L584" i="31"/>
  <c r="L583" i="31"/>
  <c r="L582" i="31"/>
  <c r="L581" i="31"/>
  <c r="L580" i="31"/>
  <c r="L579" i="31"/>
  <c r="L578" i="31"/>
  <c r="L577" i="31"/>
  <c r="L576" i="31"/>
  <c r="L575" i="31"/>
  <c r="L574" i="31"/>
  <c r="L573" i="31"/>
  <c r="L572" i="31"/>
  <c r="L571" i="31"/>
  <c r="L570" i="31"/>
  <c r="L569" i="31"/>
  <c r="L568" i="31"/>
  <c r="L567" i="31"/>
  <c r="L566" i="31"/>
  <c r="L565" i="31"/>
  <c r="L564" i="31"/>
  <c r="L563" i="31"/>
  <c r="L562" i="31"/>
  <c r="L561" i="31"/>
  <c r="L560" i="31"/>
  <c r="L559" i="31"/>
  <c r="L558" i="31"/>
  <c r="L557" i="31"/>
  <c r="L556" i="31"/>
  <c r="L555" i="31"/>
  <c r="L554" i="31"/>
  <c r="L553" i="31"/>
  <c r="L552" i="31"/>
  <c r="L551" i="31"/>
  <c r="L550" i="31"/>
  <c r="L549" i="31"/>
  <c r="L548" i="31"/>
  <c r="L547" i="31"/>
  <c r="L546" i="31"/>
  <c r="L545" i="31"/>
  <c r="L544" i="31"/>
  <c r="L543" i="31"/>
  <c r="L542" i="31"/>
  <c r="L541" i="31"/>
  <c r="L540" i="31"/>
  <c r="L539" i="31"/>
  <c r="L538" i="31"/>
  <c r="L537" i="31"/>
  <c r="L536" i="31"/>
  <c r="L535" i="31"/>
  <c r="L534" i="31"/>
  <c r="L533" i="31"/>
  <c r="L532" i="31"/>
  <c r="L531" i="31"/>
  <c r="L530" i="31"/>
  <c r="L529" i="31"/>
  <c r="L528" i="31"/>
  <c r="L527" i="31"/>
  <c r="L526" i="31"/>
  <c r="L525" i="31"/>
  <c r="L524" i="31"/>
  <c r="L523" i="31"/>
  <c r="L522" i="31"/>
  <c r="L521" i="31"/>
  <c r="L520" i="31"/>
  <c r="L519" i="31"/>
  <c r="L518" i="31"/>
  <c r="L517" i="31"/>
  <c r="L516" i="31"/>
  <c r="L515" i="31"/>
  <c r="L514" i="31"/>
  <c r="L513" i="31"/>
  <c r="L512" i="31"/>
  <c r="L511" i="31"/>
  <c r="L510" i="31"/>
  <c r="L509" i="31"/>
  <c r="L508" i="31"/>
  <c r="L507" i="31"/>
  <c r="L506" i="31"/>
  <c r="L505" i="31"/>
  <c r="L504" i="31"/>
  <c r="L503" i="31"/>
  <c r="L502" i="31"/>
  <c r="L501" i="31"/>
  <c r="L500" i="31"/>
  <c r="L499" i="31"/>
  <c r="L498" i="31"/>
  <c r="L497" i="31"/>
  <c r="L496" i="31"/>
  <c r="L495" i="31"/>
  <c r="L494" i="31"/>
  <c r="L493" i="31"/>
  <c r="L492" i="31"/>
  <c r="L491" i="31"/>
  <c r="L490" i="31"/>
  <c r="L489" i="31"/>
  <c r="L488" i="31"/>
  <c r="L487" i="31"/>
  <c r="L486" i="31"/>
  <c r="L485" i="31"/>
  <c r="L484" i="31"/>
  <c r="L483" i="31"/>
  <c r="L482" i="31"/>
  <c r="L481" i="31"/>
  <c r="L480" i="31"/>
  <c r="L479" i="31"/>
  <c r="L478" i="31"/>
  <c r="L477" i="31"/>
  <c r="L476" i="31"/>
  <c r="L475" i="31"/>
  <c r="L474" i="31"/>
  <c r="L473" i="31"/>
  <c r="L472" i="31"/>
  <c r="L471" i="31"/>
  <c r="L470" i="31"/>
  <c r="L469" i="31"/>
  <c r="L468" i="31"/>
  <c r="L467" i="31"/>
  <c r="L466" i="31"/>
  <c r="L465" i="31"/>
  <c r="L464" i="31"/>
  <c r="L463" i="31"/>
  <c r="L462" i="31"/>
  <c r="L461" i="31"/>
  <c r="L460" i="31"/>
  <c r="L459" i="31"/>
  <c r="L458" i="31"/>
  <c r="L457" i="31"/>
  <c r="L456" i="31"/>
  <c r="L455" i="31"/>
  <c r="L454" i="31"/>
  <c r="L453" i="31"/>
  <c r="L452" i="31"/>
  <c r="L451" i="31"/>
  <c r="L450" i="31"/>
  <c r="L449" i="31"/>
  <c r="L448" i="31"/>
  <c r="L447" i="31"/>
  <c r="L446" i="31"/>
  <c r="L445" i="31"/>
  <c r="L444" i="31"/>
  <c r="L443" i="31"/>
  <c r="L442" i="31"/>
  <c r="L441" i="31"/>
  <c r="L440" i="31"/>
  <c r="L439" i="31"/>
  <c r="L438" i="31"/>
  <c r="L437" i="31"/>
  <c r="L436" i="31"/>
  <c r="L435" i="31"/>
  <c r="L434" i="31"/>
  <c r="L433" i="31"/>
  <c r="L432" i="31"/>
  <c r="L431" i="31"/>
  <c r="L430" i="31"/>
  <c r="L429" i="31"/>
  <c r="L428" i="31"/>
  <c r="L427" i="31"/>
  <c r="L426" i="31"/>
  <c r="L425" i="31"/>
  <c r="L424" i="31"/>
  <c r="L423" i="31"/>
  <c r="L422" i="31"/>
  <c r="L421" i="31"/>
  <c r="L420" i="31"/>
  <c r="L419" i="31"/>
  <c r="L418" i="31"/>
  <c r="L417" i="31"/>
  <c r="L416" i="31"/>
  <c r="L415" i="31"/>
  <c r="L414" i="31"/>
  <c r="L413" i="31"/>
  <c r="L412" i="31"/>
  <c r="L411" i="31"/>
  <c r="L410" i="31"/>
  <c r="L409" i="31"/>
  <c r="L408" i="31"/>
  <c r="L407" i="31"/>
  <c r="L406" i="31"/>
  <c r="L405" i="31"/>
  <c r="L404" i="31"/>
  <c r="L403" i="31"/>
  <c r="L402" i="31"/>
  <c r="L401" i="31"/>
  <c r="L400" i="31"/>
  <c r="L399" i="31"/>
  <c r="L398" i="31"/>
  <c r="L397" i="31"/>
  <c r="L396" i="31"/>
  <c r="L395" i="31"/>
  <c r="L394" i="31"/>
  <c r="L393" i="31"/>
  <c r="L392" i="31"/>
  <c r="L391" i="31"/>
  <c r="L390" i="31"/>
  <c r="L389" i="31"/>
  <c r="L388" i="31"/>
  <c r="L387" i="31"/>
  <c r="L386" i="31"/>
  <c r="L385" i="31"/>
  <c r="L384" i="31"/>
  <c r="L383" i="31"/>
  <c r="L382" i="31"/>
  <c r="L381" i="31"/>
  <c r="L380" i="31"/>
  <c r="L379" i="31"/>
  <c r="L378" i="31"/>
  <c r="L377" i="31"/>
  <c r="L376" i="31"/>
  <c r="L375" i="31"/>
  <c r="L374" i="31"/>
  <c r="L373" i="31"/>
  <c r="L372" i="31"/>
  <c r="L371" i="31"/>
  <c r="L370" i="31"/>
  <c r="L369" i="31"/>
  <c r="L368" i="31"/>
  <c r="L367" i="31"/>
  <c r="L366" i="31"/>
  <c r="L365" i="31"/>
  <c r="L364" i="31"/>
  <c r="L363" i="31"/>
  <c r="L362" i="31"/>
  <c r="L361" i="31"/>
  <c r="L360" i="31"/>
  <c r="L359" i="31"/>
  <c r="L358" i="31"/>
  <c r="L357" i="31"/>
  <c r="L356" i="31"/>
  <c r="L355" i="31"/>
  <c r="L354" i="31"/>
  <c r="L353" i="31"/>
  <c r="L352" i="31"/>
  <c r="L351" i="31"/>
  <c r="L350" i="31"/>
  <c r="L349" i="31"/>
  <c r="L348" i="31"/>
  <c r="L347" i="31"/>
  <c r="L346" i="31"/>
  <c r="L345" i="31"/>
  <c r="L344" i="31"/>
  <c r="L343" i="31"/>
  <c r="L342" i="31"/>
  <c r="L341" i="31"/>
  <c r="L340" i="31"/>
  <c r="L339" i="31"/>
  <c r="L338" i="31"/>
  <c r="L337" i="31"/>
  <c r="L336" i="31"/>
  <c r="L335" i="31"/>
  <c r="L334" i="31"/>
  <c r="L333" i="31"/>
  <c r="L332" i="31"/>
  <c r="L331" i="31"/>
  <c r="L330" i="31"/>
  <c r="L329" i="31"/>
  <c r="L328" i="31"/>
  <c r="L327" i="31"/>
  <c r="L326" i="31"/>
  <c r="L325" i="31"/>
  <c r="L324" i="31"/>
  <c r="L323" i="31"/>
  <c r="L322" i="31"/>
  <c r="L321" i="31"/>
  <c r="L320" i="31"/>
  <c r="L319" i="31"/>
  <c r="L318" i="31"/>
  <c r="L317" i="31"/>
  <c r="L316" i="31"/>
  <c r="L315" i="31"/>
  <c r="L313" i="31"/>
  <c r="L312" i="31"/>
  <c r="L311" i="31"/>
  <c r="L308" i="31"/>
  <c r="L307" i="31"/>
  <c r="L306" i="31"/>
  <c r="L305" i="31"/>
  <c r="L304" i="31"/>
  <c r="L303" i="31"/>
  <c r="L302" i="31"/>
  <c r="L301" i="31"/>
  <c r="L300" i="31"/>
  <c r="L299" i="31"/>
  <c r="L298" i="31"/>
  <c r="L297" i="31"/>
  <c r="L296" i="31"/>
  <c r="L295" i="31"/>
  <c r="L294" i="31"/>
  <c r="L293" i="31"/>
  <c r="L292" i="31"/>
  <c r="L291" i="31"/>
  <c r="L289" i="31"/>
  <c r="L288" i="31"/>
  <c r="L287" i="31"/>
  <c r="L286" i="31"/>
  <c r="L285" i="31"/>
  <c r="L284" i="31"/>
  <c r="L283" i="31"/>
  <c r="L282" i="31"/>
  <c r="L281" i="31"/>
  <c r="L280" i="31"/>
  <c r="L279" i="31"/>
  <c r="L278" i="31"/>
  <c r="L277" i="31"/>
  <c r="L276" i="31"/>
  <c r="L275" i="31"/>
  <c r="L274" i="31"/>
  <c r="L273" i="31"/>
  <c r="L272" i="31"/>
  <c r="L271" i="31"/>
  <c r="L270" i="31"/>
  <c r="L269" i="31"/>
  <c r="L268" i="31"/>
  <c r="L267" i="31"/>
  <c r="L266" i="31"/>
  <c r="L265" i="31"/>
  <c r="L264" i="31"/>
  <c r="L263" i="31"/>
  <c r="L262" i="31"/>
  <c r="L261" i="31"/>
  <c r="L260" i="31"/>
  <c r="L259" i="31"/>
  <c r="L258" i="31"/>
  <c r="L257" i="31"/>
  <c r="L256" i="31"/>
  <c r="L255" i="31"/>
  <c r="L254" i="31"/>
  <c r="L253" i="31"/>
  <c r="L252" i="31"/>
  <c r="L251" i="31"/>
  <c r="L250" i="31"/>
  <c r="L249" i="31"/>
  <c r="L248" i="31"/>
  <c r="L247" i="31"/>
  <c r="L246" i="31"/>
  <c r="L245" i="31"/>
  <c r="L244" i="31"/>
  <c r="L243" i="31"/>
  <c r="L242" i="31"/>
  <c r="L241" i="31"/>
  <c r="L240" i="31"/>
  <c r="L239" i="31"/>
  <c r="L238" i="31"/>
  <c r="L237" i="31"/>
  <c r="L236" i="31"/>
  <c r="L235" i="31"/>
  <c r="L234" i="31"/>
  <c r="L233" i="31"/>
  <c r="L232" i="31"/>
  <c r="L231" i="31"/>
  <c r="L230" i="31"/>
  <c r="L229" i="31"/>
  <c r="L228" i="31"/>
  <c r="L227" i="31"/>
  <c r="L226" i="31"/>
  <c r="L225" i="31"/>
  <c r="L224" i="31"/>
  <c r="L223" i="31"/>
  <c r="L222" i="31"/>
  <c r="L221" i="31"/>
  <c r="L220" i="31"/>
  <c r="L219" i="31"/>
  <c r="L218" i="31"/>
  <c r="L217" i="31"/>
  <c r="L216" i="31"/>
  <c r="L215" i="31"/>
  <c r="L214" i="31"/>
  <c r="L213" i="31"/>
  <c r="L212" i="31"/>
  <c r="L211" i="31"/>
  <c r="L210" i="31"/>
  <c r="L209" i="31"/>
  <c r="L208" i="31"/>
  <c r="L207" i="31"/>
  <c r="L206" i="31"/>
  <c r="L205" i="31"/>
  <c r="L204" i="31"/>
  <c r="L203" i="31"/>
  <c r="L202" i="31"/>
  <c r="L201" i="31"/>
  <c r="L200" i="31"/>
  <c r="L199" i="31"/>
  <c r="L198" i="31"/>
  <c r="L197" i="31"/>
  <c r="L196" i="31"/>
  <c r="L195" i="31"/>
  <c r="L194" i="31"/>
  <c r="L193" i="31"/>
  <c r="L192" i="31"/>
  <c r="L191" i="31"/>
  <c r="L190" i="31"/>
  <c r="L189" i="31"/>
  <c r="L188" i="31"/>
  <c r="L187" i="31"/>
  <c r="L186" i="31"/>
  <c r="L185" i="31"/>
  <c r="L184" i="31"/>
  <c r="L183" i="31"/>
  <c r="L182" i="31"/>
  <c r="L181" i="31"/>
  <c r="L180" i="31"/>
  <c r="L179" i="31"/>
  <c r="L178" i="31"/>
  <c r="L177" i="31"/>
  <c r="L176" i="31"/>
  <c r="L175" i="31"/>
  <c r="L174" i="31"/>
  <c r="L173" i="31"/>
  <c r="L172" i="31"/>
  <c r="L171" i="31"/>
  <c r="L170" i="31"/>
  <c r="L169" i="31"/>
  <c r="L168" i="31"/>
  <c r="L167" i="31"/>
  <c r="L166" i="31"/>
  <c r="L165" i="31"/>
  <c r="L164" i="31"/>
  <c r="L163" i="31"/>
  <c r="L162" i="31"/>
  <c r="L161" i="31"/>
  <c r="L160" i="31"/>
  <c r="L159" i="31"/>
  <c r="L158" i="31"/>
  <c r="L157" i="31"/>
  <c r="L156" i="31"/>
  <c r="L155" i="31"/>
  <c r="L154" i="31"/>
  <c r="L153" i="31"/>
  <c r="L152" i="31"/>
  <c r="L151" i="31"/>
  <c r="L150" i="31"/>
  <c r="L149" i="31"/>
  <c r="L148" i="31"/>
  <c r="L147" i="31"/>
  <c r="L146" i="31"/>
  <c r="L145" i="31"/>
  <c r="L144" i="31"/>
  <c r="L143" i="31"/>
  <c r="L142" i="31"/>
  <c r="L141" i="31"/>
  <c r="L140" i="31"/>
  <c r="L139" i="31"/>
  <c r="L138" i="31"/>
  <c r="L137" i="31"/>
  <c r="L136" i="31"/>
  <c r="L135" i="31"/>
  <c r="L134" i="31"/>
  <c r="L133" i="31"/>
  <c r="L132" i="31"/>
  <c r="L131" i="31"/>
  <c r="L130" i="31"/>
  <c r="L129" i="31"/>
  <c r="L128" i="31"/>
  <c r="L127" i="31"/>
  <c r="L126" i="31"/>
  <c r="L125" i="31"/>
  <c r="L124" i="31"/>
  <c r="L123" i="31"/>
  <c r="L122" i="31"/>
  <c r="L121" i="31"/>
  <c r="L120" i="31"/>
  <c r="L119" i="31"/>
  <c r="L118" i="31"/>
  <c r="L117" i="31"/>
  <c r="L116" i="31"/>
  <c r="L115" i="31"/>
  <c r="L114" i="31"/>
  <c r="L113" i="31"/>
  <c r="L112" i="31"/>
  <c r="L111" i="31"/>
  <c r="L110" i="31"/>
  <c r="L109" i="31"/>
  <c r="L108" i="31"/>
  <c r="L107" i="31"/>
  <c r="L106" i="31"/>
  <c r="L105" i="31"/>
  <c r="L104" i="31"/>
  <c r="L103" i="31"/>
  <c r="L102" i="31"/>
  <c r="L101" i="31"/>
  <c r="L100" i="31"/>
  <c r="L99" i="31"/>
  <c r="L98" i="31"/>
  <c r="L97" i="31"/>
  <c r="L96" i="31"/>
  <c r="L95" i="31"/>
  <c r="L94" i="31"/>
  <c r="L93" i="31"/>
  <c r="L92" i="31"/>
  <c r="L91" i="31"/>
  <c r="L90" i="31"/>
  <c r="L89" i="31"/>
  <c r="L88" i="31"/>
  <c r="L87" i="31"/>
  <c r="L86" i="31"/>
  <c r="L85" i="31"/>
  <c r="L84" i="31"/>
  <c r="L83" i="31"/>
  <c r="L82" i="31"/>
  <c r="L81" i="31"/>
  <c r="L80" i="31"/>
  <c r="L79" i="31"/>
  <c r="L78" i="31"/>
  <c r="L77" i="31"/>
  <c r="L76" i="31"/>
  <c r="L75" i="31"/>
  <c r="L74" i="31"/>
  <c r="L73" i="31"/>
  <c r="L72" i="31"/>
  <c r="L71" i="31"/>
  <c r="L70" i="31"/>
  <c r="L69" i="31"/>
  <c r="L68" i="31"/>
  <c r="L67" i="31"/>
  <c r="L66" i="31"/>
  <c r="L65" i="31"/>
  <c r="L64" i="31"/>
  <c r="L63" i="31"/>
  <c r="L62" i="31"/>
  <c r="L61" i="31"/>
  <c r="L60" i="31"/>
  <c r="L59" i="31"/>
  <c r="L58" i="31"/>
  <c r="L57" i="31"/>
  <c r="L56" i="31"/>
  <c r="L55" i="31"/>
  <c r="L54" i="31"/>
  <c r="L53" i="31"/>
  <c r="L52" i="31"/>
  <c r="L51" i="31"/>
  <c r="L50" i="31"/>
  <c r="L49" i="31"/>
  <c r="L48" i="31"/>
  <c r="L47" i="31"/>
  <c r="L46" i="31"/>
  <c r="L45" i="31"/>
  <c r="L44" i="31"/>
  <c r="L43" i="31"/>
  <c r="L42" i="31"/>
  <c r="L41" i="31"/>
  <c r="L40" i="31"/>
  <c r="L39" i="31"/>
  <c r="L38" i="31"/>
  <c r="L37" i="31"/>
  <c r="L36" i="31"/>
  <c r="L35" i="31"/>
  <c r="L34" i="31"/>
  <c r="L33" i="31"/>
  <c r="L32" i="31"/>
  <c r="L31" i="31"/>
  <c r="L30" i="31"/>
  <c r="L29" i="31"/>
  <c r="L28" i="31"/>
  <c r="L27" i="31"/>
  <c r="L26" i="31"/>
  <c r="L25" i="31"/>
  <c r="L24" i="31"/>
  <c r="L23" i="31"/>
  <c r="L22" i="31"/>
  <c r="L21" i="31"/>
  <c r="L20" i="31"/>
  <c r="L19" i="31"/>
  <c r="L18" i="31"/>
  <c r="L17" i="31"/>
  <c r="L16" i="31"/>
  <c r="L15" i="31"/>
  <c r="L14" i="31"/>
  <c r="L13" i="31"/>
  <c r="L12" i="31"/>
  <c r="L11" i="31"/>
  <c r="L10" i="31"/>
  <c r="L9" i="31"/>
  <c r="L8" i="31"/>
  <c r="L7" i="31"/>
  <c r="L6" i="31"/>
  <c r="B647" i="31" l="1"/>
  <c r="B646" i="31"/>
  <c r="B645" i="31"/>
  <c r="B644" i="31"/>
  <c r="B643" i="31"/>
  <c r="B642" i="31"/>
  <c r="B641" i="31"/>
  <c r="B640" i="31"/>
  <c r="B639" i="31"/>
  <c r="B638" i="31"/>
  <c r="B637" i="31"/>
  <c r="B636" i="31"/>
  <c r="B635" i="31"/>
  <c r="B634" i="31"/>
  <c r="B633" i="31"/>
  <c r="B632" i="31"/>
  <c r="B631" i="31"/>
  <c r="B630" i="31"/>
  <c r="B629" i="31"/>
  <c r="B628" i="31"/>
  <c r="B627" i="31"/>
  <c r="B626" i="31"/>
  <c r="B625" i="31"/>
  <c r="B624" i="31"/>
  <c r="B623" i="31"/>
  <c r="B622" i="31"/>
  <c r="B621" i="31"/>
  <c r="B620" i="31"/>
  <c r="B619" i="31"/>
  <c r="B618" i="31"/>
  <c r="B617" i="31"/>
  <c r="B616" i="31"/>
  <c r="B615" i="31"/>
  <c r="B614" i="31"/>
  <c r="B613" i="31"/>
  <c r="B612" i="31"/>
  <c r="B611" i="31"/>
  <c r="B610" i="31"/>
  <c r="B609" i="31"/>
  <c r="B608" i="31"/>
  <c r="B607" i="31"/>
  <c r="B606" i="31"/>
  <c r="B605" i="31"/>
  <c r="B604" i="31"/>
  <c r="B603" i="31"/>
  <c r="B602" i="31"/>
  <c r="B601" i="31"/>
  <c r="B600" i="31"/>
  <c r="B599" i="31"/>
  <c r="B598" i="31"/>
  <c r="B597" i="31"/>
  <c r="B596" i="31"/>
  <c r="B595" i="31"/>
  <c r="B594" i="31"/>
  <c r="B593" i="31"/>
  <c r="B592" i="31"/>
  <c r="B591" i="31"/>
  <c r="B590" i="31"/>
  <c r="B589" i="31"/>
  <c r="B588" i="31"/>
  <c r="B587" i="31"/>
  <c r="B586" i="31"/>
  <c r="B585" i="31"/>
  <c r="B584" i="31"/>
  <c r="B583" i="31"/>
  <c r="B582" i="31"/>
  <c r="B581" i="31"/>
  <c r="B580" i="31"/>
  <c r="B579" i="31"/>
  <c r="B578" i="31"/>
  <c r="B577" i="31"/>
  <c r="B576" i="31"/>
  <c r="B575" i="31"/>
  <c r="B574" i="31"/>
  <c r="B573" i="31"/>
  <c r="B572" i="31"/>
  <c r="B571" i="31"/>
  <c r="B570" i="31"/>
  <c r="B569" i="31"/>
  <c r="B568" i="31"/>
  <c r="B567" i="31"/>
  <c r="B566" i="31"/>
  <c r="B565" i="31"/>
  <c r="B564" i="31"/>
  <c r="B563" i="31"/>
  <c r="B562" i="31"/>
  <c r="B561" i="31"/>
  <c r="B560" i="31"/>
  <c r="B559" i="31"/>
  <c r="B558" i="31"/>
  <c r="B557" i="31"/>
  <c r="B556" i="31"/>
  <c r="B555" i="31"/>
  <c r="B554" i="31"/>
  <c r="B553" i="31"/>
  <c r="B552" i="31"/>
  <c r="B551" i="31"/>
  <c r="B550" i="31"/>
  <c r="B549" i="31"/>
  <c r="B548" i="31"/>
  <c r="B547" i="31"/>
  <c r="B546" i="31"/>
  <c r="B545" i="31"/>
  <c r="B544" i="31"/>
  <c r="B543" i="31"/>
  <c r="B542" i="31"/>
  <c r="B541" i="31"/>
  <c r="B540" i="31"/>
  <c r="B539" i="31"/>
  <c r="B538" i="31"/>
  <c r="B537" i="31"/>
  <c r="B536" i="31"/>
  <c r="B535" i="31"/>
  <c r="B534" i="31"/>
  <c r="B533" i="31"/>
  <c r="B532" i="31"/>
  <c r="B531" i="31"/>
  <c r="B530" i="31"/>
  <c r="B529" i="31"/>
  <c r="B528" i="31"/>
  <c r="B527" i="31"/>
  <c r="B526" i="31"/>
  <c r="B525" i="31"/>
  <c r="B524" i="31"/>
  <c r="B523" i="31"/>
  <c r="B522" i="31"/>
  <c r="B521" i="31"/>
  <c r="B520" i="31"/>
  <c r="B519" i="31"/>
  <c r="B518" i="31"/>
  <c r="B517" i="31"/>
  <c r="B516" i="31"/>
  <c r="B515" i="31"/>
  <c r="B514" i="31"/>
  <c r="B513" i="31"/>
  <c r="B512" i="31"/>
  <c r="B511" i="31"/>
  <c r="B510" i="31"/>
  <c r="B509" i="31"/>
  <c r="B508" i="31"/>
  <c r="B507" i="31"/>
  <c r="B506" i="31"/>
  <c r="B505" i="31"/>
  <c r="B504" i="31"/>
  <c r="B503" i="31"/>
  <c r="B502" i="31"/>
  <c r="B501" i="31"/>
  <c r="B500" i="31"/>
  <c r="B499" i="31"/>
  <c r="B498" i="31"/>
  <c r="B497" i="31"/>
  <c r="B496" i="31"/>
  <c r="B495" i="31"/>
  <c r="B494" i="31"/>
  <c r="B493" i="31"/>
  <c r="B492" i="31"/>
  <c r="B491" i="31"/>
  <c r="B490" i="31"/>
  <c r="B489" i="31"/>
  <c r="B488" i="31"/>
  <c r="B487" i="31"/>
  <c r="B486" i="31"/>
  <c r="B485" i="31"/>
  <c r="B484" i="31"/>
  <c r="B483" i="31"/>
  <c r="B482" i="31"/>
  <c r="B481" i="31"/>
  <c r="B480" i="31"/>
  <c r="B479" i="31"/>
  <c r="B478" i="31"/>
  <c r="B477" i="31"/>
  <c r="B476" i="31"/>
  <c r="B475" i="31"/>
  <c r="B474" i="31"/>
  <c r="B473" i="31"/>
  <c r="B472" i="31"/>
  <c r="B471" i="31"/>
  <c r="B470" i="31"/>
  <c r="B469" i="31"/>
  <c r="B468" i="31"/>
  <c r="B467" i="31"/>
  <c r="B466" i="31"/>
  <c r="B465" i="31"/>
  <c r="B464" i="31"/>
  <c r="B463" i="31"/>
  <c r="B462" i="31"/>
  <c r="B461" i="31"/>
  <c r="B460" i="31"/>
  <c r="B459" i="31"/>
  <c r="B458" i="31"/>
  <c r="B457" i="31"/>
  <c r="B456" i="31"/>
  <c r="B455" i="31"/>
  <c r="B454" i="31"/>
  <c r="B453" i="31"/>
  <c r="B452" i="31"/>
  <c r="B451" i="31"/>
  <c r="B450" i="31"/>
  <c r="B449" i="31"/>
  <c r="B448" i="31"/>
  <c r="B447" i="31"/>
  <c r="B446" i="31"/>
  <c r="B445" i="31"/>
  <c r="B444" i="31"/>
  <c r="B443" i="31"/>
  <c r="B442" i="31"/>
  <c r="B441" i="31"/>
  <c r="B440" i="31"/>
  <c r="B439" i="31"/>
  <c r="B438" i="31"/>
  <c r="B437" i="31"/>
  <c r="B436" i="31"/>
  <c r="B435" i="31"/>
  <c r="B434" i="31"/>
  <c r="B433" i="31"/>
  <c r="B432" i="31"/>
  <c r="B431" i="31"/>
  <c r="B430" i="31"/>
  <c r="B429" i="31"/>
  <c r="B428" i="31"/>
  <c r="B427" i="31"/>
  <c r="B426" i="31"/>
  <c r="B425" i="31"/>
  <c r="B424" i="31"/>
  <c r="B423" i="31"/>
  <c r="B422" i="31"/>
  <c r="B421" i="31"/>
  <c r="B420" i="31"/>
  <c r="B419" i="31"/>
  <c r="B418" i="31"/>
  <c r="B417" i="31"/>
  <c r="B416" i="31"/>
  <c r="B415" i="31"/>
  <c r="B414" i="31"/>
  <c r="B413" i="31"/>
  <c r="B412" i="31"/>
  <c r="B411" i="31"/>
  <c r="B410" i="31"/>
  <c r="B409" i="31"/>
  <c r="B408" i="31"/>
  <c r="B407" i="31"/>
  <c r="B406" i="31"/>
  <c r="B405" i="31"/>
  <c r="B404" i="31"/>
  <c r="B403" i="31"/>
  <c r="B402" i="31"/>
  <c r="B401" i="31"/>
  <c r="B400" i="31"/>
  <c r="B399" i="31"/>
  <c r="B398" i="31"/>
  <c r="B397" i="31"/>
  <c r="B396" i="31"/>
  <c r="B395" i="31"/>
  <c r="B394" i="31"/>
  <c r="B393" i="31"/>
  <c r="B392" i="31"/>
  <c r="B391" i="31"/>
  <c r="B390" i="31"/>
  <c r="B389" i="31"/>
  <c r="B388" i="31"/>
  <c r="B387" i="31"/>
  <c r="B386" i="31"/>
  <c r="B385" i="31"/>
  <c r="B384" i="31"/>
  <c r="B383" i="31"/>
  <c r="B382" i="31"/>
  <c r="B381" i="31"/>
  <c r="B380" i="31"/>
  <c r="B379" i="31"/>
  <c r="B378" i="31"/>
  <c r="B377" i="31"/>
  <c r="B376" i="31"/>
  <c r="B375" i="31"/>
  <c r="B374" i="31"/>
  <c r="B373" i="31"/>
  <c r="B372" i="31"/>
  <c r="B371" i="31"/>
  <c r="B370" i="31"/>
  <c r="B369" i="31"/>
  <c r="B368" i="31"/>
  <c r="B367" i="31"/>
  <c r="B366" i="31"/>
  <c r="B365" i="31"/>
  <c r="B364" i="31"/>
  <c r="B363" i="31"/>
  <c r="B362" i="31"/>
  <c r="B361" i="31"/>
  <c r="B360" i="31"/>
  <c r="B359" i="31"/>
  <c r="B358" i="31"/>
  <c r="B357" i="31"/>
  <c r="B356" i="31"/>
  <c r="B355" i="31"/>
  <c r="B354" i="31"/>
  <c r="B353" i="31"/>
  <c r="B352" i="31"/>
  <c r="B351" i="31"/>
  <c r="B350" i="31"/>
  <c r="B349" i="31"/>
  <c r="B348" i="31"/>
  <c r="B347" i="31"/>
  <c r="B346" i="31"/>
  <c r="B345" i="31"/>
  <c r="B344" i="31"/>
  <c r="B343" i="31"/>
  <c r="B342" i="31"/>
  <c r="B341" i="31"/>
  <c r="B340" i="31"/>
  <c r="B339" i="31"/>
  <c r="B338" i="31"/>
  <c r="B337" i="31"/>
  <c r="B336" i="31"/>
  <c r="B335" i="31"/>
  <c r="B334" i="31"/>
  <c r="B333" i="31"/>
  <c r="B332" i="31"/>
  <c r="B331" i="31"/>
  <c r="B330" i="31"/>
  <c r="B329" i="31"/>
  <c r="B328" i="31"/>
  <c r="B327" i="31"/>
  <c r="B326" i="31"/>
  <c r="B325" i="31"/>
  <c r="B324" i="31"/>
  <c r="B323" i="31"/>
  <c r="B322" i="31"/>
  <c r="B321" i="31"/>
  <c r="B320" i="31"/>
  <c r="B319" i="31"/>
  <c r="B318" i="31"/>
  <c r="B317" i="31"/>
  <c r="B316" i="31"/>
  <c r="B315" i="31"/>
  <c r="B314" i="31"/>
  <c r="B313" i="31"/>
  <c r="B312" i="31"/>
  <c r="B311" i="31"/>
  <c r="B310" i="31"/>
  <c r="B309" i="31"/>
  <c r="B308" i="31"/>
  <c r="B307" i="31"/>
  <c r="B306" i="31"/>
  <c r="B305" i="31"/>
  <c r="B304" i="31"/>
  <c r="B303" i="31"/>
  <c r="B302" i="31"/>
  <c r="B301" i="31"/>
  <c r="B300" i="31"/>
  <c r="B299" i="31"/>
  <c r="B298" i="31"/>
  <c r="B297" i="31"/>
  <c r="B296" i="31"/>
  <c r="B295" i="31"/>
  <c r="B294" i="31"/>
  <c r="B293" i="31"/>
  <c r="B292" i="31"/>
  <c r="B291" i="31"/>
  <c r="B290" i="31"/>
  <c r="B289" i="31"/>
  <c r="B288" i="31"/>
  <c r="B287" i="31"/>
  <c r="B286" i="31"/>
  <c r="B285" i="31"/>
  <c r="B284" i="31"/>
  <c r="B283" i="31"/>
  <c r="B282" i="31"/>
  <c r="B281" i="31"/>
  <c r="B280" i="31"/>
  <c r="B279" i="31"/>
  <c r="B278" i="31"/>
  <c r="B277" i="31"/>
  <c r="B276" i="31"/>
  <c r="B275" i="31"/>
  <c r="B274" i="31"/>
  <c r="B273" i="31"/>
  <c r="B272" i="31"/>
  <c r="B271" i="31"/>
  <c r="B270" i="31"/>
  <c r="B269" i="31"/>
  <c r="B268" i="31"/>
  <c r="B267" i="31"/>
  <c r="B266" i="31"/>
  <c r="B265" i="31"/>
  <c r="B264" i="31"/>
  <c r="B263" i="31"/>
  <c r="B262" i="31"/>
  <c r="B261" i="31"/>
  <c r="B260" i="31"/>
  <c r="B259" i="31"/>
  <c r="B258" i="31"/>
  <c r="B257" i="31"/>
  <c r="B256" i="31"/>
  <c r="B255" i="31"/>
  <c r="B254" i="31"/>
  <c r="B253" i="31"/>
  <c r="B252" i="31"/>
  <c r="B251" i="31"/>
  <c r="B250" i="31"/>
  <c r="B249" i="31"/>
  <c r="B248" i="31"/>
  <c r="B247" i="31"/>
  <c r="B246" i="31"/>
  <c r="B245" i="31"/>
  <c r="B244" i="31"/>
  <c r="B243" i="31"/>
  <c r="B242" i="31"/>
  <c r="B241" i="31"/>
  <c r="B240" i="31"/>
  <c r="B239" i="31"/>
  <c r="B238" i="31"/>
  <c r="B237" i="31"/>
  <c r="B236" i="31"/>
  <c r="B235" i="31"/>
  <c r="B234" i="31"/>
  <c r="B233" i="31"/>
  <c r="B232" i="31"/>
  <c r="B231" i="31"/>
  <c r="B230" i="31"/>
  <c r="B229" i="31"/>
  <c r="B228" i="31"/>
  <c r="B227" i="31"/>
  <c r="B226" i="31"/>
  <c r="B225" i="31"/>
  <c r="B224" i="31"/>
  <c r="B223" i="31"/>
  <c r="B222" i="31"/>
  <c r="B221" i="31"/>
  <c r="B220" i="31"/>
  <c r="B219" i="31"/>
  <c r="B218" i="31"/>
  <c r="B217" i="31"/>
  <c r="B216" i="31"/>
  <c r="B215" i="31"/>
  <c r="B214" i="31"/>
  <c r="B213" i="31"/>
  <c r="B212" i="31"/>
  <c r="B211" i="31"/>
  <c r="B210" i="31"/>
  <c r="B209" i="31"/>
  <c r="B208" i="31"/>
  <c r="B207" i="31"/>
  <c r="B206" i="31"/>
  <c r="B205" i="31"/>
  <c r="B204" i="31"/>
  <c r="B203" i="31"/>
  <c r="B202" i="31"/>
  <c r="B201" i="31"/>
  <c r="B200" i="31"/>
  <c r="B199" i="31"/>
  <c r="B198" i="31"/>
  <c r="B197" i="31"/>
  <c r="B196" i="31"/>
  <c r="B195" i="31"/>
  <c r="B194" i="31"/>
  <c r="B193" i="31"/>
  <c r="B192" i="31"/>
  <c r="B191" i="31"/>
  <c r="B190" i="31"/>
  <c r="B189" i="31"/>
  <c r="B188" i="31"/>
  <c r="B187" i="31"/>
  <c r="B186" i="31"/>
  <c r="B185" i="31"/>
  <c r="B184" i="31"/>
  <c r="B183" i="31"/>
  <c r="B182" i="31"/>
  <c r="B181" i="31"/>
  <c r="B180" i="31"/>
  <c r="B179" i="31"/>
  <c r="B178" i="31"/>
  <c r="B177" i="31"/>
  <c r="B176" i="31"/>
  <c r="B175" i="31"/>
  <c r="B174" i="31"/>
  <c r="B173" i="31"/>
  <c r="B172" i="31"/>
  <c r="B171" i="31"/>
  <c r="B170" i="31"/>
  <c r="B169" i="31"/>
  <c r="B168" i="31"/>
  <c r="B167" i="31"/>
  <c r="B166" i="31"/>
  <c r="B165" i="31"/>
  <c r="B164" i="31"/>
  <c r="B163" i="31"/>
  <c r="B162" i="31"/>
  <c r="B161" i="31"/>
  <c r="B160" i="31"/>
  <c r="B159" i="31"/>
  <c r="B158" i="31"/>
  <c r="B157" i="31"/>
  <c r="B156" i="31"/>
  <c r="B155" i="31"/>
  <c r="B154" i="31"/>
  <c r="B153" i="31"/>
  <c r="B152" i="31"/>
  <c r="B151" i="31"/>
  <c r="B150" i="31"/>
  <c r="B149" i="31"/>
  <c r="B148" i="31"/>
  <c r="B147" i="31"/>
  <c r="B146" i="31"/>
  <c r="B145" i="31"/>
  <c r="B144" i="31"/>
  <c r="B143" i="31"/>
  <c r="B142" i="31"/>
  <c r="B141" i="31"/>
  <c r="B140" i="31"/>
  <c r="B139" i="31"/>
  <c r="B138" i="31"/>
  <c r="B137" i="31"/>
  <c r="B136" i="31"/>
  <c r="B135" i="31"/>
  <c r="B134" i="31"/>
  <c r="B133" i="31"/>
  <c r="B132" i="31"/>
  <c r="B131" i="31"/>
  <c r="B130" i="31"/>
  <c r="B129" i="31"/>
  <c r="B128" i="31"/>
  <c r="B127" i="31"/>
  <c r="B126" i="31"/>
  <c r="B125" i="31"/>
  <c r="B124" i="31"/>
  <c r="B123" i="31"/>
  <c r="B122" i="31"/>
  <c r="B121" i="31"/>
  <c r="B120" i="31"/>
  <c r="B119" i="31"/>
  <c r="B118" i="31"/>
  <c r="B117" i="31"/>
  <c r="B116" i="31"/>
  <c r="B115" i="31"/>
  <c r="B114" i="31"/>
  <c r="B113" i="31"/>
  <c r="B112" i="31"/>
  <c r="B111" i="31"/>
  <c r="B110" i="31"/>
  <c r="B109" i="31"/>
  <c r="B108" i="31"/>
  <c r="B107" i="31"/>
  <c r="B106" i="31"/>
  <c r="B105" i="31"/>
  <c r="B104" i="31"/>
  <c r="B103" i="31"/>
  <c r="B102" i="31"/>
  <c r="B101" i="31"/>
  <c r="B100" i="31"/>
  <c r="B99" i="31"/>
  <c r="B98" i="31"/>
  <c r="B97" i="31"/>
  <c r="B96" i="31"/>
  <c r="B95" i="31"/>
  <c r="B94" i="31"/>
  <c r="B93" i="31"/>
  <c r="B92" i="31"/>
  <c r="B91" i="31"/>
  <c r="B90" i="31"/>
  <c r="B89" i="31"/>
  <c r="B88" i="31"/>
  <c r="B87" i="31"/>
  <c r="B86" i="31"/>
  <c r="B85" i="31"/>
  <c r="B84" i="31"/>
  <c r="B83" i="31"/>
  <c r="B82" i="31"/>
  <c r="B81" i="31"/>
  <c r="B80" i="31"/>
  <c r="B79" i="31"/>
  <c r="B78" i="31"/>
  <c r="B77" i="31"/>
  <c r="B76" i="31"/>
  <c r="B75" i="31"/>
  <c r="B74" i="31"/>
  <c r="B73" i="31"/>
  <c r="B72" i="31"/>
  <c r="B71" i="31"/>
  <c r="B70" i="31"/>
  <c r="B69" i="31"/>
  <c r="B68" i="31"/>
  <c r="B67" i="31"/>
  <c r="B66" i="31"/>
  <c r="B65" i="31"/>
  <c r="B64" i="31"/>
  <c r="B63" i="31"/>
  <c r="B62" i="31"/>
  <c r="B61" i="31"/>
  <c r="B60" i="31"/>
  <c r="B59" i="31"/>
  <c r="B58" i="31"/>
  <c r="B57" i="31"/>
  <c r="B56" i="31"/>
  <c r="B55" i="31"/>
  <c r="B54" i="31"/>
  <c r="B53" i="31"/>
  <c r="B52" i="31"/>
  <c r="B51" i="31"/>
  <c r="B50" i="31"/>
  <c r="B49" i="31"/>
  <c r="B48" i="31"/>
  <c r="B47" i="31"/>
  <c r="B46" i="31"/>
  <c r="B45" i="31"/>
  <c r="B44" i="31"/>
  <c r="B43" i="31"/>
  <c r="B42" i="31"/>
  <c r="B41" i="31"/>
  <c r="B40" i="31"/>
  <c r="B39" i="31"/>
  <c r="B38" i="31"/>
  <c r="B37" i="31"/>
  <c r="B36" i="31"/>
  <c r="B35" i="31"/>
  <c r="B34" i="31"/>
  <c r="B33" i="31"/>
  <c r="B32" i="31"/>
  <c r="B31" i="31"/>
  <c r="B30" i="31"/>
  <c r="B29" i="31"/>
  <c r="B28" i="31"/>
  <c r="B27" i="31"/>
  <c r="B26" i="31"/>
  <c r="B25" i="31"/>
  <c r="B24" i="31"/>
  <c r="B23" i="31"/>
  <c r="B22" i="31"/>
  <c r="B21" i="31"/>
  <c r="B20" i="31"/>
  <c r="B19" i="31"/>
  <c r="B18" i="31"/>
  <c r="B17" i="31"/>
  <c r="B16" i="31"/>
  <c r="B15" i="31"/>
  <c r="B14" i="31"/>
  <c r="B13" i="31"/>
  <c r="B12" i="31"/>
  <c r="B11" i="31"/>
  <c r="B10" i="31"/>
  <c r="B9" i="31"/>
  <c r="B8" i="31"/>
  <c r="B7" i="31"/>
  <c r="B6" i="31"/>
  <c r="AS3" i="21" l="1"/>
  <c r="AT3" i="21" l="1"/>
  <c r="AR3" i="21"/>
  <c r="L309" i="31" l="1"/>
</calcChain>
</file>

<file path=xl/sharedStrings.xml><?xml version="1.0" encoding="utf-8"?>
<sst xmlns="http://schemas.openxmlformats.org/spreadsheetml/2006/main" count="32229" uniqueCount="2261">
  <si>
    <t>DEER2016 Commercial Indoor Lighting Profiles Update</t>
  </si>
  <si>
    <t>This workbook presents an summary of the results of the non-residential lighting profile update process. A more detailed workbook used to create these</t>
  </si>
  <si>
    <t>summary tables will also be published.</t>
  </si>
  <si>
    <t xml:space="preserve">Existing DEER building prototypes have been updated with new activity area lighting profiles for linear fluorescent lighting types (LF), </t>
  </si>
  <si>
    <t xml:space="preserve">compact fluorescent and LED lighting types (CFL) and high-bay lighting applications (HB).  New activity areas have been </t>
  </si>
  <si>
    <t>added to the DEER building prototypes where needed to support the more detailed activity area specific lighting profiles.</t>
  </si>
  <si>
    <t>High-bay lighting use profiles have been assigned to building spaces based on the activity area; prior DEER high-bay measures</t>
  </si>
  <si>
    <t>used the linear fluorescent lighting profiles in all spaces that had linear fluorescent lighting.</t>
  </si>
  <si>
    <t xml:space="preserve">Recent Commercial Staturation Survey (CSS) data have been used to update the building configurations.  Where available, the area associated with </t>
  </si>
  <si>
    <t>each activity area profile for a building type is based on the survey data for that building type and activity area.</t>
  </si>
  <si>
    <t>Updated Parameters by building type:</t>
  </si>
  <si>
    <t>Building Type</t>
  </si>
  <si>
    <t>Lighting Profiles (HOU and CDF by Activity Area)</t>
  </si>
  <si>
    <t>Activity Area  Building Fraction from CSS</t>
  </si>
  <si>
    <t>Notes</t>
  </si>
  <si>
    <t>Assembly</t>
  </si>
  <si>
    <t>most activity areas updated for all lighting types (LF, CFL, HB)</t>
  </si>
  <si>
    <t>Education - Primary School</t>
  </si>
  <si>
    <t>LF lighting profile updated in multiple activity areas, CFL updated in restroom and storage only</t>
  </si>
  <si>
    <t>Education - Secondary School</t>
  </si>
  <si>
    <t>LF lighting profile updated in classroom and office, HB profile updated in gymnasium</t>
  </si>
  <si>
    <t>Education - Community College</t>
  </si>
  <si>
    <t>only LF lighting in classroom activity area updated; utilizes the education building profiles for classroom from 06-08 EM&amp;V</t>
  </si>
  <si>
    <t>Education - University</t>
  </si>
  <si>
    <t xml:space="preserve">Education - Relocatable </t>
  </si>
  <si>
    <t>only LF lighting in classroom activity area updated</t>
  </si>
  <si>
    <t>Grocery</t>
  </si>
  <si>
    <t>only LF lighting in grocery sales area activity area updated</t>
  </si>
  <si>
    <t>Health/Medical - Hospital</t>
  </si>
  <si>
    <t>few profile data , no CSS activity area update</t>
  </si>
  <si>
    <t>Health/Medical - Nursing Home</t>
  </si>
  <si>
    <t>Lodging - Hotel</t>
  </si>
  <si>
    <t>logger data for guest rooms applied to all DEER2014 guest room activity areas (occupied and unoccupied)</t>
  </si>
  <si>
    <t>Lodging - Motel</t>
  </si>
  <si>
    <t>Office - Small</t>
  </si>
  <si>
    <t>most activity areas updated for LF and CFL lighting profiles, HB profiles not updated</t>
  </si>
  <si>
    <t>Office - Large</t>
  </si>
  <si>
    <t>most activity areas updated for LF lighting profiles, CFL and HB profiles not updated; hallway CFL profile flagged and not used</t>
  </si>
  <si>
    <t>Manufacturing Light Industrial</t>
  </si>
  <si>
    <t>most activity areas updated for LF lighting profiles, many activity areas updated for CFL and HB</t>
  </si>
  <si>
    <t>Manufacturing Bio/Tech</t>
  </si>
  <si>
    <t>some activity areas updated with monitored data</t>
  </si>
  <si>
    <t>Restaurant - Fast Food</t>
  </si>
  <si>
    <t>LF and CFL profiles updated in most areas</t>
  </si>
  <si>
    <t>Restaurant - Sit Down</t>
  </si>
  <si>
    <t>Retail - 3-Story (Dept Store)</t>
  </si>
  <si>
    <t>Retail - Large (Bigbox)</t>
  </si>
  <si>
    <t>most activity areas updated for LF and HB lighting profiles, CFL profile for sales area updated</t>
  </si>
  <si>
    <t>Retail - Small</t>
  </si>
  <si>
    <t>most activity areas updated for LF, CFL and HB lighting profiles</t>
  </si>
  <si>
    <t>Storage Conditioned</t>
  </si>
  <si>
    <t>all lighting profiles (LF, CFL, HB) updated for main storage area, LF profiles updated for support  areas; logger data for "warehouse" applied to both conditioned and unconditioned storage</t>
  </si>
  <si>
    <t>Storage Unconditioned</t>
  </si>
  <si>
    <t>Refrigerated Warehouse</t>
  </si>
  <si>
    <t>not enough profile data to support modeling the additional CSS activity areas</t>
  </si>
  <si>
    <t>Outline of DEER2016 Commercial Indoor Lighting Profiles Update Process</t>
  </si>
  <si>
    <t>Resources</t>
  </si>
  <si>
    <t>Monitored data (lighting logger data)</t>
  </si>
  <si>
    <t>Data from the logger data source workbooks are combined into one table for analysis</t>
  </si>
  <si>
    <t>Itron provided the following workbooks containing processed hourly profiles:</t>
  </si>
  <si>
    <t>8day_summaries_03312015.xlsx</t>
  </si>
  <si>
    <t>10-12 evaluation results for commercial buildings</t>
  </si>
  <si>
    <t>8day_UseShape_ExcelTool_forJJH_CFL_20111021.xlsx</t>
  </si>
  <si>
    <t>06-08 evaluation results for CFL measures in commercial buildings</t>
  </si>
  <si>
    <t>8day_UseShape_ExcelTool_forJJH_LINEAR_20111021.xlsx</t>
  </si>
  <si>
    <t>06-08 evaluation results for LF measures in commercial buildings</t>
  </si>
  <si>
    <t>7day_UseShape_ExcelTool_forJJH_LGP_SiteAA_20110914.xlsx</t>
  </si>
  <si>
    <t>06-08 evaluation results for University and College buildings</t>
  </si>
  <si>
    <t>Each siteID from the logger data is assigned a DEER building type or "NA" if not used</t>
  </si>
  <si>
    <t>Itron provided information on each logger data site to aid in the assignment to a DEER building type</t>
  </si>
  <si>
    <t>All logger data activity area descriptions associated with a DEER building type are assigned a DEER activity area type</t>
  </si>
  <si>
    <t>the DEER activity areas for a particular building type are expanded as needed in order to accommodate the range of activity areas included in the monitored data</t>
  </si>
  <si>
    <t>CSS data</t>
  </si>
  <si>
    <t>analysis based on CSS data published by Itron: CSSData_2014-06-023.7z</t>
  </si>
  <si>
    <t>CSS data analyzed to determine total square footage of significant activity areas within a building type</t>
  </si>
  <si>
    <t>DEER building type prototypes modified to accommodate all major activity areas identified by the CSS data</t>
  </si>
  <si>
    <t>DEER activity areas assigned to appropriate CSS activity area designations to determine total fractions for each DEER activity area within a given building type</t>
  </si>
  <si>
    <t>Logger data Assignments</t>
  </si>
  <si>
    <t>Comparison to DEER 2014 lighting profiles</t>
  </si>
  <si>
    <t>For each activity area associated with a building type:</t>
  </si>
  <si>
    <t>equivalent DEER2014 activity area is assigned</t>
  </si>
  <si>
    <t>lighting type applicability is assigned; in general, all activity areas have LF and CFL lighting types, areas that can accommodate high-bay lighting have HB applicability as well</t>
  </si>
  <si>
    <t>for activity areas with HB lighting, a fraction of the linear fluorescent and high bay lighting that is high-bay is specified.  This value is used to determine the whole-building lighting profile by weighting the individual activity area and lighting type profiles.</t>
  </si>
  <si>
    <t>Summary of DEER2014 &amp; DEER2016 lighting hours-of-use and peak-period coincident demand</t>
  </si>
  <si>
    <t>including Linear Fluorescent (LF), Compact Fluorescent Lamp (CFL) and High Bay (HB) lighting usage categories,</t>
  </si>
  <si>
    <t>Summary Results formatted for Graphics</t>
  </si>
  <si>
    <t>Annual hours of use by building type</t>
  </si>
  <si>
    <t>Coincident demand factor by building type</t>
  </si>
  <si>
    <t>Graph Data</t>
  </si>
  <si>
    <t/>
  </si>
  <si>
    <t>Linear Fluorescent</t>
  </si>
  <si>
    <t>CFL</t>
  </si>
  <si>
    <t>High-bay</t>
  </si>
  <si>
    <t>HOU</t>
  </si>
  <si>
    <t>CDF</t>
  </si>
  <si>
    <t>Percent Change</t>
  </si>
  <si>
    <t>Lighting Type:</t>
  </si>
  <si>
    <t>DEER Building Type</t>
  </si>
  <si>
    <t>DEER2014</t>
  </si>
  <si>
    <t>DEER2016</t>
  </si>
  <si>
    <t>Primary School</t>
  </si>
  <si>
    <t>Secondary School</t>
  </si>
  <si>
    <t>Community College</t>
  </si>
  <si>
    <t>University</t>
  </si>
  <si>
    <t>Relocatable Classroom</t>
  </si>
  <si>
    <t>Manuf. Light Industrial</t>
  </si>
  <si>
    <t>Hospital</t>
  </si>
  <si>
    <t>Nursing Home</t>
  </si>
  <si>
    <t>Hotel</t>
  </si>
  <si>
    <t>Motel</t>
  </si>
  <si>
    <t>Summary of Lighting hours-of-use and peak period coincident demand by Building and Activity Area</t>
  </si>
  <si>
    <t>Including a comparison to DEER2014 equivalent activity area values, see notes at bottom of table</t>
  </si>
  <si>
    <r>
      <t>DEER 2016</t>
    </r>
    <r>
      <rPr>
        <vertAlign val="superscript"/>
        <sz val="11"/>
        <color theme="1"/>
        <rFont val="Calibri"/>
        <family val="2"/>
        <scheme val="minor"/>
      </rPr>
      <t>1</t>
    </r>
  </si>
  <si>
    <r>
      <t>DEER2014 values used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</si>
  <si>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DEER 2014</t>
    </r>
    <r>
      <rPr>
        <vertAlign val="superscript"/>
        <sz val="11"/>
        <color theme="1"/>
        <rFont val="Calibri"/>
        <family val="2"/>
        <scheme val="minor"/>
      </rPr>
      <t>3</t>
    </r>
  </si>
  <si>
    <t>Change from DEER2014 =&gt; DEER2016</t>
  </si>
  <si>
    <t>Building</t>
  </si>
  <si>
    <t>Activity</t>
  </si>
  <si>
    <t>ActArea</t>
  </si>
  <si>
    <t>Annual Hours of Use</t>
  </si>
  <si>
    <t>coincident demand</t>
  </si>
  <si>
    <t>Number of Loggers</t>
  </si>
  <si>
    <t xml:space="preserve">for DEER 2016 </t>
  </si>
  <si>
    <t>Type</t>
  </si>
  <si>
    <t>Area</t>
  </si>
  <si>
    <t>Fraction</t>
  </si>
  <si>
    <t>LF</t>
  </si>
  <si>
    <t>HB</t>
  </si>
  <si>
    <t>Asm</t>
  </si>
  <si>
    <t>OfficeGeneral</t>
  </si>
  <si>
    <t>Auditorium</t>
  </si>
  <si>
    <t>Classroom</t>
  </si>
  <si>
    <t>RelWorship</t>
  </si>
  <si>
    <t>StockRoom</t>
  </si>
  <si>
    <t>Hall</t>
  </si>
  <si>
    <t>RestRoom</t>
  </si>
  <si>
    <t>Kitchen</t>
  </si>
  <si>
    <t>LobbyWaiting</t>
  </si>
  <si>
    <t>Conference</t>
  </si>
  <si>
    <t>Dining</t>
  </si>
  <si>
    <t>Exhibit</t>
  </si>
  <si>
    <t>MechElecRoom</t>
  </si>
  <si>
    <t>RetailSales</t>
  </si>
  <si>
    <t>Whole Building</t>
  </si>
  <si>
    <t>EPr</t>
  </si>
  <si>
    <t>Gymnasium</t>
  </si>
  <si>
    <t>LibraryReading</t>
  </si>
  <si>
    <t>StorageSmlCond</t>
  </si>
  <si>
    <t>CorridorStairway</t>
  </si>
  <si>
    <t>CompRoomClassrm</t>
  </si>
  <si>
    <t>ESe</t>
  </si>
  <si>
    <t>Shop</t>
  </si>
  <si>
    <t>ERC</t>
  </si>
  <si>
    <t>ECC</t>
  </si>
  <si>
    <t>EUn</t>
  </si>
  <si>
    <t>DormitoryRoom</t>
  </si>
  <si>
    <t>Gro</t>
  </si>
  <si>
    <t>GrocSales</t>
  </si>
  <si>
    <t>RefWalkInCool</t>
  </si>
  <si>
    <t>Hsp</t>
  </si>
  <si>
    <t>HspSurgOutptLab</t>
  </si>
  <si>
    <t>PatientRoom</t>
  </si>
  <si>
    <t>HspNursing</t>
  </si>
  <si>
    <t>FacMaint</t>
  </si>
  <si>
    <t>Nrs</t>
  </si>
  <si>
    <t>Laundry</t>
  </si>
  <si>
    <t>Htl</t>
  </si>
  <si>
    <t>GuestRmCorrid</t>
  </si>
  <si>
    <t>GuestRmOcc</t>
  </si>
  <si>
    <t>HotelLobby</t>
  </si>
  <si>
    <t>BarCasino</t>
  </si>
  <si>
    <t>GuestRmUnOcc</t>
  </si>
  <si>
    <t>Mtl</t>
  </si>
  <si>
    <t>Restroom</t>
  </si>
  <si>
    <t>Break</t>
  </si>
  <si>
    <t>MLI</t>
  </si>
  <si>
    <t>Work</t>
  </si>
  <si>
    <t>MBT</t>
  </si>
  <si>
    <t>OfficeOpen</t>
  </si>
  <si>
    <t>Laboratory</t>
  </si>
  <si>
    <t>OfficeSmall</t>
  </si>
  <si>
    <t>CompRoomData</t>
  </si>
  <si>
    <t>OfL</t>
  </si>
  <si>
    <t>CopyRoom</t>
  </si>
  <si>
    <t>Ofs</t>
  </si>
  <si>
    <t>RFF</t>
  </si>
  <si>
    <t>RSD</t>
  </si>
  <si>
    <t>Rt3</t>
  </si>
  <si>
    <t>RtL</t>
  </si>
  <si>
    <t>RtS</t>
  </si>
  <si>
    <t>SCn</t>
  </si>
  <si>
    <t>WarehouseCond</t>
  </si>
  <si>
    <t>SUn</t>
  </si>
  <si>
    <t>WarehouseUnCond</t>
  </si>
  <si>
    <t>WRf</t>
  </si>
  <si>
    <t>RefStorFreezer</t>
  </si>
  <si>
    <t>IndLoadDock</t>
  </si>
  <si>
    <t>RefStorCooler</t>
  </si>
  <si>
    <t>Notes:</t>
  </si>
  <si>
    <t>1. High-bay lighting type for DEER 2016 is only applicable to designated activity areas; for DEER 2014 high-bay lighting was assumed in all activity areas.</t>
  </si>
  <si>
    <t>2. DEER 2014 values for hours-of-use of peak demand are used for DEER 2016 if:</t>
  </si>
  <si>
    <t>a. logger data for the specific building type/activity area/lighing type is not available AND</t>
  </si>
  <si>
    <t>b. logger data for an alternative lighting type within the same building type/activity area is not appropriate AND</t>
  </si>
  <si>
    <t>c. logger data for an similar activity area within the same building type is not approrirate.</t>
  </si>
  <si>
    <t>3. the DEER 2014 whole-building values are based on updated activity area fractions to make them comparable to the proposed DEER 2016 values and may differ from the actual values used in DEER2014.</t>
  </si>
  <si>
    <t>4. logger data for hotel and motel guest rooms are used for activity areas designated as both occupied and unoccupied in DEER 2014</t>
  </si>
  <si>
    <t>5. logger data for mechanical rooms (MechElecRoom activity area) are accumulated across building types.</t>
  </si>
  <si>
    <t>DEER Building Type Assignment</t>
  </si>
  <si>
    <t>This worksheet assigns the DEER building type to the survey/audit building descriptions.</t>
  </si>
  <si>
    <t>Building Type Assignment Pivot Table</t>
  </si>
  <si>
    <t>Audit/Survey Building Description</t>
  </si>
  <si>
    <t>Code</t>
  </si>
  <si>
    <t>Description</t>
  </si>
  <si>
    <t>Logger Count</t>
  </si>
  <si>
    <t>Sum of Count</t>
  </si>
  <si>
    <t>Administration and management</t>
  </si>
  <si>
    <t>Ag Packing Plant</t>
  </si>
  <si>
    <t>Bowling Alley</t>
  </si>
  <si>
    <t>Ag Sales</t>
  </si>
  <si>
    <t>Community Center</t>
  </si>
  <si>
    <t>Art Studio</t>
  </si>
  <si>
    <t>OfS</t>
  </si>
  <si>
    <t>Government Services</t>
  </si>
  <si>
    <t>Assembly/Light Manufacturing</t>
  </si>
  <si>
    <t>Health/Fitness Center</t>
  </si>
  <si>
    <t>Assisted Living</t>
  </si>
  <si>
    <t>Library / Museum</t>
  </si>
  <si>
    <t>Auto Parts</t>
  </si>
  <si>
    <t>Movie Theaters</t>
  </si>
  <si>
    <t>Auto Repair</t>
  </si>
  <si>
    <t>Other Recreational/Public Assembly</t>
  </si>
  <si>
    <t>Auto Sales</t>
  </si>
  <si>
    <t>Poolhall</t>
  </si>
  <si>
    <t>Bagel Shop</t>
  </si>
  <si>
    <t>Religious Assembly (mixed use)</t>
  </si>
  <si>
    <t>Bakery/Catering</t>
  </si>
  <si>
    <t>Religious Assembly (worship only)</t>
  </si>
  <si>
    <t>Bar/Tavern/Nightclub/Other</t>
  </si>
  <si>
    <t>Theater / Performing Arts</t>
  </si>
  <si>
    <t>Beauty Salon</t>
  </si>
  <si>
    <t>College/University</t>
  </si>
  <si>
    <t>Bed &amp; Breakfast</t>
  </si>
  <si>
    <t>Bookstore</t>
  </si>
  <si>
    <t>Vocational or Trade School</t>
  </si>
  <si>
    <t>Brewery</t>
  </si>
  <si>
    <t>Small General Grocery</t>
  </si>
  <si>
    <t>Campground</t>
  </si>
  <si>
    <t>Specialty Food Store</t>
  </si>
  <si>
    <t>Car Rental</t>
  </si>
  <si>
    <t>Specialty/Ethnic Grocery</t>
  </si>
  <si>
    <t>Carwash</t>
  </si>
  <si>
    <t>Supermarkets</t>
  </si>
  <si>
    <t>Cigar Shop</t>
  </si>
  <si>
    <t>Clinic/Outpatient Care</t>
  </si>
  <si>
    <t>Clock Repair</t>
  </si>
  <si>
    <t>Coffee Shop</t>
  </si>
  <si>
    <t>ECU</t>
  </si>
  <si>
    <t>Commercial Farm</t>
  </si>
  <si>
    <t>NA</t>
  </si>
  <si>
    <t>Commercial Laundry</t>
  </si>
  <si>
    <t>Commercial Greenhouse</t>
  </si>
  <si>
    <t>GrH</t>
  </si>
  <si>
    <t>Electronics Manufacturing</t>
  </si>
  <si>
    <t>Grh</t>
  </si>
  <si>
    <t>Fabrication</t>
  </si>
  <si>
    <t>Food Processing</t>
  </si>
  <si>
    <t>Light Industrial Process</t>
  </si>
  <si>
    <t>Conditioned Warehouse, High Bay</t>
  </si>
  <si>
    <t>Machine Shop</t>
  </si>
  <si>
    <t>Conditioned Warehouse, Low Bay</t>
  </si>
  <si>
    <t>Machine Shop and Hardware Store</t>
  </si>
  <si>
    <t>Convenience Store</t>
  </si>
  <si>
    <t>Manufacturing</t>
  </si>
  <si>
    <t>Data Processing/Computer Center</t>
  </si>
  <si>
    <t>Mixed Office and Workspace</t>
  </si>
  <si>
    <t>Day Spa</t>
  </si>
  <si>
    <t>Other Industrial</t>
  </si>
  <si>
    <t>Daycare or Preschool</t>
  </si>
  <si>
    <t>Other Service Shop</t>
  </si>
  <si>
    <t>Delicatessen</t>
  </si>
  <si>
    <t>Recycling</t>
  </si>
  <si>
    <t>Department / Variety Store</t>
  </si>
  <si>
    <t>Repair (Non-Auto)</t>
  </si>
  <si>
    <t>Dog Grooming</t>
  </si>
  <si>
    <t>Donut Shop</t>
  </si>
  <si>
    <t>Lab/R&amp;D Facility</t>
  </si>
  <si>
    <t>Drug Store</t>
  </si>
  <si>
    <t>Medical/Dental Lab</t>
  </si>
  <si>
    <t>Dry Cleaning</t>
  </si>
  <si>
    <t>Not Assigned</t>
  </si>
  <si>
    <t>Electronics Warehouse</t>
  </si>
  <si>
    <t>Elementary School</t>
  </si>
  <si>
    <t>Fast Food or Self Service</t>
  </si>
  <si>
    <t>Financial / Legal</t>
  </si>
  <si>
    <t>Florist</t>
  </si>
  <si>
    <t>Funeral Services</t>
  </si>
  <si>
    <t>Furniture Store</t>
  </si>
  <si>
    <t>Gas Station w/Convenience Store</t>
  </si>
  <si>
    <t>General Offices</t>
  </si>
  <si>
    <t>Golf Club</t>
  </si>
  <si>
    <t>Hair Salon</t>
  </si>
  <si>
    <t>Greenhouse</t>
  </si>
  <si>
    <t>Hardware Store</t>
  </si>
  <si>
    <t>Grand Total</t>
  </si>
  <si>
    <t>High-Rise</t>
  </si>
  <si>
    <t>Home Improvement</t>
  </si>
  <si>
    <t>Insurance/Real Estate</t>
  </si>
  <si>
    <t>Liquor Store</t>
  </si>
  <si>
    <t>Medical/Dental Office</t>
  </si>
  <si>
    <t>Message Spa</t>
  </si>
  <si>
    <t>Middle / Secondary School</t>
  </si>
  <si>
    <t>Mixed Retail and Warehouse</t>
  </si>
  <si>
    <t>Mixed Storage and Workspace</t>
  </si>
  <si>
    <t>Mixed-Use/Multi-tenant</t>
  </si>
  <si>
    <t>Motel (Inn)</t>
  </si>
  <si>
    <t>Music Lessons</t>
  </si>
  <si>
    <t>Nail Salon</t>
  </si>
  <si>
    <t>Office Building</t>
  </si>
  <si>
    <t>Office Park</t>
  </si>
  <si>
    <t>Other</t>
  </si>
  <si>
    <t>Other Agr.</t>
  </si>
  <si>
    <t>Other Commercial</t>
  </si>
  <si>
    <t>Other Lodging</t>
  </si>
  <si>
    <t>Other Office</t>
  </si>
  <si>
    <t>Other Retail Store</t>
  </si>
  <si>
    <t>Outlet Store</t>
  </si>
  <si>
    <t>Parking Structure</t>
  </si>
  <si>
    <t>Police/Fire Station</t>
  </si>
  <si>
    <t>Post Office</t>
  </si>
  <si>
    <t>Rehabilitation Center</t>
  </si>
  <si>
    <t>Rental Shop</t>
  </si>
  <si>
    <t>Resort</t>
  </si>
  <si>
    <t>Retail Showroom</t>
  </si>
  <si>
    <t>Retail Warehouse/Clubs</t>
  </si>
  <si>
    <t>Service Company</t>
  </si>
  <si>
    <t>Shop in Enclosed Mall</t>
  </si>
  <si>
    <t>Shop in Strip Mall</t>
  </si>
  <si>
    <t>Showroom</t>
  </si>
  <si>
    <t>Small Hotel (Inn)</t>
  </si>
  <si>
    <t>Software Development</t>
  </si>
  <si>
    <t>Storage</t>
  </si>
  <si>
    <t>Table Service</t>
  </si>
  <si>
    <t>Tattoo parlor</t>
  </si>
  <si>
    <t>Townhouse</t>
  </si>
  <si>
    <t>Unconditioned Warehouse, High Bay</t>
  </si>
  <si>
    <t>Unconditioned Warehouse, Low Bay</t>
  </si>
  <si>
    <t>Vetinary Services</t>
  </si>
  <si>
    <t>Wholesale Sales</t>
  </si>
  <si>
    <t>Winery</t>
  </si>
  <si>
    <t>SiteID Building Type Assignment</t>
  </si>
  <si>
    <t>This worksheet shows the result of the DEER building type assignment to the SiteID and Activity Area labels supplied by the on-site surveys and allows individual sites to be overriden.</t>
  </si>
  <si>
    <t>This table is the basis for the pivot table on the previous tab.</t>
  </si>
  <si>
    <t>Survey/Audit building type assignment</t>
  </si>
  <si>
    <t>Survey/Audit DEER building type</t>
  </si>
  <si>
    <t>Final</t>
  </si>
  <si>
    <t>Survey/Audit activity area assignment</t>
  </si>
  <si>
    <t>DEER Bldg Type</t>
  </si>
  <si>
    <t>Logger</t>
  </si>
  <si>
    <t>OsBuildingType</t>
  </si>
  <si>
    <t>Fillin_OnSiteDEERBldgType</t>
  </si>
  <si>
    <t>ActivityAreaLabel</t>
  </si>
  <si>
    <t>Lookup</t>
  </si>
  <si>
    <t>Override</t>
  </si>
  <si>
    <t>Count</t>
  </si>
  <si>
    <t>Lab</t>
  </si>
  <si>
    <t>Office</t>
  </si>
  <si>
    <t>Restrooms</t>
  </si>
  <si>
    <t>HallwayLobby</t>
  </si>
  <si>
    <t>Lodging</t>
  </si>
  <si>
    <t>Guest Rooms</t>
  </si>
  <si>
    <t>Comm/Ind Work</t>
  </si>
  <si>
    <t>OtherMisc</t>
  </si>
  <si>
    <t>Kitchen/Break Room</t>
  </si>
  <si>
    <t>Warehouse</t>
  </si>
  <si>
    <t>Health/Medical - Clinic</t>
  </si>
  <si>
    <t>Retail - Large</t>
  </si>
  <si>
    <t>Utilities</t>
  </si>
  <si>
    <t>All Commercial</t>
  </si>
  <si>
    <t>Mechanical/Electrical Room</t>
  </si>
  <si>
    <t>Conference Room</t>
  </si>
  <si>
    <t>Government</t>
  </si>
  <si>
    <t>Auto Repair Workshop</t>
  </si>
  <si>
    <t>Agriculture</t>
  </si>
  <si>
    <t>Patient Rooms</t>
  </si>
  <si>
    <t>Tattoo Parlor</t>
  </si>
  <si>
    <t>Hallways/Corridors/Stairways</t>
  </si>
  <si>
    <t>Office (General)</t>
  </si>
  <si>
    <t>Storage (Unconditioned)</t>
  </si>
  <si>
    <t>Comm/Ind Work (General Low Bay)</t>
  </si>
  <si>
    <t>Classroom/Lecture</t>
  </si>
  <si>
    <t>Classrooms (Portable)</t>
  </si>
  <si>
    <t>Kitchen/Break room and Food Preparation</t>
  </si>
  <si>
    <t>Lobby (Main Entry and Assembly)</t>
  </si>
  <si>
    <t>Other Unlisted Activity Types</t>
  </si>
  <si>
    <t>Unknown</t>
  </si>
  <si>
    <t>Copy Room</t>
  </si>
  <si>
    <t>Comm/Ind Work (General High Bay)</t>
  </si>
  <si>
    <t>Office (Executive/Private)</t>
  </si>
  <si>
    <t>Office (Open Plan)</t>
  </si>
  <si>
    <t>Library</t>
  </si>
  <si>
    <t>Storage (Conditioned)</t>
  </si>
  <si>
    <t>Retail Sales/Showroom</t>
  </si>
  <si>
    <t>Exercise Centers/Gymnasium</t>
  </si>
  <si>
    <t>Storage (Refrigerated/Freezer), Walk-in</t>
  </si>
  <si>
    <t>Convention and Meeting Center</t>
  </si>
  <si>
    <t>Dining Area</t>
  </si>
  <si>
    <t>Lobby (Office Reception/Waiting)</t>
  </si>
  <si>
    <t>Loading Dock</t>
  </si>
  <si>
    <t>Comm/Ind Work (Precision)</t>
  </si>
  <si>
    <t>Locker and Dressing Room</t>
  </si>
  <si>
    <t>Guest Rooms (Hotel/Motel)</t>
  </si>
  <si>
    <t>Religious Worship</t>
  </si>
  <si>
    <t>Mall Arcade and Atrium</t>
  </si>
  <si>
    <t>Barber/Beauty Shop</t>
  </si>
  <si>
    <t>Theater (Performance)</t>
  </si>
  <si>
    <t>Bar Cocktail Lounge</t>
  </si>
  <si>
    <t>Computer (Network Room/Server Room</t>
  </si>
  <si>
    <t>Residential</t>
  </si>
  <si>
    <t>Medical Offices and Exam Rooms</t>
  </si>
  <si>
    <t>Bank/Financial</t>
  </si>
  <si>
    <t>Non Rebated Area</t>
  </si>
  <si>
    <t>Computer Room</t>
  </si>
  <si>
    <t>Vacant Office (Open Plan)</t>
  </si>
  <si>
    <t>Stairwells (not stairways/hallways)</t>
  </si>
  <si>
    <t>Parking</t>
  </si>
  <si>
    <t>Storage (Refrigerated/Freezer), Building</t>
  </si>
  <si>
    <t>Smoking Lounge</t>
  </si>
  <si>
    <t>Pool/Spa Area</t>
  </si>
  <si>
    <t>Exhibit Display Area/Museum</t>
  </si>
  <si>
    <t>Vacant Office (General)</t>
  </si>
  <si>
    <t>Outside/Outdoor Area</t>
  </si>
  <si>
    <t>Residential Multi-family</t>
  </si>
  <si>
    <t>CSS Activity Area Percent of Building</t>
  </si>
  <si>
    <t>based on CSS data published by Itron: CSSData_2014-06-023.7z</t>
  </si>
  <si>
    <t>DEERBldg</t>
  </si>
  <si>
    <t>CSS Activity Area Type</t>
  </si>
  <si>
    <t>DEER Activity Area</t>
  </si>
  <si>
    <t>CSS Area</t>
  </si>
  <si>
    <t>% Total</t>
  </si>
  <si>
    <t>Min %</t>
  </si>
  <si>
    <t>Adj. Area</t>
  </si>
  <si>
    <t>Final Area</t>
  </si>
  <si>
    <t>Casino/Gaming</t>
  </si>
  <si>
    <t>Theater (Motion Picture)</t>
  </si>
  <si>
    <t>Vacant Other Unlisted Activity Types</t>
  </si>
  <si>
    <t>Vacant (Conditioned)</t>
  </si>
  <si>
    <t>Courtrooms</t>
  </si>
  <si>
    <t>Patio Area</t>
  </si>
  <si>
    <t>Non-Surveyed Suite (Master-Metered Multi-Tenant Suites Only)</t>
  </si>
  <si>
    <t>Computer (Data Center)</t>
  </si>
  <si>
    <t>Elevators</t>
  </si>
  <si>
    <t>Vacant (Unconditioned)</t>
  </si>
  <si>
    <t>Education - Relocatable Classroom</t>
  </si>
  <si>
    <t>Vacant Classrooms (Portable)</t>
  </si>
  <si>
    <t>Vacant Classroom/Lecture</t>
  </si>
  <si>
    <t>Vacant Storage (Refrigerated/Freezer), Walk-in</t>
  </si>
  <si>
    <t>Manufacturing - Bio/Tech</t>
  </si>
  <si>
    <t>Vacant Conference Room</t>
  </si>
  <si>
    <t>Vacant Office (Executive/Private)</t>
  </si>
  <si>
    <t>Clean Room</t>
  </si>
  <si>
    <t>Lobby (Hotel)</t>
  </si>
  <si>
    <t>Vacant Non-Surveyed Suite (MM-MT Suites Only)</t>
  </si>
  <si>
    <t>Vacant Restrooms</t>
  </si>
  <si>
    <t>Vacant Kitchen/Break room and Food Preparation</t>
  </si>
  <si>
    <t>Vacant Storage (Conditioned)</t>
  </si>
  <si>
    <t>Vacant Hallways/Corridors/Stairways</t>
  </si>
  <si>
    <t>Vacant Medical Offices and Exam Rooms</t>
  </si>
  <si>
    <t>Vacant Lobby (Office Reception/Waiting)</t>
  </si>
  <si>
    <t>Vacant Copy Room</t>
  </si>
  <si>
    <t>Surgery Rooms</t>
  </si>
  <si>
    <t>Vacant Mechanical/Electrical Room</t>
  </si>
  <si>
    <t>Restaurant - FastFood</t>
  </si>
  <si>
    <t>Restaurant - SitDown</t>
  </si>
  <si>
    <t>Retail - 3Story</t>
  </si>
  <si>
    <t>Warehouse - Cond</t>
  </si>
  <si>
    <t>Warehouse - Refrig</t>
  </si>
  <si>
    <t>Warehouse - UnCond</t>
  </si>
  <si>
    <t>Na</t>
  </si>
  <si>
    <t>DEER and Non-DEER Lighting Measures</t>
  </si>
  <si>
    <t xml:space="preserve">The energy impacts associated with all commercial indoor general lighting measures are impacted by these changes of hours-of-use and coincident demand.  The  tables </t>
  </si>
  <si>
    <t xml:space="preserve">below lists each of the measures in this category.  The Use-Subcategory for these measures has been expanded to better identify the lighting application.  </t>
  </si>
  <si>
    <t>Indoor General Lighting (InGen) has three variations as listed below:</t>
  </si>
  <si>
    <t>Use Category</t>
  </si>
  <si>
    <t>Use Subcategory</t>
  </si>
  <si>
    <t>Note</t>
  </si>
  <si>
    <t>Lighting</t>
  </si>
  <si>
    <t>Indoor General CFL Lighting</t>
  </si>
  <si>
    <t>InGen-CFL</t>
  </si>
  <si>
    <t>Uses CFL hours-of-use and coincident demand</t>
  </si>
  <si>
    <t>Indoor General High Bay Lighting</t>
  </si>
  <si>
    <t>InGen-HB</t>
  </si>
  <si>
    <t>Uses high-bay hours-of-use and coincident demand</t>
  </si>
  <si>
    <t>Indoor General Linear Fluorescent Lighting</t>
  </si>
  <si>
    <t>InGen-LF</t>
  </si>
  <si>
    <t>Uses linear fluorescent hours-of-use and coincident demand</t>
  </si>
  <si>
    <t xml:space="preserve">In DEER2011 and DEER2014, lighting measures that utilize high bay technologies used the same hours-of-use and coincident demand as linear fluorescent technology measures.  </t>
  </si>
  <si>
    <t>Now that high bay lighting hours-of-use are available, these measures are set to use the high bay hours of use starting 01/01/2016.</t>
  </si>
  <si>
    <t xml:space="preserve">The measures that fall into this category are listed below. </t>
  </si>
  <si>
    <t>DEER2014 Lighting measures with Linear Fluorescent hours-of-use through 12/31/2015 and High Bay hours-of-use starting 1/1/2016:</t>
  </si>
  <si>
    <t>Index</t>
  </si>
  <si>
    <t>MeasureID</t>
  </si>
  <si>
    <t>Sector</t>
  </si>
  <si>
    <t>PA</t>
  </si>
  <si>
    <t>UseCategory</t>
  </si>
  <si>
    <t>UseSubCategory</t>
  </si>
  <si>
    <t>TechGroup</t>
  </si>
  <si>
    <t>TechType</t>
  </si>
  <si>
    <t>Qualifier</t>
  </si>
  <si>
    <t>StartDate</t>
  </si>
  <si>
    <t>ReviewStatus</t>
  </si>
  <si>
    <t>2178</t>
  </si>
  <si>
    <t>Com-Lighting-InGen_PSMH-365w_PSMH-365w_T5-46in-234w</t>
  </si>
  <si>
    <t>Com</t>
  </si>
  <si>
    <t>Any</t>
  </si>
  <si>
    <t>Ltg_Lmp+Blst</t>
  </si>
  <si>
    <t>LF_LmpBlst</t>
  </si>
  <si>
    <t>DEER1316-Ltg-Com-HB</t>
  </si>
  <si>
    <t>1/1/2013</t>
  </si>
  <si>
    <t>DEER2016 Comment Period</t>
  </si>
  <si>
    <t>2179</t>
  </si>
  <si>
    <t>Com-Lighting-InGen_PSMH-456w_PSMH-456w_T5-46in-351w</t>
  </si>
  <si>
    <t>2180</t>
  </si>
  <si>
    <t>Com-Lighting-InGen_PSMH-456w_T5-46in-351w_T5-46in-351w</t>
  </si>
  <si>
    <t>2181</t>
  </si>
  <si>
    <t>Com-Lighting-InGen_MV-455w_T5-46in-234w_T5-46in-234w</t>
  </si>
  <si>
    <t>2182</t>
  </si>
  <si>
    <t>Com-Lighting-InGen_MV-455w_PSMH-365w_T5-46in-234w</t>
  </si>
  <si>
    <t>2183</t>
  </si>
  <si>
    <t>Com-Lighting-InGen_MV-780w_T5-46in-351w_T5-46in-351w</t>
  </si>
  <si>
    <t>2184</t>
  </si>
  <si>
    <t>Com-Lighting-InGen_MV-780w_PSMH-456w_T5-46in-351w</t>
  </si>
  <si>
    <t>2351</t>
  </si>
  <si>
    <t>Com-Lighting-InGen_MH-295w_PSMH-208w_PSMH-208w</t>
  </si>
  <si>
    <t>HID_LmpBlst</t>
  </si>
  <si>
    <t>2352</t>
  </si>
  <si>
    <t>Com-Lighting-InGen_Incan-500w_PSMH-208w_PSMH-208w</t>
  </si>
  <si>
    <t>2353</t>
  </si>
  <si>
    <t>Com-Lighting-InGen_MH-295w_PSMH-288w_PSMH-288w</t>
  </si>
  <si>
    <t>2354</t>
  </si>
  <si>
    <t>Com-Lighting-InGen_MV-455w_PSMH-288w_PSMH-288w</t>
  </si>
  <si>
    <t>2355</t>
  </si>
  <si>
    <t>Com-Lighting-InGen_MH-458w_PSMH-400w_PSMH-400w</t>
  </si>
  <si>
    <t>2356</t>
  </si>
  <si>
    <t>Com-Lighting-InGen_Incan-1000w_PSMH-400w_PSMH-400w</t>
  </si>
  <si>
    <t>High bay measures that are part of the lighting disposition will also utilize the high bay hours-of-use beginning in 2016.</t>
  </si>
  <si>
    <t>DispositionLighting measures with Linear Fluorescent hours-of-use through 12/31/2015 and High Bay hours-of-use starting 1/1/2016:</t>
  </si>
  <si>
    <t>4018</t>
  </si>
  <si>
    <t>C-In-CFLfixt-26w-2Lmp(56w)-dWP39</t>
  </si>
  <si>
    <t>Ltg_Fixture</t>
  </si>
  <si>
    <t>CFL_fixt</t>
  </si>
  <si>
    <t>4019</t>
  </si>
  <si>
    <t>C-In-CFLfixt-26w-2Lmp(70w)-dWP25</t>
  </si>
  <si>
    <t>4020</t>
  </si>
  <si>
    <t>C-In-CFLfixt-26w-4Lmp(112w)-dWP78-dWC73</t>
  </si>
  <si>
    <t>4021</t>
  </si>
  <si>
    <t>C-In-CFLfixt-26w-4Lmp(128w)-dWP62-dWC57</t>
  </si>
  <si>
    <t>4033</t>
  </si>
  <si>
    <t>C-In-CFLfixt-42w-4Lmp(182w)-dWP113-dWC50</t>
  </si>
  <si>
    <t>4034</t>
  </si>
  <si>
    <t>C-In-CFLfixt-42w-4Lmp(192w)-dWP103-dWC40</t>
  </si>
  <si>
    <t>4040</t>
  </si>
  <si>
    <t>C-In-CFLfixt-50w-4Lmp(244w)-dWP214-dWC121</t>
  </si>
  <si>
    <t>4041</t>
  </si>
  <si>
    <t>C-In-CFLfixt-50w-4Lmp(244w)-dwP214-dwC156</t>
  </si>
  <si>
    <t>4042</t>
  </si>
  <si>
    <t>C-In-CFLfixt-50w-6Lmp(360w)-dWP98</t>
  </si>
  <si>
    <t>4043</t>
  </si>
  <si>
    <t>C-In-CFLfixt-50w-6Lmp(360w)-dwP98-dwC40</t>
  </si>
  <si>
    <t>4058</t>
  </si>
  <si>
    <t>C-In-CFLretrofit-42w+6Blst(273w)-dwP185-dwC127</t>
  </si>
  <si>
    <t>CFL_LmpBlst</t>
  </si>
  <si>
    <t>4059</t>
  </si>
  <si>
    <t>C-In-CFLretrofit-42w+6Blst(273w)-dWP185-dWC92</t>
  </si>
  <si>
    <t>4060</t>
  </si>
  <si>
    <t>C-In-CFLretrofit-50w+4Blst(233w)-dWP225-dWC132</t>
  </si>
  <si>
    <t>4061</t>
  </si>
  <si>
    <t>C-In-CFLretrofit-50w+4Blst(233w)-dwP225-dwC167</t>
  </si>
  <si>
    <t>4231</t>
  </si>
  <si>
    <t>C-In-Ind(110w)-dwP80-dwC75</t>
  </si>
  <si>
    <t>Ind_LmpBlst</t>
  </si>
  <si>
    <t>4232</t>
  </si>
  <si>
    <t>C-In-Ind(165w)-dwP130-dwC67</t>
  </si>
  <si>
    <t>4233</t>
  </si>
  <si>
    <t>C-In-Ind(215w)-dWP243-dWC150</t>
  </si>
  <si>
    <t>4234</t>
  </si>
  <si>
    <t>C-In-Ind(220w)-dwP238-dwC180</t>
  </si>
  <si>
    <t>4235</t>
  </si>
  <si>
    <t>C-In-Ind(320w)-dWP138-dWC45</t>
  </si>
  <si>
    <t>4236</t>
  </si>
  <si>
    <t>C-In-Ind(330w)-dwP128-dwC126</t>
  </si>
  <si>
    <t>4237</t>
  </si>
  <si>
    <t>C-In-Ind(43w)-dWP85</t>
  </si>
  <si>
    <t>4238</t>
  </si>
  <si>
    <t>C-In-Ind(44w)-dwP84</t>
  </si>
  <si>
    <t>4239</t>
  </si>
  <si>
    <t>C-In-Ind(70w)-dwP58</t>
  </si>
  <si>
    <t>4240</t>
  </si>
  <si>
    <t>C-In-Ind-120w(132w)-dwP58-dwC53</t>
  </si>
  <si>
    <t>4241</t>
  </si>
  <si>
    <t>C-In-Ind-120w(132w)-dWP83-dWC53</t>
  </si>
  <si>
    <t>4242</t>
  </si>
  <si>
    <t>C-In-Ind-120w(132w)-dwP83-dwC76</t>
  </si>
  <si>
    <t>4243</t>
  </si>
  <si>
    <t>C-In-Ind-180w(198w)-dWP97-dWC34</t>
  </si>
  <si>
    <t>4244</t>
  </si>
  <si>
    <t>C-In-Ind-180w(198w)-dWP97-dWC90</t>
  </si>
  <si>
    <t>4245</t>
  </si>
  <si>
    <t>C-In-Ind-250w(275w)-dwP183-dwC125</t>
  </si>
  <si>
    <t>4246</t>
  </si>
  <si>
    <t>C-In-Ind-250w(275w)-dWP183-dWC90</t>
  </si>
  <si>
    <t>4247</t>
  </si>
  <si>
    <t>C-In-Ind-360w(396w)-dWP62</t>
  </si>
  <si>
    <t>4248</t>
  </si>
  <si>
    <t>C-In-Ind-360w(396w)-dwP62-dwC4</t>
  </si>
  <si>
    <t>4249</t>
  </si>
  <si>
    <t>C-In-Ind-70w(77w)-dWP51</t>
  </si>
  <si>
    <t>4291</t>
  </si>
  <si>
    <t>C-In-LEDFixt(131w)-dWP20</t>
  </si>
  <si>
    <t>LED_fixt</t>
  </si>
  <si>
    <t>4292</t>
  </si>
  <si>
    <t>C-In-LEDFixt(131w)-dWP77</t>
  </si>
  <si>
    <t>4293</t>
  </si>
  <si>
    <t>C-In-LEDFixt(160w)-dwP66</t>
  </si>
  <si>
    <t>4294</t>
  </si>
  <si>
    <t>C-In-LEDFixt(160w)-dwP72</t>
  </si>
  <si>
    <t>4295</t>
  </si>
  <si>
    <t>C-In-LEDFixt(17w)-dWP33</t>
  </si>
  <si>
    <t>4296</t>
  </si>
  <si>
    <t>C-In-LEDFixt(187w)-dWP101</t>
  </si>
  <si>
    <t>4298</t>
  </si>
  <si>
    <t>C-In-LEDFixt(220w)-dWP145</t>
  </si>
  <si>
    <t>4299</t>
  </si>
  <si>
    <t>C-In-LEDFixt(220w)-dWP82</t>
  </si>
  <si>
    <t>4302</t>
  </si>
  <si>
    <t>C-In-LEDFixt(262w)-dWP138</t>
  </si>
  <si>
    <t>4303</t>
  </si>
  <si>
    <t>C-In-LEDFixt(280w)-dwP176</t>
  </si>
  <si>
    <t>4304</t>
  </si>
  <si>
    <t>C-In-LEDFixt(320w)-dWP186</t>
  </si>
  <si>
    <t>4305</t>
  </si>
  <si>
    <t>C-In-LEDFixt(500w)-dWP318</t>
  </si>
  <si>
    <t>4306</t>
  </si>
  <si>
    <t>C-In-LEDFixt(750w)-dWP330</t>
  </si>
  <si>
    <t>4314</t>
  </si>
  <si>
    <t>C-In-LEDFixt-2(280w)-dWP176</t>
  </si>
  <si>
    <t>4322</t>
  </si>
  <si>
    <t>C-In-LEDFixt-4(160w)-dWP66</t>
  </si>
  <si>
    <t>4323</t>
  </si>
  <si>
    <t>C-In-LEDFixt-4(160w)-dWP72</t>
  </si>
  <si>
    <t>4695</t>
  </si>
  <si>
    <t>C-In-PSMH-125w(150w)-dwP65-dwC0</t>
  </si>
  <si>
    <t>4696</t>
  </si>
  <si>
    <t>C-In-PSMH-125w(150w)-dWP65-dWC35</t>
  </si>
  <si>
    <t>4697</t>
  </si>
  <si>
    <t>C-In-PSMH-150w(165w)-dWP130-dWC67</t>
  </si>
  <si>
    <t>4698</t>
  </si>
  <si>
    <t>C-In-PSMH-175w(208w)-dwP24-dwC0</t>
  </si>
  <si>
    <t>4699</t>
  </si>
  <si>
    <t>C-In-PSMH-175w(208w)-dWP292-dWC0</t>
  </si>
  <si>
    <t>4700</t>
  </si>
  <si>
    <t>C-In-PSMH-175w(208w)-dwP87-dwC0</t>
  </si>
  <si>
    <t>4701</t>
  </si>
  <si>
    <t>C-In-PSMH-175w(208w)-dWP87-dWC24</t>
  </si>
  <si>
    <t>4702</t>
  </si>
  <si>
    <t>C-In-PSMH-175w-Ext(208w)-dwP87-dwC80</t>
  </si>
  <si>
    <t>4703</t>
  </si>
  <si>
    <t>C-In-PSMH-250w(278w)-dWP180-dWC87</t>
  </si>
  <si>
    <t>4704</t>
  </si>
  <si>
    <t>C-In-PSMH-250w(278w)-dwP87-dwC80</t>
  </si>
  <si>
    <t>4705</t>
  </si>
  <si>
    <t>C-In-PSMH-250w(288w)-dwP112-dwC0</t>
  </si>
  <si>
    <t>4706</t>
  </si>
  <si>
    <t>C-In-PSMH-250w(288w)-dWP167-dWC0</t>
  </si>
  <si>
    <t>4707</t>
  </si>
  <si>
    <t>C-In-PSMH-350w(400w)-dWP600-dWC0</t>
  </si>
  <si>
    <t>4708</t>
  </si>
  <si>
    <t>C-In-PSMH-450w(506w)-dwP434-dwC0</t>
  </si>
  <si>
    <t>4709</t>
  </si>
  <si>
    <t>C-In-PSMH-600w(635w)-dWP445-dWC183</t>
  </si>
  <si>
    <t>4710</t>
  </si>
  <si>
    <t>C-In-PSMH-70w(79w)-dWP49</t>
  </si>
  <si>
    <t>4711</t>
  </si>
  <si>
    <t>C-In-PSMH-70w(92w)-dwP36</t>
  </si>
  <si>
    <t>4712</t>
  </si>
  <si>
    <t>C-In-PSMH-750w(810w)-dWP270</t>
  </si>
  <si>
    <t>4713</t>
  </si>
  <si>
    <t>C-In-PSMH-750w(818w)-dwP262-dwC0</t>
  </si>
  <si>
    <t>All other indoor commercial lighting measures will use the updated hours-of-use for the appropriate lighting type beginning 1/1/2016:</t>
  </si>
  <si>
    <t>Lighting Meaures that will use updated hours-of-use beginning in 2016:</t>
  </si>
  <si>
    <t>2357</t>
  </si>
  <si>
    <t>Com-Lighting-InGen_CFLratio0357_CFLscw-3w</t>
  </si>
  <si>
    <t>Ltg_Lamp</t>
  </si>
  <si>
    <t>CFLint_lamp</t>
  </si>
  <si>
    <t>DEER1316-Ltg-Com-CFL</t>
  </si>
  <si>
    <t>2359</t>
  </si>
  <si>
    <t>Com-Lighting-InGen_CFLratio0357_CFLscw-4w</t>
  </si>
  <si>
    <t>2361</t>
  </si>
  <si>
    <t>Com-Lighting-InGen_CFLratio0357_CFLscw-5w</t>
  </si>
  <si>
    <t>2363</t>
  </si>
  <si>
    <t>Com-Lighting-InGen_CFLratio0357_CFLscw-6w</t>
  </si>
  <si>
    <t>2366</t>
  </si>
  <si>
    <t>Com-Lighting-InGen_CFLratio0357_CFLscw-7w</t>
  </si>
  <si>
    <t>2367</t>
  </si>
  <si>
    <t>Com-Lighting-InGen_CFLratio0357_CFLscw-8w</t>
  </si>
  <si>
    <t>2369</t>
  </si>
  <si>
    <t>Com-Lighting-InGen_CFLratio0357_CFLscw-9w</t>
  </si>
  <si>
    <t>2372</t>
  </si>
  <si>
    <t>Com-Lighting-InGen_CFLratio0357_CFLscw-10w</t>
  </si>
  <si>
    <t>2373</t>
  </si>
  <si>
    <t>Com-Lighting-InGen_CFLratio0357_CFLscw-11w</t>
  </si>
  <si>
    <t>2374</t>
  </si>
  <si>
    <t>Com-Lighting-InGen_CFLratio0357_CFLscw-12w</t>
  </si>
  <si>
    <t>2375</t>
  </si>
  <si>
    <t>Com-Lighting-InGen_CFLratio0357_CFLscw-13w</t>
  </si>
  <si>
    <t>2376</t>
  </si>
  <si>
    <t>Com-Lighting-InGen_CFLratio0357_CFLscw-14w</t>
  </si>
  <si>
    <t>2377</t>
  </si>
  <si>
    <t>Com-Lighting-InGen_CFLratio0357_CFLscw-15w</t>
  </si>
  <si>
    <t>2378</t>
  </si>
  <si>
    <t>Com-Lighting-InGen_CFLratio0357_CFLscw-16w</t>
  </si>
  <si>
    <t>2379</t>
  </si>
  <si>
    <t>Com-Lighting-InGen_CFLratio0357_CFLscw-17w</t>
  </si>
  <si>
    <t>2380</t>
  </si>
  <si>
    <t>Com-Lighting-InGen_CFLratio0357_CFLscw-18w</t>
  </si>
  <si>
    <t>2381</t>
  </si>
  <si>
    <t>Com-Lighting-InGen_CFLratio0357_CFLscw-19w</t>
  </si>
  <si>
    <t>2382</t>
  </si>
  <si>
    <t>Com-Lighting-InGen_CFLratio0357_CFLscw-20w</t>
  </si>
  <si>
    <t>2383</t>
  </si>
  <si>
    <t>Com-Lighting-InGen_CFLratio0357_CFLscw-21w</t>
  </si>
  <si>
    <t>2384</t>
  </si>
  <si>
    <t>Com-Lighting-InGen_CFLratio0357_CFLscw-22w</t>
  </si>
  <si>
    <t>2385</t>
  </si>
  <si>
    <t>Com-Lighting-InGen_CFLratio0357_CFLscw-23w</t>
  </si>
  <si>
    <t>2386</t>
  </si>
  <si>
    <t>Com-Lighting-InGen_CFLratio0357_CFLscw-24w</t>
  </si>
  <si>
    <t>2387</t>
  </si>
  <si>
    <t>Com-Lighting-InGen_CFLratio0357_CFLscw-25w</t>
  </si>
  <si>
    <t>2388</t>
  </si>
  <si>
    <t>Com-Lighting-InGen_CFLratio0357_CFLscw-26w</t>
  </si>
  <si>
    <t>2389</t>
  </si>
  <si>
    <t>Com-Lighting-InGen_CFLratio0357_CFLscw-27w</t>
  </si>
  <si>
    <t>2390</t>
  </si>
  <si>
    <t>Com-Lighting-InGen_CFLratio0357_CFLscw-28w</t>
  </si>
  <si>
    <t>2391</t>
  </si>
  <si>
    <t>Com-Lighting-InGen_CFLratio0357_CFLscw-29w</t>
  </si>
  <si>
    <t>2392</t>
  </si>
  <si>
    <t>Com-Lighting-InGen_CFLratio0357_CFLscw-30w</t>
  </si>
  <si>
    <t>2393</t>
  </si>
  <si>
    <t>Com-Lighting-InGen_CFLratio0357_CFLscw-31w</t>
  </si>
  <si>
    <t>2394</t>
  </si>
  <si>
    <t>Com-Lighting-InGen_CFLratio0357_CFLscw-32w</t>
  </si>
  <si>
    <t>2395</t>
  </si>
  <si>
    <t>Com-Lighting-InGen_CFLratio0357_CFLscw-40w</t>
  </si>
  <si>
    <t>2396</t>
  </si>
  <si>
    <t>Com-Lighting-InGen_CFLratio0357_CFLscw-42w</t>
  </si>
  <si>
    <t>2397</t>
  </si>
  <si>
    <t>Com-Lighting-InGen_CFLratio0357_CFLscw-55w</t>
  </si>
  <si>
    <t>2398</t>
  </si>
  <si>
    <t>Com-Lighting-InGen_CFLratio0357_CFLscw-60w</t>
  </si>
  <si>
    <t>2399</t>
  </si>
  <si>
    <t>Com-Lighting-InGen_CFLratio0357_CFLscw-80w</t>
  </si>
  <si>
    <t>2400</t>
  </si>
  <si>
    <t>Com-Lighting-InGen_CFLratio0357_CFLscw-100w</t>
  </si>
  <si>
    <t>2401</t>
  </si>
  <si>
    <t>Com-Lighting-InGen_CFLratio0357_CFLscw-150w</t>
  </si>
  <si>
    <t>2402</t>
  </si>
  <si>
    <t>Com-Lighting-InGen_CFLratio0357_CFLscw-200w</t>
  </si>
  <si>
    <t>2403</t>
  </si>
  <si>
    <t>Com-Lighting-InGen_CFLratio0353_CFLfixt-5W</t>
  </si>
  <si>
    <t>2404</t>
  </si>
  <si>
    <t>Com-Lighting-InGen_CFLratio0353_CFLfixt-7W</t>
  </si>
  <si>
    <t>2405</t>
  </si>
  <si>
    <t>Com-Lighting-InGen_CFLratio0353_CFLfixt-9W</t>
  </si>
  <si>
    <t>2406</t>
  </si>
  <si>
    <t>Com-Lighting-InGen_CFLratio0353_CFLfixt-13W</t>
  </si>
  <si>
    <t>2407</t>
  </si>
  <si>
    <t>Com-Lighting-InGen_CFLratio0353_CFLfixt-15W</t>
  </si>
  <si>
    <t>2408</t>
  </si>
  <si>
    <t>Com-Lighting-InGen_CFLratio0353_CFLfixt-18W</t>
  </si>
  <si>
    <t>2409</t>
  </si>
  <si>
    <t>Com-Lighting-InGen_CFLratio0353_CFLfixt-20W</t>
  </si>
  <si>
    <t>2410</t>
  </si>
  <si>
    <t>Com-Lighting-InGen_CFLratio0353_CFLfixt-24W</t>
  </si>
  <si>
    <t>2411</t>
  </si>
  <si>
    <t>Com-Lighting-InGen_CFLratio0353_CFLfixt-25W</t>
  </si>
  <si>
    <t>2412</t>
  </si>
  <si>
    <t>Com-Lighting-InGen_CFLratio0353_CFLfixt-26W</t>
  </si>
  <si>
    <t>2413</t>
  </si>
  <si>
    <t>Com-Lighting-InGen_CFLratio0353_CFLfixt-27W</t>
  </si>
  <si>
    <t>2414</t>
  </si>
  <si>
    <t>Com-Lighting-InGen_CFLratio0353_CFLfixt-28W</t>
  </si>
  <si>
    <t>2415</t>
  </si>
  <si>
    <t>Com-Lighting-InGen_CFLratio0353_CFLfixt-32W</t>
  </si>
  <si>
    <t>2416</t>
  </si>
  <si>
    <t>Com-Lighting-InGen_CFLratio0353_CFLfixt-34W</t>
  </si>
  <si>
    <t>2417</t>
  </si>
  <si>
    <t>Com-Lighting-InGen_CFLratio0353_CFLfixt-35W</t>
  </si>
  <si>
    <t>2418</t>
  </si>
  <si>
    <t>Com-Lighting-InGen_CFLratio0353_CFLfixt-36W</t>
  </si>
  <si>
    <t>2419</t>
  </si>
  <si>
    <t>Com-Lighting-InGen_CFLratio0353_CFLfixt-40W</t>
  </si>
  <si>
    <t>2420</t>
  </si>
  <si>
    <t>Com-Lighting-InGen_CFLratio0353_CFLfixt-42W</t>
  </si>
  <si>
    <t>2421</t>
  </si>
  <si>
    <t>Com-Lighting-InGen_CFLratio0353_CFLfixt-50W</t>
  </si>
  <si>
    <t>2422</t>
  </si>
  <si>
    <t>Com-Lighting-InGen_CFLratio0353_CFLfixt-55W</t>
  </si>
  <si>
    <t>2423</t>
  </si>
  <si>
    <t>Com-Lighting-InGen_CFLratio0353_CFLfixt-57W</t>
  </si>
  <si>
    <t>2424</t>
  </si>
  <si>
    <t>Com-Lighting-InGen_CFLratio0353_CFLfixt-60W</t>
  </si>
  <si>
    <t>2425</t>
  </si>
  <si>
    <t>Com-Lighting-InGen_CFLratio0353_CFLfixt-75W</t>
  </si>
  <si>
    <t>2426</t>
  </si>
  <si>
    <t>Com-Lighting-InGen_CFLratio0353_CFLfixt-80W</t>
  </si>
  <si>
    <t>2427</t>
  </si>
  <si>
    <t>Com-Lighting-InGen_CFLratio0353_CFLfixt-85W</t>
  </si>
  <si>
    <t>2428</t>
  </si>
  <si>
    <t>Com-Lighting-InGen_CFLratio0353_CFLfixt-95W</t>
  </si>
  <si>
    <t>2429</t>
  </si>
  <si>
    <t>Com-Lighting-InGen_CFLratio0353_CFLfixt-110W</t>
  </si>
  <si>
    <t>2430</t>
  </si>
  <si>
    <t>Com-Lighting-InGen_CFLratio0353_CFLfixt-120W</t>
  </si>
  <si>
    <t>4001</t>
  </si>
  <si>
    <t>C-In-CFLfixt-117w(117w)-dWP296</t>
  </si>
  <si>
    <t>4002</t>
  </si>
  <si>
    <t>C-In-CFLfixt-11w(11w)-dWP27</t>
  </si>
  <si>
    <t>4003</t>
  </si>
  <si>
    <t>C-In-CFLfixt-128w(128w)-dWP323</t>
  </si>
  <si>
    <t>4004</t>
  </si>
  <si>
    <t>C-In-CFLfixt-13w(13w)-dWP32</t>
  </si>
  <si>
    <t>4005</t>
  </si>
  <si>
    <t>C-In-CFLfixt-15w(15w)-dWP37</t>
  </si>
  <si>
    <t>4006</t>
  </si>
  <si>
    <t>C-In-CFLfixt-16w(16w)-dWP40</t>
  </si>
  <si>
    <t>4007</t>
  </si>
  <si>
    <t>C-In-CFLfixt-17w(17w)-dWP43</t>
  </si>
  <si>
    <t>4008</t>
  </si>
  <si>
    <t>C-In-CFLfixt-18w(18w)-dWP45</t>
  </si>
  <si>
    <t>4009</t>
  </si>
  <si>
    <t>C-In-CFLfixt-195w(195w)-dWP493</t>
  </si>
  <si>
    <t>4010</t>
  </si>
  <si>
    <t>C-In-CFLfixt-19w(19w)-dWP48</t>
  </si>
  <si>
    <t>4011</t>
  </si>
  <si>
    <t>C-In-CFLfixt-20w(20w)-dWP50</t>
  </si>
  <si>
    <t>4012</t>
  </si>
  <si>
    <t>C-In-CFLfixt-21w(21w)-dWP53</t>
  </si>
  <si>
    <t>4013</t>
  </si>
  <si>
    <t>C-In-CFLfixt-22w(22w)-dWP55</t>
  </si>
  <si>
    <t>4014</t>
  </si>
  <si>
    <t>C-In-CFLfixt-23w(23w)-dWP58</t>
  </si>
  <si>
    <t>4015</t>
  </si>
  <si>
    <t>C-In-CFLfixt-24w(24w)-dWP60</t>
  </si>
  <si>
    <t>4016</t>
  </si>
  <si>
    <t>C-In-CFLfixt-25w(25w)-dWP63</t>
  </si>
  <si>
    <t>4017</t>
  </si>
  <si>
    <t>C-In-CFLfixt-26w(26w)-dWP65</t>
  </si>
  <si>
    <t>4022</t>
  </si>
  <si>
    <t>C-In-CFLfixt-27w(27w)-dWP68</t>
  </si>
  <si>
    <t>4023</t>
  </si>
  <si>
    <t>C-In-CFLfixt-28w(28w)-dWP70</t>
  </si>
  <si>
    <t>4024</t>
  </si>
  <si>
    <t>C-In-CFLfixt-29w(29w)-dWP73</t>
  </si>
  <si>
    <t>4025</t>
  </si>
  <si>
    <t>C-In-CFLfixt-30w(30w)-dWP75</t>
  </si>
  <si>
    <t>4026</t>
  </si>
  <si>
    <t>C-In-CFLfixt-31w(31w)-dWP78</t>
  </si>
  <si>
    <t>4027</t>
  </si>
  <si>
    <t>C-In-CFLfixt-32w(32w)-dWP80</t>
  </si>
  <si>
    <t>4028</t>
  </si>
  <si>
    <t>C-In-CFLfixt-36w(36w)-dWP91</t>
  </si>
  <si>
    <t>4029</t>
  </si>
  <si>
    <t>C-In-CFLfixt-38w(38w)-dWP96</t>
  </si>
  <si>
    <t>4030</t>
  </si>
  <si>
    <t>C-In-CFLfixt-39w(39w)-dWP98</t>
  </si>
  <si>
    <t>4031</t>
  </si>
  <si>
    <t>C-In-CFLfixt-40w(40w)-dWP101</t>
  </si>
  <si>
    <t>4032</t>
  </si>
  <si>
    <t>C-In-CFLfixt-42w(42w)-dWP106</t>
  </si>
  <si>
    <t>4035</t>
  </si>
  <si>
    <t>C-In-CFLfixt-44w(44w)-dWP111</t>
  </si>
  <si>
    <t>4036</t>
  </si>
  <si>
    <t>C-In-CFLfixt-45w(45w)-dWP113</t>
  </si>
  <si>
    <t>4037</t>
  </si>
  <si>
    <t>C-In-CFLfixt-46w(46w)-dWP116</t>
  </si>
  <si>
    <t>4038</t>
  </si>
  <si>
    <t>C-In-CFLfixt-48w(48w)-dWP121</t>
  </si>
  <si>
    <t>4039</t>
  </si>
  <si>
    <t>C-In-CFLfixt-50w(50w)-dWP126</t>
  </si>
  <si>
    <t>4044</t>
  </si>
  <si>
    <t>C-In-CFLfixt-52w(52w)-dWP131</t>
  </si>
  <si>
    <t>4045</t>
  </si>
  <si>
    <t>C-In-CFLfixt-54w(54w)-dWP136</t>
  </si>
  <si>
    <t>4046</t>
  </si>
  <si>
    <t>C-In-CFLfixt-55w(55w)-dWP139</t>
  </si>
  <si>
    <t>4047</t>
  </si>
  <si>
    <t>C-In-CFLfixt-64w(64w)-dWP161</t>
  </si>
  <si>
    <t>4048</t>
  </si>
  <si>
    <t>C-In-CFLfixt-65w(65w)-dWP164</t>
  </si>
  <si>
    <t>4049</t>
  </si>
  <si>
    <t>C-In-CFLfixt-69w(69w)-dWP174</t>
  </si>
  <si>
    <t>4050</t>
  </si>
  <si>
    <t>C-In-CFLfixt-70w(70w)-dWP177</t>
  </si>
  <si>
    <t>4051</t>
  </si>
  <si>
    <t>C-In-CFLfixt-72w(72w)-dWP182</t>
  </si>
  <si>
    <t>4052</t>
  </si>
  <si>
    <t>C-In-CFLfixt-78w(78w)-dWP197</t>
  </si>
  <si>
    <t>4053</t>
  </si>
  <si>
    <t>C-In-CFLfixt-7w(7w)-dWP17</t>
  </si>
  <si>
    <t>4054</t>
  </si>
  <si>
    <t>C-In-CFLfixt-8w(8w)-dWP20</t>
  </si>
  <si>
    <t>4055</t>
  </si>
  <si>
    <t>C-In-CFLfixt-92w(92w)-dWP232</t>
  </si>
  <si>
    <t>4056</t>
  </si>
  <si>
    <t>C-In-CFLfixt-96w(96w)-dWP242</t>
  </si>
  <si>
    <t>4057</t>
  </si>
  <si>
    <t>C-In-CFLfixt-Circ-22w(22w)-dWP55</t>
  </si>
  <si>
    <t>4062</t>
  </si>
  <si>
    <t>C-In-CFLscw(100w)-dWP257</t>
  </si>
  <si>
    <t>4063</t>
  </si>
  <si>
    <t>C-In-CFLscw(10w)-dWP25</t>
  </si>
  <si>
    <t>4064</t>
  </si>
  <si>
    <t>C-In-CFLscw(11w)-dWP28</t>
  </si>
  <si>
    <t>4065</t>
  </si>
  <si>
    <t>C-In-CFLscw(12w)-dWP30</t>
  </si>
  <si>
    <t>4066</t>
  </si>
  <si>
    <t>C-In-CFLscw(13w)-dWP33</t>
  </si>
  <si>
    <t>4067</t>
  </si>
  <si>
    <t>C-In-CFLscw(14w)-dWP35</t>
  </si>
  <si>
    <t>4068</t>
  </si>
  <si>
    <t>C-In-CFLscw(150w)-dWP385</t>
  </si>
  <si>
    <t>4069</t>
  </si>
  <si>
    <t>C-In-CFLscw(15w)-dWP38</t>
  </si>
  <si>
    <t>4070</t>
  </si>
  <si>
    <t>C-In-CFLscw(16w)-dWP41</t>
  </si>
  <si>
    <t>4071</t>
  </si>
  <si>
    <t>C-In-CFLscw(17w)-dWP43</t>
  </si>
  <si>
    <t>4072</t>
  </si>
  <si>
    <t>C-In-CFLscw(18w)-dWP132</t>
  </si>
  <si>
    <t>4073</t>
  </si>
  <si>
    <t>C-In-CFLscw(18w)-dWP46-1</t>
  </si>
  <si>
    <t>4074</t>
  </si>
  <si>
    <t>C-In-CFLscw(18w)-dWP46-2</t>
  </si>
  <si>
    <t>4075</t>
  </si>
  <si>
    <t>C-In-CFLscw(19w)-dWP48</t>
  </si>
  <si>
    <t>4076</t>
  </si>
  <si>
    <t>C-In-CFLscw(200w)-dWP514</t>
  </si>
  <si>
    <t>4077</t>
  </si>
  <si>
    <t>C-In-CFLscw(20w)-dWP51</t>
  </si>
  <si>
    <t>4078</t>
  </si>
  <si>
    <t>C-In-CFLscw(22w)-dWP56</t>
  </si>
  <si>
    <t>4079</t>
  </si>
  <si>
    <t>C-In-CFLscw(23w)-dWP127</t>
  </si>
  <si>
    <t>4080</t>
  </si>
  <si>
    <t>C-In-CFLscw(23w)-dWP177</t>
  </si>
  <si>
    <t>4081</t>
  </si>
  <si>
    <t>C-In-CFLscw(23w)-dWP59</t>
  </si>
  <si>
    <t>4082</t>
  </si>
  <si>
    <t>C-In-CFLscw(24w)-dWP61</t>
  </si>
  <si>
    <t>4083</t>
  </si>
  <si>
    <t>C-In-CFLscw(25w)-dWP64</t>
  </si>
  <si>
    <t>4084</t>
  </si>
  <si>
    <t>C-In-CFLscw(26w)-dWP66</t>
  </si>
  <si>
    <t>4085</t>
  </si>
  <si>
    <t>C-In-CFLscw(27w)-dWP69</t>
  </si>
  <si>
    <t>4086</t>
  </si>
  <si>
    <t>C-In-CFLscw(28w)-dWP71</t>
  </si>
  <si>
    <t>4087</t>
  </si>
  <si>
    <t>C-In-CFLscw(30w)-dWP77</t>
  </si>
  <si>
    <t>4088</t>
  </si>
  <si>
    <t>C-In-CFLscw(31w)-dWP79</t>
  </si>
  <si>
    <t>4089</t>
  </si>
  <si>
    <t>C-In-CFLscw(32w)-dWP118</t>
  </si>
  <si>
    <t>4090</t>
  </si>
  <si>
    <t>C-In-CFLscw(32w)-dWP168</t>
  </si>
  <si>
    <t>4091</t>
  </si>
  <si>
    <t>C-In-CFLscw(32w)-dWP82</t>
  </si>
  <si>
    <t>4092</t>
  </si>
  <si>
    <t>C-In-CFLscw(36w)-dWP114</t>
  </si>
  <si>
    <t>4093</t>
  </si>
  <si>
    <t>C-In-CFLscw(40w)-dWP102</t>
  </si>
  <si>
    <t>4094</t>
  </si>
  <si>
    <t>C-In-CFLscw(42w)-dWP107</t>
  </si>
  <si>
    <t>4095</t>
  </si>
  <si>
    <t>C-In-CFLscw(42w)-dWP108</t>
  </si>
  <si>
    <t>4096</t>
  </si>
  <si>
    <t>C-In-CFLscw(42w)-dWP458</t>
  </si>
  <si>
    <t>4097</t>
  </si>
  <si>
    <t>C-In-CFLscw(42w)-dWP58</t>
  </si>
  <si>
    <t>4098</t>
  </si>
  <si>
    <t>C-In-CFLscw(45w)-dWP115</t>
  </si>
  <si>
    <t>4099</t>
  </si>
  <si>
    <t>C-In-CFLscw(4w)-dWP10</t>
  </si>
  <si>
    <t>4101</t>
  </si>
  <si>
    <t>C-In-CFLscw(55w)-dWP141</t>
  </si>
  <si>
    <t>4102</t>
  </si>
  <si>
    <t>C-In-CFLscw(55w)-dWP145</t>
  </si>
  <si>
    <t>4103</t>
  </si>
  <si>
    <t>C-In-CFLscw(60w)-dWP154</t>
  </si>
  <si>
    <t>4104</t>
  </si>
  <si>
    <t>C-In-CFLscw(7w)-dWP17</t>
  </si>
  <si>
    <t>4105</t>
  </si>
  <si>
    <t>C-In-CFLscw(80w)-dWP205</t>
  </si>
  <si>
    <t>4106</t>
  </si>
  <si>
    <t>C-In-CFLscw(8w)-dWP20</t>
  </si>
  <si>
    <t>4107</t>
  </si>
  <si>
    <t>C-In-CFLscw(9w)-dWP23</t>
  </si>
  <si>
    <t>4108</t>
  </si>
  <si>
    <t>C-In-CFLscw-A(10w)-dWP25</t>
  </si>
  <si>
    <t>4109</t>
  </si>
  <si>
    <t>C-In-CFLscw-A(11w)-dWP28</t>
  </si>
  <si>
    <t>4110</t>
  </si>
  <si>
    <t>C-In-CFLscw-A(12w)-dWP30</t>
  </si>
  <si>
    <t>4111</t>
  </si>
  <si>
    <t>C-In-CFLscw-A(13w)-dWP33</t>
  </si>
  <si>
    <t>4112</t>
  </si>
  <si>
    <t>C-In-CFLscw-A(14w)-dWP35</t>
  </si>
  <si>
    <t>4113</t>
  </si>
  <si>
    <t>C-In-CFLscw-A(15w)-dWP38</t>
  </si>
  <si>
    <t>4114</t>
  </si>
  <si>
    <t>C-In-CFLscw-A(16w)-dWP41</t>
  </si>
  <si>
    <t>4115</t>
  </si>
  <si>
    <t>C-In-CFLscw-A(18w)-dWP46</t>
  </si>
  <si>
    <t>4116</t>
  </si>
  <si>
    <t>C-In-CFLscw-A(19w)-dWP48</t>
  </si>
  <si>
    <t>4117</t>
  </si>
  <si>
    <t>C-In-CFLscw-A(20w)-dWP51</t>
  </si>
  <si>
    <t>4118</t>
  </si>
  <si>
    <t>C-In-CFLscw-A(22w)-dWP56</t>
  </si>
  <si>
    <t>4119</t>
  </si>
  <si>
    <t>C-In-CFLscw-A(23w)-dWP59</t>
  </si>
  <si>
    <t>4120</t>
  </si>
  <si>
    <t>C-In-CFLscw-A(24w)-dWP61</t>
  </si>
  <si>
    <t>4121</t>
  </si>
  <si>
    <t>C-In-CFLscw-A(25w)-dWP64</t>
  </si>
  <si>
    <t>4122</t>
  </si>
  <si>
    <t>C-In-CFLscw-A(26w)-dWP66</t>
  </si>
  <si>
    <t>4123</t>
  </si>
  <si>
    <t>C-In-CFLscw-A(27w)-dWP69</t>
  </si>
  <si>
    <t>4124</t>
  </si>
  <si>
    <t>C-In-CFLscw-A(28w)-dWP71</t>
  </si>
  <si>
    <t>4125</t>
  </si>
  <si>
    <t>C-In-CFLscw-A(30w)-dWP77</t>
  </si>
  <si>
    <t>4126</t>
  </si>
  <si>
    <t>C-In-CFLscw-A(32w)-dWP82</t>
  </si>
  <si>
    <t>4127</t>
  </si>
  <si>
    <t>C-In-CFLscw-A(40w)-dWP102</t>
  </si>
  <si>
    <t>4128</t>
  </si>
  <si>
    <t>C-In-CFLscw-A(42w)-dWP107</t>
  </si>
  <si>
    <t>4129</t>
  </si>
  <si>
    <t>C-In-CFLscw-A(45w)-dWP115</t>
  </si>
  <si>
    <t>4130</t>
  </si>
  <si>
    <t>C-In-CFLscw-A(55w)-dWP141</t>
  </si>
  <si>
    <t>4131</t>
  </si>
  <si>
    <t>C-In-CFLscw-A(7w)-dWP17</t>
  </si>
  <si>
    <t>4132</t>
  </si>
  <si>
    <t>C-In-CFLscw-A(8w)-dWP20</t>
  </si>
  <si>
    <t>4133</t>
  </si>
  <si>
    <t>C-In-CFLscw-A(9w)-dWP23</t>
  </si>
  <si>
    <t>4134</t>
  </si>
  <si>
    <t>C-In-CFLscw-Candle(10w)-dWP25</t>
  </si>
  <si>
    <t>4135</t>
  </si>
  <si>
    <t>C-In-CFLscw-Candle(11w)-dWP28</t>
  </si>
  <si>
    <t>4136</t>
  </si>
  <si>
    <t>C-In-CFLscw-Candle(12w)-dWP30</t>
  </si>
  <si>
    <t>4137</t>
  </si>
  <si>
    <t>C-In-CFLscw-Candle(13w)-dWP33</t>
  </si>
  <si>
    <t>4138</t>
  </si>
  <si>
    <t>C-In-CFLscw-Candle(14w)-dWP35</t>
  </si>
  <si>
    <t>4139</t>
  </si>
  <si>
    <t>C-In-CFLscw-Candle(15w)-dWP38</t>
  </si>
  <si>
    <t>4140</t>
  </si>
  <si>
    <t>C-In-CFLscw-Candle(16w)-dWP41</t>
  </si>
  <si>
    <t>4141</t>
  </si>
  <si>
    <t>C-In-CFLscw-Candle(18w)-dWP46</t>
  </si>
  <si>
    <t>4142</t>
  </si>
  <si>
    <t>C-In-CFLscw-Candle(19w)-dWP48</t>
  </si>
  <si>
    <t>4143</t>
  </si>
  <si>
    <t>C-In-CFLscw-Candle(20w)-dWP51</t>
  </si>
  <si>
    <t>4144</t>
  </si>
  <si>
    <t>C-In-CFLscw-Candle(22w)-dWP56</t>
  </si>
  <si>
    <t>4145</t>
  </si>
  <si>
    <t>C-In-CFLscw-Candle(23w)-dWP59</t>
  </si>
  <si>
    <t>4146</t>
  </si>
  <si>
    <t>C-In-CFLscw-Candle(24w)-dWP61</t>
  </si>
  <si>
    <t>4147</t>
  </si>
  <si>
    <t>C-In-CFLscw-Candle(25w)-dWP64</t>
  </si>
  <si>
    <t>4148</t>
  </si>
  <si>
    <t>C-In-CFLscw-Candle(26w)-dWP66</t>
  </si>
  <si>
    <t>4149</t>
  </si>
  <si>
    <t>C-In-CFLscw-Candle(27w)-dWP69</t>
  </si>
  <si>
    <t>4150</t>
  </si>
  <si>
    <t>C-In-CFLscw-Candle(28w)-dWP71</t>
  </si>
  <si>
    <t>4151</t>
  </si>
  <si>
    <t>C-In-CFLscw-Candle(30w)-dWP77</t>
  </si>
  <si>
    <t>4152</t>
  </si>
  <si>
    <t>C-In-CFLscw-Candle(32w)-dWP82</t>
  </si>
  <si>
    <t>4153</t>
  </si>
  <si>
    <t>C-In-CFLscw-Candle(40w)-dWP102</t>
  </si>
  <si>
    <t>4154</t>
  </si>
  <si>
    <t>C-In-CFLscw-Candle(42w)-dWP107</t>
  </si>
  <si>
    <t>4155</t>
  </si>
  <si>
    <t>C-In-CFLscw-Candle(45w)-dWP115</t>
  </si>
  <si>
    <t>4156</t>
  </si>
  <si>
    <t>C-In-CFLscw-Candle(55w)-dWP141</t>
  </si>
  <si>
    <t>4157</t>
  </si>
  <si>
    <t>C-In-CFLscw-Candle(7w)-dWP17</t>
  </si>
  <si>
    <t>4158</t>
  </si>
  <si>
    <t>C-In-CFLscw-Candle(8w)-dWP20</t>
  </si>
  <si>
    <t>4159</t>
  </si>
  <si>
    <t>C-In-CFLscw-Candle(9w)-dWP23</t>
  </si>
  <si>
    <t>4162</t>
  </si>
  <si>
    <t>C-In-CFLscw-CC(3w)-dWP7</t>
  </si>
  <si>
    <t>10/31/2014</t>
  </si>
  <si>
    <t>4163</t>
  </si>
  <si>
    <t>C-In-CFLscw-CC(5w)-dWP10</t>
  </si>
  <si>
    <t>4164</t>
  </si>
  <si>
    <t>C-In-CFLscw-CC(5w)-dWP12-1</t>
  </si>
  <si>
    <t>4166</t>
  </si>
  <si>
    <t>C-In-CFLscw-CC(8w)-dWP20-1</t>
  </si>
  <si>
    <t>4168</t>
  </si>
  <si>
    <t>C-In-CFLscw-Circ9(22w)-dWP103</t>
  </si>
  <si>
    <t>4169</t>
  </si>
  <si>
    <t>C-In-CFLscw-Circ9(22w)-dWP56</t>
  </si>
  <si>
    <t>4171</t>
  </si>
  <si>
    <t>C-In-CFLscw-Circ9(26w)-dWP66</t>
  </si>
  <si>
    <t>4172</t>
  </si>
  <si>
    <t>C-In-CFLscw-Circ9(32w)-dWP112</t>
  </si>
  <si>
    <t>4174</t>
  </si>
  <si>
    <t>C-In-CFLscw-Circ9(32w)-dWP82</t>
  </si>
  <si>
    <t>4175</t>
  </si>
  <si>
    <t>C-In-CFLscw-Circ9(40w)-dWP102</t>
  </si>
  <si>
    <t>4176</t>
  </si>
  <si>
    <t>C-In-CFLscw-Circ9(55w)-dWP141</t>
  </si>
  <si>
    <t>4177</t>
  </si>
  <si>
    <t>C-In-CFLscw-Glb(10w)-dWP25</t>
  </si>
  <si>
    <t>4178</t>
  </si>
  <si>
    <t>C-In-CFLscw-Glb(11w)-dWP28</t>
  </si>
  <si>
    <t>4179</t>
  </si>
  <si>
    <t>C-In-CFLscw-Glb(12w)-dWP30</t>
  </si>
  <si>
    <t>4180</t>
  </si>
  <si>
    <t>C-In-CFLscw-Glb(13w)-dWP33</t>
  </si>
  <si>
    <t>4181</t>
  </si>
  <si>
    <t>C-In-CFLscw-Glb(14w)-dWP35</t>
  </si>
  <si>
    <t>4182</t>
  </si>
  <si>
    <t>C-In-CFLscw-Glb(15w)-dWP38</t>
  </si>
  <si>
    <t>4183</t>
  </si>
  <si>
    <t>C-In-CFLscw-Glb(16w)-dWP41</t>
  </si>
  <si>
    <t>4184</t>
  </si>
  <si>
    <t>C-In-CFLscw-Glb(18w)-dWP46</t>
  </si>
  <si>
    <t>4185</t>
  </si>
  <si>
    <t>C-In-CFLscw-Glb(19w)-dWP48</t>
  </si>
  <si>
    <t>4186</t>
  </si>
  <si>
    <t>C-In-CFLscw-Glb(20w)-dWP51</t>
  </si>
  <si>
    <t>4187</t>
  </si>
  <si>
    <t>C-In-CFLscw-Glb(22w)-dWP56</t>
  </si>
  <si>
    <t>4188</t>
  </si>
  <si>
    <t>C-In-CFLscw-Glb(23w)-dWP59</t>
  </si>
  <si>
    <t>4189</t>
  </si>
  <si>
    <t>C-In-CFLscw-Glb(24w)-dWP61</t>
  </si>
  <si>
    <t>4190</t>
  </si>
  <si>
    <t>C-In-CFLscw-Glb(25w)-dWP64</t>
  </si>
  <si>
    <t>4191</t>
  </si>
  <si>
    <t>C-In-CFLscw-Glb(26w)-dWP66</t>
  </si>
  <si>
    <t>4192</t>
  </si>
  <si>
    <t>C-In-CFLscw-Glb(27w)-dWP69</t>
  </si>
  <si>
    <t>4193</t>
  </si>
  <si>
    <t>C-In-CFLscw-Glb(28w)-dWP71</t>
  </si>
  <si>
    <t>4194</t>
  </si>
  <si>
    <t>C-In-CFLscw-Glb(30w)-dWP77</t>
  </si>
  <si>
    <t>4195</t>
  </si>
  <si>
    <t>C-In-CFLscw-Glb(32w)-dWP82</t>
  </si>
  <si>
    <t>4196</t>
  </si>
  <si>
    <t>C-In-CFLscw-Glb(40w)-dWP102</t>
  </si>
  <si>
    <t>4197</t>
  </si>
  <si>
    <t>C-In-CFLscw-Glb(42w)-dWP107</t>
  </si>
  <si>
    <t>4198</t>
  </si>
  <si>
    <t>C-In-CFLscw-Glb(45w)-dWP115</t>
  </si>
  <si>
    <t>4199</t>
  </si>
  <si>
    <t>C-In-CFLscw-Glb(55w)-dWP141</t>
  </si>
  <si>
    <t>4200</t>
  </si>
  <si>
    <t>C-In-CFLscw-Glb(7w)-dWP17</t>
  </si>
  <si>
    <t>4201</t>
  </si>
  <si>
    <t>C-In-CFLscw-Glb(8w)-dWP20</t>
  </si>
  <si>
    <t>4202</t>
  </si>
  <si>
    <t>C-In-CFLscw-Glb(9w)-dWP23</t>
  </si>
  <si>
    <t>4203</t>
  </si>
  <si>
    <t>C-In-CFLscw-PAR38(23w)-dWP59</t>
  </si>
  <si>
    <t>4204</t>
  </si>
  <si>
    <t>C-In-CFLscw-Refl(10w)-dWP25</t>
  </si>
  <si>
    <t>4205</t>
  </si>
  <si>
    <t>C-In-CFLscw-Refl(11w)-dWP28</t>
  </si>
  <si>
    <t>4206</t>
  </si>
  <si>
    <t>C-In-CFLscw-Refl(12w)-dWP30</t>
  </si>
  <si>
    <t>4207</t>
  </si>
  <si>
    <t>C-In-CFLscw-Refl(13w)-dWP33</t>
  </si>
  <si>
    <t>4208</t>
  </si>
  <si>
    <t>C-In-CFLscw-Refl(14w)-dWP35</t>
  </si>
  <si>
    <t>4209</t>
  </si>
  <si>
    <t>C-In-CFLscw-Refl(16w)-dWP41</t>
  </si>
  <si>
    <t>4210</t>
  </si>
  <si>
    <t>C-In-CFLscw-Refl(18w)-dWP46</t>
  </si>
  <si>
    <t>4211</t>
  </si>
  <si>
    <t>C-In-CFLscw-Refl(19w)-dWP48</t>
  </si>
  <si>
    <t>4212</t>
  </si>
  <si>
    <t>C-In-CFLscw-Refl(20w)-dWP51</t>
  </si>
  <si>
    <t>4213</t>
  </si>
  <si>
    <t>C-In-CFLscw-Refl(22w)-dWP56</t>
  </si>
  <si>
    <t>4214</t>
  </si>
  <si>
    <t>C-In-CFLscw-Refl(24w)-dWP61</t>
  </si>
  <si>
    <t>4215</t>
  </si>
  <si>
    <t>C-In-CFLscw-Refl(25w)-dWP64</t>
  </si>
  <si>
    <t>4216</t>
  </si>
  <si>
    <t>C-In-CFLscw-Refl(26w)-dWP66</t>
  </si>
  <si>
    <t>4217</t>
  </si>
  <si>
    <t>C-In-CFLscw-Refl(27w)-dWP69</t>
  </si>
  <si>
    <t>4218</t>
  </si>
  <si>
    <t>C-In-CFLscw-Refl(28w)-dWP71</t>
  </si>
  <si>
    <t>4219</t>
  </si>
  <si>
    <t>C-In-CFLscw-Refl(30w)-dWP77</t>
  </si>
  <si>
    <t>4220</t>
  </si>
  <si>
    <t>C-In-CFLscw-Refl(32w)-dWP82</t>
  </si>
  <si>
    <t>4221</t>
  </si>
  <si>
    <t>C-In-CFLscw-Refl(40w)-dWP102</t>
  </si>
  <si>
    <t>4222</t>
  </si>
  <si>
    <t>C-In-CFLscw-Refl(42w)-dWP107</t>
  </si>
  <si>
    <t>4223</t>
  </si>
  <si>
    <t>C-In-CFLscw-Refl(45w)-dWP115</t>
  </si>
  <si>
    <t>4224</t>
  </si>
  <si>
    <t>C-In-CFLscw-Refl(55w)-dWP141</t>
  </si>
  <si>
    <t>4225</t>
  </si>
  <si>
    <t>C-In-CFLscw-Refl(7w)-dWP17</t>
  </si>
  <si>
    <t>4226</t>
  </si>
  <si>
    <t>C-In-CFLscw-Refl(8w)-dWP20</t>
  </si>
  <si>
    <t>4227</t>
  </si>
  <si>
    <t>C-In-CFLscw-Refl(9w)-dWP23</t>
  </si>
  <si>
    <t>4228</t>
  </si>
  <si>
    <t>C-In-CFLscw-Refl-1(15w)-dWP38</t>
  </si>
  <si>
    <t>4229</t>
  </si>
  <si>
    <t>C-In-CFLscw-Refl-1(23w)-dWP59</t>
  </si>
  <si>
    <t>4250</t>
  </si>
  <si>
    <t>C-In-LED-A19(10w)-dWP19</t>
  </si>
  <si>
    <t>LED_lamp</t>
  </si>
  <si>
    <t>4251</t>
  </si>
  <si>
    <t>C-In-LED-A19(11w)-dWP21</t>
  </si>
  <si>
    <t>4252</t>
  </si>
  <si>
    <t>C-In-LED-A19(12w)-dWP23</t>
  </si>
  <si>
    <t>4253</t>
  </si>
  <si>
    <t>C-In-LED-A19(13w)-dWP25</t>
  </si>
  <si>
    <t>4254</t>
  </si>
  <si>
    <t>C-In-LED-A19(14w)-dWP27</t>
  </si>
  <si>
    <t>4255</t>
  </si>
  <si>
    <t>C-In-LED-A19(15w)-dWP29</t>
  </si>
  <si>
    <t>4256</t>
  </si>
  <si>
    <t>C-In-LED-A19(16w)-dWP31</t>
  </si>
  <si>
    <t>4257</t>
  </si>
  <si>
    <t>C-In-LED-A19(17w)-dWP33</t>
  </si>
  <si>
    <t>4258</t>
  </si>
  <si>
    <t>C-In-LED-A19(18w)-dWP35</t>
  </si>
  <si>
    <t>4259</t>
  </si>
  <si>
    <t>C-In-LED-A19(19w)-dWP37</t>
  </si>
  <si>
    <t>4260</t>
  </si>
  <si>
    <t>C-In-LED-A19(20w)-dWP39</t>
  </si>
  <si>
    <t>4261</t>
  </si>
  <si>
    <t>C-In-LED-A19(21w)-dWP41</t>
  </si>
  <si>
    <t>4262</t>
  </si>
  <si>
    <t>C-In-LED-A19(22w)-dWP43</t>
  </si>
  <si>
    <t>4263</t>
  </si>
  <si>
    <t>C-In-LED-A19(23w)-dWP45</t>
  </si>
  <si>
    <t>4264</t>
  </si>
  <si>
    <t>C-In-LED-A19(24w)-dWP47</t>
  </si>
  <si>
    <t>4265</t>
  </si>
  <si>
    <t>C-In-LED-A19(25w)-dWP49</t>
  </si>
  <si>
    <t>4266</t>
  </si>
  <si>
    <t>C-In-LED-A19(30w)-dWP58</t>
  </si>
  <si>
    <t>4267</t>
  </si>
  <si>
    <t>C-In-LED-A19(35w)-dWP68</t>
  </si>
  <si>
    <t>4268</t>
  </si>
  <si>
    <t>C-In-LED-A19(4w)-dWP7</t>
  </si>
  <si>
    <t>4269</t>
  </si>
  <si>
    <t>C-In-LED-A19(6w)-dWP11</t>
  </si>
  <si>
    <t>4270</t>
  </si>
  <si>
    <t>C-In-LED-A19(7w)-dWP13</t>
  </si>
  <si>
    <t>4271</t>
  </si>
  <si>
    <t>C-In-LED-A19(8w)-dWP15</t>
  </si>
  <si>
    <t>4272</t>
  </si>
  <si>
    <t>C-In-LED-A19(9w)-dWP17</t>
  </si>
  <si>
    <t>4274</t>
  </si>
  <si>
    <t>C-In-LED-BR(11w)-dWP41</t>
  </si>
  <si>
    <t>4276</t>
  </si>
  <si>
    <t>C-In-LED-BR(14w)-dWP46</t>
  </si>
  <si>
    <t>4278</t>
  </si>
  <si>
    <t>C-In-LED-BR(6w)-dWP30</t>
  </si>
  <si>
    <t>4279</t>
  </si>
  <si>
    <t>C-In-LED-Candle(1.8w)-dWP11</t>
  </si>
  <si>
    <t>4280</t>
  </si>
  <si>
    <t>C-In-LED-Candle(2w)-dWP12</t>
  </si>
  <si>
    <t>4281</t>
  </si>
  <si>
    <t>C-In-LED-Candle(3w)-dWP19</t>
  </si>
  <si>
    <t>4282</t>
  </si>
  <si>
    <t>C-In-LED-CanRet(10w)-dWP24</t>
  </si>
  <si>
    <t>4285</t>
  </si>
  <si>
    <t>C-In-LED-CanRet(15w)-dWP36</t>
  </si>
  <si>
    <t>4288</t>
  </si>
  <si>
    <t>C-In-LED-CanRet(8w)-dWP19</t>
  </si>
  <si>
    <t>4290</t>
  </si>
  <si>
    <t>C-In-LEDFixt(12.1w)-dWP23</t>
  </si>
  <si>
    <t>4297</t>
  </si>
  <si>
    <t>C-In-LEDFixt(20w)-dWP39</t>
  </si>
  <si>
    <t>4301</t>
  </si>
  <si>
    <t>C-In-LEDFixt(22w)-dWP43</t>
  </si>
  <si>
    <t>4307</t>
  </si>
  <si>
    <t>C-In-LEDFixt(7w)-dWP13</t>
  </si>
  <si>
    <t>4308</t>
  </si>
  <si>
    <t>C-In-LEDFixt-1(11w)-dWP21</t>
  </si>
  <si>
    <t>4309</t>
  </si>
  <si>
    <t>C-In-LEDFixt-1(14w)-dWP27</t>
  </si>
  <si>
    <t>4310</t>
  </si>
  <si>
    <t>C-In-LEDFixt-1(16w)-dWP31</t>
  </si>
  <si>
    <t>4311</t>
  </si>
  <si>
    <t>C-In-LEDFixt-2(13w)-dWP25</t>
  </si>
  <si>
    <t>4312</t>
  </si>
  <si>
    <t>C-In-LEDFixt-2(24w)-dWP47</t>
  </si>
  <si>
    <t>4313</t>
  </si>
  <si>
    <t>C-In-LEDFixt-2(25w)-dWP49</t>
  </si>
  <si>
    <t>4315</t>
  </si>
  <si>
    <t>C-In-LEDFixt-2(5w)-dWP9</t>
  </si>
  <si>
    <t>4316</t>
  </si>
  <si>
    <t>C-In-LEDFixt-3(15w)-dWP29</t>
  </si>
  <si>
    <t>4317</t>
  </si>
  <si>
    <t>C-In-LEDFixt-3(18w)-dWP35</t>
  </si>
  <si>
    <t>4318</t>
  </si>
  <si>
    <t>C-In-LEDFixt-3(19w)-dWP37</t>
  </si>
  <si>
    <t>4319</t>
  </si>
  <si>
    <t>C-In-LEDFixt-3(21w)-dWP41</t>
  </si>
  <si>
    <t>4320</t>
  </si>
  <si>
    <t>C-In-LEDFixt-3(8w)-dWP15</t>
  </si>
  <si>
    <t>4321</t>
  </si>
  <si>
    <t>C-In-LEDFixt-3(9w)-dWP17</t>
  </si>
  <si>
    <t>4324</t>
  </si>
  <si>
    <t>C-In-LEDFixt-4(23w)-dWP45</t>
  </si>
  <si>
    <t>4325</t>
  </si>
  <si>
    <t>C-In-LEDFixt-6(10w)-dWP19</t>
  </si>
  <si>
    <t>4326</t>
  </si>
  <si>
    <t>C-In-LEDFixt-6(12w)-dWP23</t>
  </si>
  <si>
    <t>4327</t>
  </si>
  <si>
    <t>C-In-LEDFixt-7(10w)-dWP19</t>
  </si>
  <si>
    <t>4328</t>
  </si>
  <si>
    <t>C-In-LEDFixt-RDR(21w)-dWP41</t>
  </si>
  <si>
    <t>4329</t>
  </si>
  <si>
    <t>C-In-LEDFixt-RDR-3(12w)-dWP23</t>
  </si>
  <si>
    <t>4330</t>
  </si>
  <si>
    <t>C-In-LED-Glb(1w)-dWP6</t>
  </si>
  <si>
    <t>4331</t>
  </si>
  <si>
    <t>C-In-LED-Glb(2w)-dWP12</t>
  </si>
  <si>
    <t>7/1/2014</t>
  </si>
  <si>
    <t>4332</t>
  </si>
  <si>
    <t>C-In-LED-Glb(3w)-dWP11</t>
  </si>
  <si>
    <t>4333</t>
  </si>
  <si>
    <t>C-In-LED-MR16(10w)-dWP32</t>
  </si>
  <si>
    <t>4334</t>
  </si>
  <si>
    <t>C-In-LED-MR16(11w)-dWP35</t>
  </si>
  <si>
    <t>4335</t>
  </si>
  <si>
    <t>C-In-LED-MR16(12w)-dWP38</t>
  </si>
  <si>
    <t>4336</t>
  </si>
  <si>
    <t>C-In-LED-MR16(2w)-dWP6</t>
  </si>
  <si>
    <t>4337</t>
  </si>
  <si>
    <t>C-In-LED-MR16(3w)-dWP9</t>
  </si>
  <si>
    <t>4338</t>
  </si>
  <si>
    <t>C-In-LED-MR16(4w)-dWP12</t>
  </si>
  <si>
    <t>4339</t>
  </si>
  <si>
    <t>C-In-LED-MR16(5w)-dWP16</t>
  </si>
  <si>
    <t>4340</t>
  </si>
  <si>
    <t>C-In-LED-MR16(6.1w)-dWP19</t>
  </si>
  <si>
    <t>4341</t>
  </si>
  <si>
    <t>C-In-LED-MR16(6w)-dWP19</t>
  </si>
  <si>
    <t>4342</t>
  </si>
  <si>
    <t>C-In-LED-MR16(7w)-dWP22</t>
  </si>
  <si>
    <t>4343</t>
  </si>
  <si>
    <t>C-In-LED-MR16(8.1w)-dWP26</t>
  </si>
  <si>
    <t>4344</t>
  </si>
  <si>
    <t>C-In-LED-MR16(8w)-dWP25</t>
  </si>
  <si>
    <t>4345</t>
  </si>
  <si>
    <t>C-In-LED-MR16(9w)-dWP29</t>
  </si>
  <si>
    <t>4346</t>
  </si>
  <si>
    <t>C-In-LED-PAR20(10w)-dWP37</t>
  </si>
  <si>
    <t>4347</t>
  </si>
  <si>
    <t>C-In-LED-PAR20(4w)-dWP14</t>
  </si>
  <si>
    <t>4349</t>
  </si>
  <si>
    <t>C-In-LED-PAR20(6w)-dWP22</t>
  </si>
  <si>
    <t>4350</t>
  </si>
  <si>
    <t>C-In-LED-PAR20(7w)-dWP25</t>
  </si>
  <si>
    <t>4351</t>
  </si>
  <si>
    <t>C-In-LED-PAR20(8w)-dWP29</t>
  </si>
  <si>
    <t>4352</t>
  </si>
  <si>
    <t>C-In-LED-PAR20(9w)-dWP33</t>
  </si>
  <si>
    <t>4353</t>
  </si>
  <si>
    <t>C-In-LED-PAR30(10w)-dWP24</t>
  </si>
  <si>
    <t>4354</t>
  </si>
  <si>
    <t>C-In-LED-PAR30(11w)-dWP26</t>
  </si>
  <si>
    <t>4355</t>
  </si>
  <si>
    <t>C-In-LED-PAR30(12w)-dWP29</t>
  </si>
  <si>
    <t>4356</t>
  </si>
  <si>
    <t>C-In-LED-PAR30(13w)-dWP31</t>
  </si>
  <si>
    <t>4357</t>
  </si>
  <si>
    <t>C-In-LED-PAR30(14w)-dWP33</t>
  </si>
  <si>
    <t>4358</t>
  </si>
  <si>
    <t>C-In-LED-PAR30(15w)-dWP36</t>
  </si>
  <si>
    <t>4359</t>
  </si>
  <si>
    <t>C-In-LED-PAR30(16w)-dWP38</t>
  </si>
  <si>
    <t>4360</t>
  </si>
  <si>
    <t>C-In-LED-PAR30(17w)-dWP41</t>
  </si>
  <si>
    <t>4361</t>
  </si>
  <si>
    <t>C-In-LED-PAR30(18w)-dWP43</t>
  </si>
  <si>
    <t>4362</t>
  </si>
  <si>
    <t>C-In-LED-PAR30(19w)-dWP45</t>
  </si>
  <si>
    <t>4363</t>
  </si>
  <si>
    <t>C-In-LED-PAR30(20w)-dWP48</t>
  </si>
  <si>
    <t>4364</t>
  </si>
  <si>
    <t>C-In-LED-PAR30(6w)-dWP14</t>
  </si>
  <si>
    <t>4365</t>
  </si>
  <si>
    <t>C-In-LED-PAR30(8w)-dWP19</t>
  </si>
  <si>
    <t>4366</t>
  </si>
  <si>
    <t>C-In-LED-PAR38(10w)-dWP28</t>
  </si>
  <si>
    <t>4367</t>
  </si>
  <si>
    <t>C-In-LED-PAR38(12w)-dWP33</t>
  </si>
  <si>
    <t>4368</t>
  </si>
  <si>
    <t>C-In-LED-PAR38(13w)-dWP36</t>
  </si>
  <si>
    <t>4369</t>
  </si>
  <si>
    <t>C-In-LED-PAR38(14w)-dWP39</t>
  </si>
  <si>
    <t>4370</t>
  </si>
  <si>
    <t>C-In-LED-PAR38(15w)-dWP42</t>
  </si>
  <si>
    <t>4371</t>
  </si>
  <si>
    <t>C-In-LED-PAR38(16w)-dWP44</t>
  </si>
  <si>
    <t>4372</t>
  </si>
  <si>
    <t>C-In-LED-PAR38(17w)-dWP47</t>
  </si>
  <si>
    <t>4373</t>
  </si>
  <si>
    <t>C-In-LED-PAR38(18w)-dWP50</t>
  </si>
  <si>
    <t>4374</t>
  </si>
  <si>
    <t>C-In-LED-PAR38(19w)-dWP53</t>
  </si>
  <si>
    <t>4375</t>
  </si>
  <si>
    <t>C-In-LED-PAR38(20.1w)-dWP56</t>
  </si>
  <si>
    <t>4376</t>
  </si>
  <si>
    <t>C-In-LED-PAR38(20w)-dWP56</t>
  </si>
  <si>
    <t>4377</t>
  </si>
  <si>
    <t>C-In-LED-PAR38(21w)-dWP59</t>
  </si>
  <si>
    <t>4378</t>
  </si>
  <si>
    <t>C-In-LED-PAR38(22w)-dWP61</t>
  </si>
  <si>
    <t>4379</t>
  </si>
  <si>
    <t>C-In-LED-PAR38(23w)-dWP64</t>
  </si>
  <si>
    <t>4380</t>
  </si>
  <si>
    <t>C-In-LED-PAR38(24w)-dWP67</t>
  </si>
  <si>
    <t>4381</t>
  </si>
  <si>
    <t>C-In-LED-PAR38(25w)-dWP70</t>
  </si>
  <si>
    <t>4382</t>
  </si>
  <si>
    <t>C-In-LED-PAR38(26w)-dWP73</t>
  </si>
  <si>
    <t>4383</t>
  </si>
  <si>
    <t>C-In-LED-PAR38(27w)-dWP75</t>
  </si>
  <si>
    <t>4384</t>
  </si>
  <si>
    <t>C-In-LED-PAR38(7w)-dWP19</t>
  </si>
  <si>
    <t>4385</t>
  </si>
  <si>
    <t>C-In-LED-PAR38(8w)-dWP22</t>
  </si>
  <si>
    <t>4387</t>
  </si>
  <si>
    <t>C-In-LED-RefR(11w)-dWP41</t>
  </si>
  <si>
    <t>4389</t>
  </si>
  <si>
    <t>C-In-LED-RefR(14w)-dWP46</t>
  </si>
  <si>
    <t>4391</t>
  </si>
  <si>
    <t>C-In-LED-RefR(6w)-dWP30</t>
  </si>
  <si>
    <t>2168</t>
  </si>
  <si>
    <t>Com-Lighting-InGen_T12-48in-144w-A_T12-48in-144w-A_T12-48in-76w</t>
  </si>
  <si>
    <t>DEER1316-Ltg-Com-LF</t>
  </si>
  <si>
    <t>2169</t>
  </si>
  <si>
    <t>Com-Lighting-InGen_T12-48in-216w_T12-48in-216w_T12-48in-152w</t>
  </si>
  <si>
    <t>2170</t>
  </si>
  <si>
    <t>Com-Lighting-InGen_T12-48in-43w-A_T5-46in-33w_T5-46in-33w</t>
  </si>
  <si>
    <t>2171</t>
  </si>
  <si>
    <t>Com-Lighting-InGen_T12-48in-72w-A_T5-46in-64w_T5-46in-64w</t>
  </si>
  <si>
    <t>2172</t>
  </si>
  <si>
    <t>Com-Lighting-InGen_T12-48in-115w_T5-46in-64w_T5-46in-64w</t>
  </si>
  <si>
    <t>2173</t>
  </si>
  <si>
    <t>Com-Lighting-InGen_T12-48in-144w-A_T5-46in-97w_T5-46in-97w</t>
  </si>
  <si>
    <t>2174</t>
  </si>
  <si>
    <t>Com-Lighting-InGen_T8-48in-102w-B_T5-46in-97w_T5-46in-97w</t>
  </si>
  <si>
    <t>2175</t>
  </si>
  <si>
    <t>Com-Lighting-InGen_T12-48in-72w-A_T5-46in-59w_T5-46in-59w</t>
  </si>
  <si>
    <t>2176</t>
  </si>
  <si>
    <t>Com-Lighting-InGen_T12-48in-72w-A_T5-46in-62w_T5-46in-62w</t>
  </si>
  <si>
    <t>2177</t>
  </si>
  <si>
    <t>Com-Lighting-InGen_T12-48in-144w-A_T5-46in-117w_T5-46in-117w</t>
  </si>
  <si>
    <t>2185</t>
  </si>
  <si>
    <t>Com-Lighting-InGen_T12-48in-36w-B_T8-48in-31w-D_T8-48in-31w-D</t>
  </si>
  <si>
    <t>2186</t>
  </si>
  <si>
    <t>Com-Lighting-InGen_T12-48in-41w_T8-48in-31w-D_T8-48in-31w-D</t>
  </si>
  <si>
    <t>2187</t>
  </si>
  <si>
    <t>Com-Lighting-InGen_T12-48in-43w-A_T8-48in-31w-D_T8-48in-31w-D</t>
  </si>
  <si>
    <t>2189</t>
  </si>
  <si>
    <t>Com-Lighting-InGen_T12-48in-43w-C_T8-48in-31w-D_T8-48in-31w-D</t>
  </si>
  <si>
    <t>2191</t>
  </si>
  <si>
    <t>Com-Lighting-InGen_T12-48in-48w_T8-48in-31w-D_T8-48in-31w-D</t>
  </si>
  <si>
    <t>2193</t>
  </si>
  <si>
    <t>Com-Lighting-InGen_T12-48in-68w_T8-48in-60w-B_T8-48in-54w-B</t>
  </si>
  <si>
    <t>2195</t>
  </si>
  <si>
    <t>Com-Lighting-InGen_T12-48in-72w-A_T8-48in-41w-B_T8-48in-41w-B</t>
  </si>
  <si>
    <t>2197</t>
  </si>
  <si>
    <t>Com-Lighting-InGen_T12-48in-72w-A_T8-48in-60w-B_T8-48in-54w-B</t>
  </si>
  <si>
    <t>2199</t>
  </si>
  <si>
    <t>Com-Lighting-InGen_T12-48in-74w-B_T8-48in-60w-B_T8-48in-54w-B</t>
  </si>
  <si>
    <t>2201</t>
  </si>
  <si>
    <t>Com-Lighting-InGen_T12-48in-80w-C_T8-48in-60w-B_T8-48in-54w-B</t>
  </si>
  <si>
    <t>2203</t>
  </si>
  <si>
    <t>Com-Lighting-InGen_T12-48in-72w-B_T8-48in-60w-B_T8-48in-54w-B</t>
  </si>
  <si>
    <t>2205</t>
  </si>
  <si>
    <t>Com-Lighting-InGen_T12-48in-74w-C_T8-48in-60w-B_T8-48in-54w-B</t>
  </si>
  <si>
    <t>2207</t>
  </si>
  <si>
    <t>Com-Lighting-InGen_T12-48in-102w_T8-48in-89w-B_T8-48in-78w-B</t>
  </si>
  <si>
    <t>2209</t>
  </si>
  <si>
    <t>Com-Lighting-InGen_T12-48in-115w_T8-48in-89w-B_T8-48in-78w-B</t>
  </si>
  <si>
    <t>2211</t>
  </si>
  <si>
    <t>Com-Lighting-InGen_T12-48in-120w-C_T8-48in-89w-B_T8-48in-78w-B</t>
  </si>
  <si>
    <t>2213</t>
  </si>
  <si>
    <t>Com-Lighting-InGen_T12-48in-109w_T8-48in-89w-B_T8-48in-78w-B</t>
  </si>
  <si>
    <t>2215</t>
  </si>
  <si>
    <t>Com-Lighting-InGen_T12-48in-112w_T8-48in-89w-B_T8-48in-78w-B</t>
  </si>
  <si>
    <t>2217</t>
  </si>
  <si>
    <t>Com-Lighting-InGen_T12-48in-136w_T8-48in-112w-D_T8-48in-102w-B</t>
  </si>
  <si>
    <t>2220</t>
  </si>
  <si>
    <t>Com-Lighting-InGen_T12-48in-144w-A_T8-48in-79w-B_T8-48in-79w-B</t>
  </si>
  <si>
    <t>2221</t>
  </si>
  <si>
    <t>Com-Lighting-InGen_T12-48in-144w-A_T8-48in-112w-D_T8-48in-102w-B</t>
  </si>
  <si>
    <t>2223</t>
  </si>
  <si>
    <t>Com-Lighting-InGen_T12-48in-160w_T8-48in-112w-D_T8-48in-102w-B</t>
  </si>
  <si>
    <t>2226</t>
  </si>
  <si>
    <t>Com-Lighting-InGen_T12-48in-168w_T8-48in-112w-D_T8-48in-102w-B</t>
  </si>
  <si>
    <t>2227</t>
  </si>
  <si>
    <t>Com-Lighting-InGen_T12-96in-62w-A_T8-48in-60w-B_T8-48in-54w-B</t>
  </si>
  <si>
    <t>2229</t>
  </si>
  <si>
    <t>Com-Lighting-InGen_T12-96in-123w-A_T8-48in-112w-D_T8-48in-102w-B</t>
  </si>
  <si>
    <t>2231</t>
  </si>
  <si>
    <t>Com-Lighting-InGen_T12-96in-210w_T8-48in-175w-B_T8-48in-156w-B</t>
  </si>
  <si>
    <t>2233</t>
  </si>
  <si>
    <t>Com-Lighting-InGen_T12-96in-246w-A_T8-48in-175w-B_T8-48in-175w-B</t>
  </si>
  <si>
    <t>2234</t>
  </si>
  <si>
    <t>Com-Lighting-InGen_T8-48in-52w-B_T8-48in-41w-B_T8-48in-41w-B</t>
  </si>
  <si>
    <t>2237</t>
  </si>
  <si>
    <t>Com-Lighting-InGen_T12-48in-36w-B_T8-48in-31w-D_T8-48in-24w</t>
  </si>
  <si>
    <t>2238</t>
  </si>
  <si>
    <t>Com-Lighting-InGen_T12-48in-36w-B_T8-48in-31w-D_T8-48in-25w-C</t>
  </si>
  <si>
    <t>2240</t>
  </si>
  <si>
    <t>Com-Lighting-InGen_T12-48in-36w-B_T8-48in-31w-D_T8-48in-27w-E</t>
  </si>
  <si>
    <t>2241</t>
  </si>
  <si>
    <t>Com-Lighting-InGen_T12-48in-36w-B_T8-48in-31w-D_T8-48in-28w-C</t>
  </si>
  <si>
    <t>2245</t>
  </si>
  <si>
    <t>Com-Lighting-InGen_T12-48in-41w_T8-48in-31w-D_T8-48in-24w</t>
  </si>
  <si>
    <t>2246</t>
  </si>
  <si>
    <t>Com-Lighting-InGen_T12-48in-41w_T8-48in-31w-D_T8-48in-25w-C</t>
  </si>
  <si>
    <t>2247</t>
  </si>
  <si>
    <t>Com-Lighting-InGen_T12-48in-41w_T8-48in-31w-D_T8-48in-27w-E</t>
  </si>
  <si>
    <t>2250</t>
  </si>
  <si>
    <t>Com-Lighting-InGen_T12-48in-41w_T8-48in-31w-D_T8-48in-28w-C</t>
  </si>
  <si>
    <t>2253</t>
  </si>
  <si>
    <t>Com-Lighting-InGen_T12-48in-43w-A_T8-48in-31w-D_T8-48in-24w</t>
  </si>
  <si>
    <t>2254</t>
  </si>
  <si>
    <t>Com-Lighting-InGen_T12-48in-43w-A_T8-48in-31w-D_T8-48in-25w-C</t>
  </si>
  <si>
    <t>2255</t>
  </si>
  <si>
    <t>Com-Lighting-InGen_T12-48in-43w-A_T8-48in-31w-D_T8-48in-27w-E</t>
  </si>
  <si>
    <t>2258</t>
  </si>
  <si>
    <t>Com-Lighting-InGen_T12-48in-43w-A_T8-48in-31w-D_T8-48in-28w-C</t>
  </si>
  <si>
    <t>2261</t>
  </si>
  <si>
    <t>Com-Lighting-InGen_T12-48in-43w-C_T8-48in-31w-D_T8-48in-24w</t>
  </si>
  <si>
    <t>2262</t>
  </si>
  <si>
    <t>Com-Lighting-InGen_T12-48in-43w-C_T8-48in-31w-D_T8-48in-25w-C</t>
  </si>
  <si>
    <t>2263</t>
  </si>
  <si>
    <t>Com-Lighting-InGen_T12-48in-43w-C_T8-48in-31w-D_T8-48in-27w-E</t>
  </si>
  <si>
    <t>2265</t>
  </si>
  <si>
    <t>Com-Lighting-InGen_T12-48in-43w-C_T8-48in-31w-D_T8-48in-28w-C</t>
  </si>
  <si>
    <t>2269</t>
  </si>
  <si>
    <t>Com-Lighting-InGen_T12-48in-48w_T8-48in-31w-D_T8-48in-24w</t>
  </si>
  <si>
    <t>2270</t>
  </si>
  <si>
    <t>Com-Lighting-InGen_T12-48in-48w_T8-48in-31w-D_T8-48in-25w-C</t>
  </si>
  <si>
    <t>2271</t>
  </si>
  <si>
    <t>Com-Lighting-InGen_T12-48in-48w_T8-48in-31w-D_T8-48in-27w-E</t>
  </si>
  <si>
    <t>2274</t>
  </si>
  <si>
    <t>Com-Lighting-InGen_T12-48in-48w_T8-48in-31w-D_T8-48in-28w-C</t>
  </si>
  <si>
    <t>2277</t>
  </si>
  <si>
    <t>Com-Lighting-InGen_T12-48in-68w_T8-48in-52w-B_T8-48in-45w</t>
  </si>
  <si>
    <t>2278</t>
  </si>
  <si>
    <t>Com-Lighting-InGen_T12-48in-68w_T8-48in-52w-B_T8-48in-48w</t>
  </si>
  <si>
    <t>2279</t>
  </si>
  <si>
    <t>Com-Lighting-InGen_T12-48in-68w_T8-48in-59w-C_T8-48in-51w-C</t>
  </si>
  <si>
    <t>2281</t>
  </si>
  <si>
    <t>Com-Lighting-InGen_T12-48in-68w_T8-48in-59w-C_T8-48in-54w-C</t>
  </si>
  <si>
    <t>2285</t>
  </si>
  <si>
    <t>Com-Lighting-InGen_T12-48in-72w-A_T8-48in-59w-C_T8-48in-45w</t>
  </si>
  <si>
    <t>2286</t>
  </si>
  <si>
    <t>Com-Lighting-InGen_T12-48in-72w-A_T8-48in-52w-B_T8-48in-48w</t>
  </si>
  <si>
    <t>2288</t>
  </si>
  <si>
    <t>Com-Lighting-InGen_T12-48in-72w-A_T8-48in-59w-C_T8-48in-51w-C</t>
  </si>
  <si>
    <t>2289</t>
  </si>
  <si>
    <t>Com-Lighting-InGen_T12-48in-72w-A_T8-48in-59w-C_T8-48in-54w-C</t>
  </si>
  <si>
    <t>2293</t>
  </si>
  <si>
    <t>Com-Lighting-InGen_T12-48in-74w-B_T8-48in-52w-B_T8-48in-45w</t>
  </si>
  <si>
    <t>2294</t>
  </si>
  <si>
    <t>Com-Lighting-InGen_T12-48in-74w-B_T8-48in-52w-B_T8-48in-48w</t>
  </si>
  <si>
    <t>2295</t>
  </si>
  <si>
    <t>Com-Lighting-InGen_T12-48in-74w-B_T8-48in-59w-C_T8-48in-51w-C</t>
  </si>
  <si>
    <t>2298</t>
  </si>
  <si>
    <t>Com-Lighting-InGen_T12-48in-74w-B_T8-48in-59w-C_T8-48in-54w-C</t>
  </si>
  <si>
    <t>2301</t>
  </si>
  <si>
    <t>Com-Lighting-InGen_T12-48in-80w-C_T8-48in-52w-B_T8-48in-45w</t>
  </si>
  <si>
    <t>2302</t>
  </si>
  <si>
    <t>Com-Lighting-InGen_T12-48in-80w-C_T8-48in-52w-B_T8-48in-48w</t>
  </si>
  <si>
    <t>2304</t>
  </si>
  <si>
    <t>Com-Lighting-InGen_T12-48in-80w-C_T8-48in-59w-C_T8-48in-51w-C</t>
  </si>
  <si>
    <t>2305</t>
  </si>
  <si>
    <t>Com-Lighting-InGen_T12-48in-80w-C_T8-48in-59w-C_T8-48in-54w-C</t>
  </si>
  <si>
    <t>2309</t>
  </si>
  <si>
    <t>Com-Lighting-InGen_T12-48in-72w-B_T8-48in-59w-C_T8-48in-45w</t>
  </si>
  <si>
    <t>2310</t>
  </si>
  <si>
    <t>Com-Lighting-InGen_T12-48in-72w-B_T8-48in-52w-B_T8-48in-48w</t>
  </si>
  <si>
    <t>2312</t>
  </si>
  <si>
    <t>Com-Lighting-InGen_T12-48in-72w-B_T8-48in-59w-C_T8-48in-51w-C</t>
  </si>
  <si>
    <t>2313</t>
  </si>
  <si>
    <t>Com-Lighting-InGen_T12-48in-72w-B_T8-48in-59w-C_T8-48in-54w-C</t>
  </si>
  <si>
    <t>2317</t>
  </si>
  <si>
    <t>Com-Lighting-InGen_T12-48in-74w-C_T8-48in-52w-B_T8-48in-45w</t>
  </si>
  <si>
    <t>2318</t>
  </si>
  <si>
    <t>Com-Lighting-InGen_T12-48in-74w-C_T8-48in-52w-B_T8-48in-48w</t>
  </si>
  <si>
    <t>2319</t>
  </si>
  <si>
    <t>Com-Lighting-InGen_T12-48in-74w-C_T8-48in-59w-C_T8-48in-51w-C</t>
  </si>
  <si>
    <t>2322</t>
  </si>
  <si>
    <t>Com-Lighting-InGen_T12-48in-74w-C_T8-48in-59w-C_T8-48in-54w-C</t>
  </si>
  <si>
    <t>2324</t>
  </si>
  <si>
    <t>Com-Lighting-InGen_T12-48in-144w-A_T8-48in-89w-B_T8-48in-83w</t>
  </si>
  <si>
    <t>2326</t>
  </si>
  <si>
    <t>Com-Lighting-InGen_T12-96in-210w_T8-48in-175w-B_T8-48in-142w-B</t>
  </si>
  <si>
    <t>2328</t>
  </si>
  <si>
    <t>Com-Lighting-InGen_T12-96in-246w-A_T8-48in-175w-B_T8-48in-162w</t>
  </si>
  <si>
    <t>2329</t>
  </si>
  <si>
    <t>Com-Lighting-InGen_T12-96in-246w-A_T8-48in-224w-B_T8-48in-188w</t>
  </si>
  <si>
    <t>2330</t>
  </si>
  <si>
    <t>Com-Lighting-InGen_T8-48in-27w-D_T8-48in-31w-D_T8-48in-24w</t>
  </si>
  <si>
    <t>2332</t>
  </si>
  <si>
    <t>Com-Lighting-InGen_T8-48in-27w-D_T8-48in-31w-D_T8-48in-25w-C</t>
  </si>
  <si>
    <t>2333</t>
  </si>
  <si>
    <t>Com-Lighting-InGen_T8-48in-31w-D_T8-48in-31w-D_T8-48in-27w-E</t>
  </si>
  <si>
    <t>2336</t>
  </si>
  <si>
    <t>Com-Lighting-InGen_T8-48in-31w-D_T8-48in-31w-D_T8-48in-28w-C</t>
  </si>
  <si>
    <t>2337</t>
  </si>
  <si>
    <t>Com-Lighting-InGen_T8-48in-52w-B_T8-48in-59w-C_T8-48in-45w</t>
  </si>
  <si>
    <t>2338</t>
  </si>
  <si>
    <t>Com-Lighting-InGen_T8-48in-52w-B_T8-48in-59w-C_T8-48in-48w</t>
  </si>
  <si>
    <t>2339</t>
  </si>
  <si>
    <t>Com-Lighting-InGen_T8-48in-59w-C_T8-48in-59w-C_T8-48in-51w-C</t>
  </si>
  <si>
    <t>2340</t>
  </si>
  <si>
    <t>Com-Lighting-InGen_T8-48in-59w-C_T8-48in-59w-C_T8-48in-54w-C</t>
  </si>
  <si>
    <t>2341</t>
  </si>
  <si>
    <t>Com-Lighting-InGen_T8-48in-89w-B_T8-48in-89w-B_T8-48in-83w</t>
  </si>
  <si>
    <t>2342</t>
  </si>
  <si>
    <t>Com-Lighting-InGen_T8-48in-156w-B_T8-48in-175w-B_T8-48in-142w-B</t>
  </si>
  <si>
    <t>2343</t>
  </si>
  <si>
    <t>Com-Lighting-InGen_T8-48in-175w-B_T8-48in-175w-B_T8-48in-162w</t>
  </si>
  <si>
    <t>2344</t>
  </si>
  <si>
    <t>Com-Lighting-InGen_T8-48in-204w-B_T8-48in-224w-B_T8-48in-188w</t>
  </si>
  <si>
    <t>2345</t>
  </si>
  <si>
    <t>Com-Lighting-InGen_T12-96in-62w-A_T8-96in-55w_T8-96in-49w</t>
  </si>
  <si>
    <t>2346</t>
  </si>
  <si>
    <t>Com-Lighting-InGen_T12-96in-123w-A_T8-96in-109w_T8-96in-98w</t>
  </si>
  <si>
    <t>2347</t>
  </si>
  <si>
    <t>Com-Lighting-InGen_T12-96in-210w_T8-96in-160w_T8-96in-160w</t>
  </si>
  <si>
    <t>2348</t>
  </si>
  <si>
    <t>Com-Lighting-InGen_T12-96in-210w_T8-96in-167w_T8-96in-167w</t>
  </si>
  <si>
    <t>2349</t>
  </si>
  <si>
    <t>Com-Lighting-InGen_T12-96in-246w-A_T8-96in-219w_T8-96in-219w</t>
  </si>
  <si>
    <t>4230</t>
  </si>
  <si>
    <t>C-In-CMH-24w(24w)-dWP46</t>
  </si>
  <si>
    <t>4283</t>
  </si>
  <si>
    <t>C-In-LED-CanRet(10w)-dWP38</t>
  </si>
  <si>
    <t>4284</t>
  </si>
  <si>
    <t>C-In-LED-CanRet(12w)-dWP54</t>
  </si>
  <si>
    <t>4286</t>
  </si>
  <si>
    <t>C-In-LED-CanRet(15w)-dWP62</t>
  </si>
  <si>
    <t>4287</t>
  </si>
  <si>
    <t>C-In-LED-CanRet(21w)-dWP57</t>
  </si>
  <si>
    <t>4289</t>
  </si>
  <si>
    <t>C-In-LED-CanRet(8w)-dWP25</t>
  </si>
  <si>
    <t>4300</t>
  </si>
  <si>
    <t>C-In-LEDFixt(22w)-dwP37</t>
  </si>
  <si>
    <t>4392</t>
  </si>
  <si>
    <t>C-In-LFFixt-T5-22in-14w+El-RS-HLO(34w)-dWP26</t>
  </si>
  <si>
    <t>LinFluor_fixt</t>
  </si>
  <si>
    <t>4393</t>
  </si>
  <si>
    <t>C-In-LFFixt-T5-22in-14w+El-RS-NLO(32w)-dWP28</t>
  </si>
  <si>
    <t>4394</t>
  </si>
  <si>
    <t>C-In-LFFixt-T5-46in-28w+El-RS-HLO(64w)-dWP19</t>
  </si>
  <si>
    <t>4395</t>
  </si>
  <si>
    <t>C-In-LFFixt-T5-46in-28w+El-RS-NLO(58w)-dWP25</t>
  </si>
  <si>
    <t>4396</t>
  </si>
  <si>
    <t>C-In-LFFixt-T5-46in-54w+El-PS-HLO(117w)-dWP73</t>
  </si>
  <si>
    <t>4397</t>
  </si>
  <si>
    <t>C-In-LFFixt-T5-46in-54w+El-PS-HLO(117w)-dwP98-dwC91</t>
  </si>
  <si>
    <t>4398</t>
  </si>
  <si>
    <t>C-In-LFFixt-T5-46in-54w+El-PS-HLO(585w)-dwP265-dwC233</t>
  </si>
  <si>
    <t>4399</t>
  </si>
  <si>
    <t>C-In-LFFixt-T5-46in-54w+El-PS-HLO(585w)-dWP495-dWC233</t>
  </si>
  <si>
    <t>4400</t>
  </si>
  <si>
    <t>C-In-LFFixt-T5-46in-54w+El-PS-HLO(62w)-dWP66</t>
  </si>
  <si>
    <t>4401</t>
  </si>
  <si>
    <t>C-In-LFFixt-T5-46in-54w+El-PS-HLO-1(179w)-dWP116-dWC109</t>
  </si>
  <si>
    <t>4402</t>
  </si>
  <si>
    <t>C-In-LFFixt-T5-46in-54w+El-PS-HLO-1(234w)-dwP166-dwC131</t>
  </si>
  <si>
    <t>4403</t>
  </si>
  <si>
    <t>C-In-LFFixt-T5-46in-54w+El-PS-HLO-1(234w)-dWP170-dWC166</t>
  </si>
  <si>
    <t>4404</t>
  </si>
  <si>
    <t>C-In-LFFixt-T5-46in-54w+El-PS-HLO-1(234w)-dwP221-dwC131</t>
  </si>
  <si>
    <t>4405</t>
  </si>
  <si>
    <t>C-In-LFFixt-T5-46in-54w+El-PS-HLO-1(234w)-dwP224-dwC131</t>
  </si>
  <si>
    <t>4406</t>
  </si>
  <si>
    <t>C-In-LFFixt-T5-46in-54w+El-PS-HLO-1(234w)-dWP224-dWC166</t>
  </si>
  <si>
    <t>4407</t>
  </si>
  <si>
    <t>C-In-LFFixt-T5-46in-54w+El-PS-HLO-1(351w)-dwP105</t>
  </si>
  <si>
    <t>4408</t>
  </si>
  <si>
    <t>C-In-LFFixt-T5-46in-54w+El-PS-HLO-1(351w)-dWP107-dWC105</t>
  </si>
  <si>
    <t>4409</t>
  </si>
  <si>
    <t>C-In-LFFixt-T5-46in-54w+El-PS-HLO-1(351w)-dwP429-dwC105</t>
  </si>
  <si>
    <t>4410</t>
  </si>
  <si>
    <t>C-In-LFFixt-T8-24in-17w+El-IS-NLO(16w)-dWP44</t>
  </si>
  <si>
    <t>4411</t>
  </si>
  <si>
    <t>C-In-LFFixt-T8-24in-17w+El-RS-HLO(19w)-dWP41</t>
  </si>
  <si>
    <t>4412</t>
  </si>
  <si>
    <t>C-In-LFFixt-T8-24in-17w+El-RS-HLO(41w)-dWP19</t>
  </si>
  <si>
    <t>4413</t>
  </si>
  <si>
    <t>C-In-LFFixt-T8-24in-17w+El-RS-NLO(31w)-dWP29</t>
  </si>
  <si>
    <t>4414</t>
  </si>
  <si>
    <t>C-In-LFFixt-T8-24in-17w+El-RS-RLO(28w)-dWP32</t>
  </si>
  <si>
    <t>4415</t>
  </si>
  <si>
    <t>C-In-LFFixt-T8-24in-17w+El-RS-VHLO(22w)-dWP38</t>
  </si>
  <si>
    <t>4416</t>
  </si>
  <si>
    <t>C-In-LFFixt-T8-48in-28w+El-IS-NLO(28w)-dWP55</t>
  </si>
  <si>
    <t>4417</t>
  </si>
  <si>
    <t>C-In-LFFixt-T8-48in-28w+El-IS-RLO(42w)-dWP41</t>
  </si>
  <si>
    <t>4418</t>
  </si>
  <si>
    <t>C-In-LFFixt-T8-48in-28w+El-IS-RLO(44w)-dWP39</t>
  </si>
  <si>
    <t>4419</t>
  </si>
  <si>
    <t>C-In-LFFixt-T8-48in-30w+El-IS-NLO(51w)-dWP32</t>
  </si>
  <si>
    <t>4420</t>
  </si>
  <si>
    <t>C-In-LFFixt-T8-48in-32w-3g+El-IS-HLO(62w)-dWP21</t>
  </si>
  <si>
    <t>4421</t>
  </si>
  <si>
    <t>C-In-LFFixt-T8-48in-32w-3g+El-RS-HLO(34w)-dWP49</t>
  </si>
  <si>
    <t>4422</t>
  </si>
  <si>
    <t>C-In-LFFixt-T8-48in-32w-3g+El-RS-VHLO(38w)-dWP45</t>
  </si>
  <si>
    <t>4424</t>
  </si>
  <si>
    <t>C-In-LFLmpBlst-T12-36in-25w+MagStd-RS-NLO-Del(73w)-dWP42</t>
  </si>
  <si>
    <t>4426</t>
  </si>
  <si>
    <t>C-In-LFLmpBlst-T12-48in-34w+MagES-RS-NLO-Del(123w)-dWP29</t>
  </si>
  <si>
    <t>4430</t>
  </si>
  <si>
    <t>C-In-LFLmpBlst-T12-96in-60w+MagES-RS-NLO-Del(133w)-dWP77</t>
  </si>
  <si>
    <t>4432</t>
  </si>
  <si>
    <t>C-In-LFLmpBlst-T5-22in-14w+El-IS-NLO(34w)-dWP22</t>
  </si>
  <si>
    <t>4433</t>
  </si>
  <si>
    <t>C-In-LFLmpBlst-T5-22in-14w+El-PS-HLO(34w)-dWP22</t>
  </si>
  <si>
    <t>4434</t>
  </si>
  <si>
    <t>C-In-LFLmpBlst-T5-22in-14w+El-PS-NLO(17w)-dWP11</t>
  </si>
  <si>
    <t>4435</t>
  </si>
  <si>
    <t>C-In-LFLmpBlst-T5-22in-14w+El-RS-HLO(34w)-dWP26</t>
  </si>
  <si>
    <t>4436</t>
  </si>
  <si>
    <t>C-In-LFLmpBlst-T5-22in-14w+El-RS-NLO(32w)-dWP28</t>
  </si>
  <si>
    <t>4437</t>
  </si>
  <si>
    <t>C-In-LFLmpBlst-T5-34in-21w+El-IS-NLO(48w)-dWP18</t>
  </si>
  <si>
    <t>4438</t>
  </si>
  <si>
    <t>C-In-LFLmpBlst-T5-34in-21w+El-IS-RLO(24w)-dWP22</t>
  </si>
  <si>
    <t>4439</t>
  </si>
  <si>
    <t>C-In-LFLmpBlst-T5-34in-21w+El-IS-RLO(48w)-dWP18</t>
  </si>
  <si>
    <t>4440</t>
  </si>
  <si>
    <t>C-In-LFLmpBlst-T5-46in-28w+El-IS-NLO(54w)-dWP69-dWC0</t>
  </si>
  <si>
    <t>4441</t>
  </si>
  <si>
    <t>C-In-LFLmpBlst-T5-46in-28w+El-IS-NLO(54w)-dWP69-dWC55</t>
  </si>
  <si>
    <t>4442</t>
  </si>
  <si>
    <t>C-In-LFLmpBlst-T5-46in-28w+El-IS-NLO-Dim(72w)-dWP72-dWC0</t>
  </si>
  <si>
    <t>4444</t>
  </si>
  <si>
    <t>C-In-LFLmpBlst-T5-46in-28w+El-PS-HLO(33w)-dWP10-dWC0</t>
  </si>
  <si>
    <t>4445</t>
  </si>
  <si>
    <t>C-In-LFLmpBlst-T5-46in-28w+El-PS-HLO(64w)-dWP51-dWC0</t>
  </si>
  <si>
    <t>4446</t>
  </si>
  <si>
    <t>C-In-LFLmpBlst-T5-46in-28w+El-PS-HLO(64w)-dWP8-dWC0</t>
  </si>
  <si>
    <t>4447</t>
  </si>
  <si>
    <t>C-In-LFLmpBlst-T5-46in-28w+El-RS-HLO(64w)-dWP19</t>
  </si>
  <si>
    <t>4448</t>
  </si>
  <si>
    <t>C-In-LFLmpBlst-T5-46in-28w+El-RS-NLO(58w)-dWP25</t>
  </si>
  <si>
    <t>4449</t>
  </si>
  <si>
    <t>C-In-LFLmpBlst-T5-46in-49w+El-IS-HLO(106w)-dWP10</t>
  </si>
  <si>
    <t>4452</t>
  </si>
  <si>
    <t>C-In-LFLmpBlst-T5-46in-49w+El-IS-HLO(49w)-dWP5</t>
  </si>
  <si>
    <t>4453</t>
  </si>
  <si>
    <t>C-In-LFLmpBlst-T5-46in-49w+El-IS-NLO(106w)-dWP10</t>
  </si>
  <si>
    <t>4454</t>
  </si>
  <si>
    <t>C-In-LFLmpBlst-T5-46in-49w+El-IS-NLO(172w)-dWP15</t>
  </si>
  <si>
    <t>4455</t>
  </si>
  <si>
    <t>C-In-LFLmpBlst-T5-46in-49w+El-IS-NLO(172w)-dWP7-dWC7</t>
  </si>
  <si>
    <t>4456</t>
  </si>
  <si>
    <t>C-In-LFLmpBlst-T5-46in-49w+El-IS-NLO(214w)-dWP20</t>
  </si>
  <si>
    <t>4457</t>
  </si>
  <si>
    <t>C-In-LFLmpBlst-T5-46in-49w+El-IS-NLO(49.3w)-dWP4</t>
  </si>
  <si>
    <t>4458</t>
  </si>
  <si>
    <t>C-In-LFLmpBlst-T5-46in-49w+El-IS-NLO(49w)-dWP5</t>
  </si>
  <si>
    <t>4459</t>
  </si>
  <si>
    <t>C-In-LFLmpBlst-T5-46in-51w+El-IS-HLO(109w)-dWP7</t>
  </si>
  <si>
    <t>4460</t>
  </si>
  <si>
    <t>C-In-LFLmpBlst-T5-46in-51w+El-IS-HLO(176w)-dWP11</t>
  </si>
  <si>
    <t>4462</t>
  </si>
  <si>
    <t>C-In-LFLmpBlst-T5-46in-51w+El-IS-HLO(51w)-dWP3</t>
  </si>
  <si>
    <t>4463</t>
  </si>
  <si>
    <t>C-In-LFLmpBlst-T5-46in-51w+El-IS-NLO(109w)-dWP7</t>
  </si>
  <si>
    <t>4464</t>
  </si>
  <si>
    <t>C-In-LFLmpBlst-T5-46in-51w+El-IS-NLO(109w)-dWP7-dWC7</t>
  </si>
  <si>
    <t>4465</t>
  </si>
  <si>
    <t>C-In-LFLmpBlst-T5-46in-51w+El-IS-NLO(176w)-dWP3-dWC3</t>
  </si>
  <si>
    <t>4466</t>
  </si>
  <si>
    <t>C-In-LFLmpBlst-T5-46in-51w+El-IS-NLO(218w)-dWP16</t>
  </si>
  <si>
    <t>4467</t>
  </si>
  <si>
    <t>C-In-LFLmpBlst-T5-46in-51w+El-IS-NLO(51w)-dWP3-dWC3</t>
  </si>
  <si>
    <t>4468</t>
  </si>
  <si>
    <t>C-In-LFLmpBlst-T5-46in-54w+El-IS-NLO(109w)-dWP7-dWC7</t>
  </si>
  <si>
    <t>4469</t>
  </si>
  <si>
    <t>C-In-LFLmpBlst-T5-46in-54w+El-IS-NLO(54w)-dWP-18</t>
  </si>
  <si>
    <t>4470</t>
  </si>
  <si>
    <t>C-In-LFLmpBlst-T5-46in-54w+El-PS-HLO(117w)-dWP27-dWC0</t>
  </si>
  <si>
    <t>4472</t>
  </si>
  <si>
    <t>C-In-LFLmpBlst-T5-46in-54w+El-PS-HLO(59w)-dWP13-dWC0</t>
  </si>
  <si>
    <t>4473</t>
  </si>
  <si>
    <t>C-In-LFLmpBlst-T5-46in-54w+El-PS-HLO(62w)-dWP10-dWC0</t>
  </si>
  <si>
    <t>4474</t>
  </si>
  <si>
    <t>C-In-LFLmpBlst-T8-24in-17w+El-IS-HLO(35w)-dWP25</t>
  </si>
  <si>
    <t>4475</t>
  </si>
  <si>
    <t>C-In-LFLmpBlst-T8-24in-17w+El-IS-HLO(35w)-dWP37-dWC25</t>
  </si>
  <si>
    <t>4476</t>
  </si>
  <si>
    <t>C-In-LFLmpBlst-T8-24in-17w+El-IS-NLO(16w)-dWP44</t>
  </si>
  <si>
    <t>4477</t>
  </si>
  <si>
    <t>C-In-LFLmpBlst-T8-24in-17w+El-IS-NLO(17w)-dWP11</t>
  </si>
  <si>
    <t>4478</t>
  </si>
  <si>
    <t>C-In-LFLmpBlst-T8-24in-17w+El-IS-NLO(31w)-dWP29</t>
  </si>
  <si>
    <t>4479</t>
  </si>
  <si>
    <t>C-In-LFLmpBlst-T8-24in-17w+El-IS-NLO(31w)-dWP41-dWC29</t>
  </si>
  <si>
    <t>4480</t>
  </si>
  <si>
    <t>C-In-LFLmpBlst-T8-24in-17w+El-IS-NLO(33w)-dWP23</t>
  </si>
  <si>
    <t>4481</t>
  </si>
  <si>
    <t>C-In-LFLmpBlst-T8-24in-17w+El-IS-NLO(33w)-dWP39-dWC0</t>
  </si>
  <si>
    <t>4483</t>
  </si>
  <si>
    <t>C-In-LFLmpBlst-T8-24in-17w+El-IS-NLO(33w)-dWP79</t>
  </si>
  <si>
    <t>4484</t>
  </si>
  <si>
    <t>C-In-LFLmpBlst-T8-24in-17w+El-IS-NLO(47w)-dWP15</t>
  </si>
  <si>
    <t>4485</t>
  </si>
  <si>
    <t>C-In-LFLmpBlst-T8-24in-17w+El-IS-NLO(61w)-dWP51</t>
  </si>
  <si>
    <t>4486</t>
  </si>
  <si>
    <t>C-In-LFLmpBlst-T8-24in-17w+El-IS-NLO+Refl(31w)-dWP25</t>
  </si>
  <si>
    <t>4487</t>
  </si>
  <si>
    <t>C-In-LFLmpBlst-T8-24in-17w+El-IS-NLO+Refl(31w)-dWP29</t>
  </si>
  <si>
    <t>4488</t>
  </si>
  <si>
    <t>C-In-LFLmpBlst-T8-24in-17w+El-IS-NLO+Refl(31w)-dWP41-dWC29</t>
  </si>
  <si>
    <t>4489</t>
  </si>
  <si>
    <t>C-In-LFLmpBlst-T8-24in-17w+El-IS-RLO(29w)-dWP27</t>
  </si>
  <si>
    <t>4490</t>
  </si>
  <si>
    <t>C-In-LFLmpBlst-T8-24in-17w+El-IS-RLO-1(14w)-dWP14</t>
  </si>
  <si>
    <t>4491</t>
  </si>
  <si>
    <t>C-In-LFLmpBlst-T8-24in-17w+El-RS-HLO(19w)-dWP41</t>
  </si>
  <si>
    <t>4492</t>
  </si>
  <si>
    <t>C-In-LFLmpBlst-T8-24in-17w+El-RS-HLO(41w)-dWP19</t>
  </si>
  <si>
    <t>4493</t>
  </si>
  <si>
    <t>C-In-LFLmpBlst-T8-24in-17w+El-RS-NLO(31w)-dWP29</t>
  </si>
  <si>
    <t>4494</t>
  </si>
  <si>
    <t>C-In-LFLmpBlst-T8-24in-17w+El-RS-RLO(28w)-dWP32</t>
  </si>
  <si>
    <t>4495</t>
  </si>
  <si>
    <t>C-In-LFLmpBlst-T8-24in-17w+El-RS-VHLO(22w)-dWP38</t>
  </si>
  <si>
    <t>4496</t>
  </si>
  <si>
    <t>C-In-LFLmpBlst-T8-36in-25w+El-IS-NLO(26w)-dWP20</t>
  </si>
  <si>
    <t>4497</t>
  </si>
  <si>
    <t>C-In-LFLmpBlst-T8-36in-25w+El-IS-NLO(46w)-dWP30</t>
  </si>
  <si>
    <t>4498</t>
  </si>
  <si>
    <t>C-In-LFLmpBlst-T8-36in-25w+El-IS-NLO(87w)-dWP35</t>
  </si>
  <si>
    <t>4499</t>
  </si>
  <si>
    <t>C-In-LFLmpBlst-T8-36in-25w+El-IS-NLO(87w)-dWP75-dWC25</t>
  </si>
  <si>
    <t>4500</t>
  </si>
  <si>
    <t>C-In-LFLmpBlst-T8-36in-25w+El-IS-RLO(23w)-dWP23</t>
  </si>
  <si>
    <t>4501</t>
  </si>
  <si>
    <t>C-In-LFLmpBlst-T8-36in-25w+El-IS-RLO(27w)-dWP19</t>
  </si>
  <si>
    <t>4502</t>
  </si>
  <si>
    <t>C-In-LFLmpBlst-T8-36in-25w+El-IS-RLO(46w)-dWP20</t>
  </si>
  <si>
    <t>4503</t>
  </si>
  <si>
    <t>C-In-LFLmpBlst-T8-36in-25w+El-IS-RLO(86w)-dWP26</t>
  </si>
  <si>
    <t>4504</t>
  </si>
  <si>
    <t>C-In-LFLmpBlst-T8-48in-25w+El-IS-NLO(23w)-dWP7</t>
  </si>
  <si>
    <t>4506</t>
  </si>
  <si>
    <t>C-In-LFLmpBlst-T8-48in-25w+El-IS-NLO(26w)-dWP4-1</t>
  </si>
  <si>
    <t>4507</t>
  </si>
  <si>
    <t>C-In-LFLmpBlst-T8-48in-25w+El-IS-NLO(26w)-dWP4-2</t>
  </si>
  <si>
    <t>4511</t>
  </si>
  <si>
    <t>C-In-LFLmpBlst-T8-48in-25w+El-IS-NLO(28w)-dWP15-dWC3</t>
  </si>
  <si>
    <t>4514</t>
  </si>
  <si>
    <t>C-In-LFLmpBlst-T8-48in-25w+El-IS-NLO(45w)-dWP14-dWC14</t>
  </si>
  <si>
    <t>4515</t>
  </si>
  <si>
    <t>C-In-LFLmpBlst-T8-48in-25w+El-IS-NLO(68w)-dWP21</t>
  </si>
  <si>
    <t>4516</t>
  </si>
  <si>
    <t>C-In-LFLmpBlst-T8-48in-25w+El-IS-NLO(90w)-dWP22</t>
  </si>
  <si>
    <t>4517</t>
  </si>
  <si>
    <t>C-In-LFLmpBlst-T8-48in-25w+El-IS-RLO(22w)-dWP14-dWC9</t>
  </si>
  <si>
    <t>4518</t>
  </si>
  <si>
    <t>C-In-LFLmpBlst-T8-48in-25w+El-IS-RLO(22w)-dWP9</t>
  </si>
  <si>
    <t>4519</t>
  </si>
  <si>
    <t>C-In-LFLmpBlst-T8-48in-25w+El-IS-RLO(38w)-dWP21-dWC21</t>
  </si>
  <si>
    <t>4520</t>
  </si>
  <si>
    <t>C-In-LFLmpBlst-T8-48in-25w+El-IS-RLO(38w)-dWP34-dWC21</t>
  </si>
  <si>
    <t>4527</t>
  </si>
  <si>
    <t>C-In-LFLmpBlst-T8-48in-25w+El-IS-RLO-1(58w)-dWP31-dWC31</t>
  </si>
  <si>
    <t>4528</t>
  </si>
  <si>
    <t>C-In-LFLmpBlst-T8-48in-25w+El-IS-RLO-1(58w)-dWP57-dWC31</t>
  </si>
  <si>
    <t>4529</t>
  </si>
  <si>
    <t>C-In-LFLmpBlst-T8-48in-25w+El-IS-RLO-1(76w)-dWP36-dWC36</t>
  </si>
  <si>
    <t>4530</t>
  </si>
  <si>
    <t>C-In-LFLmpBlst-T8-48in-25w+El-IS-RLO-1(76w)-dWP68-dWC36</t>
  </si>
  <si>
    <t>4531</t>
  </si>
  <si>
    <t>C-In-LFLmpBlst-T8-48in-28w+El-IS-HLO(67w)-dWP22</t>
  </si>
  <si>
    <t>4532</t>
  </si>
  <si>
    <t>C-In-LFLmpBlst-T8-48in-28w+El-IS-HLO(67w)-dWP45</t>
  </si>
  <si>
    <t>4533</t>
  </si>
  <si>
    <t>C-In-LFLmpBlst-T8-48in-28w+El-IS-HLO+Refl(67w)-dWP22</t>
  </si>
  <si>
    <t>4534</t>
  </si>
  <si>
    <t>C-In-LFLmpBlst-T8-48in-28w+El-IS-HLO+Refl(67w)-dWP45</t>
  </si>
  <si>
    <t>4535</t>
  </si>
  <si>
    <t>C-In-LFLmpBlst-T8-48in-28w+El-IS-NLO(26w)-dWP4</t>
  </si>
  <si>
    <t>4536</t>
  </si>
  <si>
    <t>C-In-LFLmpBlst-T8-48in-28w+El-IS-NLO(27w)-dWP3-1</t>
  </si>
  <si>
    <t>4537</t>
  </si>
  <si>
    <t>C-In-LFLmpBlst-T8-48in-28w+El-IS-NLO(27w)-dWP3-2</t>
  </si>
  <si>
    <t>4539</t>
  </si>
  <si>
    <t>C-In-LFLmpBlst-T8-48in-28w+El-IS-NLO(28w)-dWP31</t>
  </si>
  <si>
    <t>4542</t>
  </si>
  <si>
    <t>C-In-LFLmpBlst-T8-48in-28w+El-IS-NLO(28w)-dWP55</t>
  </si>
  <si>
    <t>4544</t>
  </si>
  <si>
    <t>C-In-LFLmpBlst-T8-48in-28w+El-IS-NLO(53w)-dWP115-dWC0</t>
  </si>
  <si>
    <t>4546</t>
  </si>
  <si>
    <t>C-In-LFLmpBlst-T8-48in-28w+El-IS-NLO(53w)-dWP36</t>
  </si>
  <si>
    <t>4547</t>
  </si>
  <si>
    <t>C-In-LFLmpBlst-T8-48in-28w+El-IS-NLO(53w)-dWP59</t>
  </si>
  <si>
    <t>4548</t>
  </si>
  <si>
    <t>C-In-LFLmpBlst-T8-48in-28w+El-IS-NLO(53w)-dWP6-1</t>
  </si>
  <si>
    <t>4550</t>
  </si>
  <si>
    <t>C-In-LFLmpBlst-T8-48in-28w+El-IS-NLO(53w)-dWP67-dWC0</t>
  </si>
  <si>
    <t>4552</t>
  </si>
  <si>
    <t>C-In-LFLmpBlst-T8-48in-28w+El-IS-NLO(75w)-dWP14</t>
  </si>
  <si>
    <t>4553</t>
  </si>
  <si>
    <t>C-In-LFLmpBlst-T8-48in-28w+El-IS-NLO(98w)-dWP14</t>
  </si>
  <si>
    <t>4554</t>
  </si>
  <si>
    <t>C-In-LFLmpBlst-T8-48in-28w+El-IS-NLO+Refl(53w)-dWP36</t>
  </si>
  <si>
    <t>4555</t>
  </si>
  <si>
    <t>C-In-LFLmpBlst-T8-48in-28w+El-IS-NLO+Refl(53w)-dWP59</t>
  </si>
  <si>
    <t>4556</t>
  </si>
  <si>
    <t>C-In-LFLmpBlst-T8-48in-28w+El-IS-NLO+Refl(53w)-dWP67-dWC0</t>
  </si>
  <si>
    <t>4558</t>
  </si>
  <si>
    <t>C-In-LFLmpBlst-T8-48in-28w+El-IS-RLO(24w)-dWP12-dWC7</t>
  </si>
  <si>
    <t>4559</t>
  </si>
  <si>
    <t>C-In-LFLmpBlst-T8-48in-28w+El-IS-RLO(24w)-dWP48-dWC0</t>
  </si>
  <si>
    <t>5/29/2014</t>
  </si>
  <si>
    <t>4561</t>
  </si>
  <si>
    <t>C-In-LFLmpBlst-T8-48in-28w+El-IS-RLO(24w)-dWP7-2</t>
  </si>
  <si>
    <t>4562</t>
  </si>
  <si>
    <t>C-In-LFLmpBlst-T8-48in-28w+El-IS-RLO(24w)-dWP7-dWC7</t>
  </si>
  <si>
    <t>4563</t>
  </si>
  <si>
    <t>C-In-LFLmpBlst-T8-48in-28w+El-IS-RLO(24w)-dWP85-dWC0</t>
  </si>
  <si>
    <t>4564</t>
  </si>
  <si>
    <t>C-In-LFLmpBlst-T8-48in-28w+El-IS-RLO(44w)-dWP100-dWC0</t>
  </si>
  <si>
    <t>4565</t>
  </si>
  <si>
    <t>C-In-LFLmpBlst-T8-48in-28w+El-IS-RLO(44w)-dWP15-dWC15</t>
  </si>
  <si>
    <t>4566</t>
  </si>
  <si>
    <t>C-In-LFLmpBlst-T8-48in-28w+El-IS-RLO(44w)-dWP202-dWC0</t>
  </si>
  <si>
    <t>4567</t>
  </si>
  <si>
    <t>C-In-LFLmpBlst-T8-48in-28w+El-IS-RLO(44w)-dWP28-dWC15</t>
  </si>
  <si>
    <t>4568</t>
  </si>
  <si>
    <t>C-In-LFLmpBlst-T8-48in-28w+El-IS-RLO(44w)-dWP39</t>
  </si>
  <si>
    <t>4569</t>
  </si>
  <si>
    <t>C-In-LFLmpBlst-T8-48in-28w+El-IS-RLO(44w)-dWP65-dWC0</t>
  </si>
  <si>
    <t>4571</t>
  </si>
  <si>
    <t>C-In-LFLmpBlst-T8-48in-28w+El-IS-RLO(65w)-dWP24-dWC24</t>
  </si>
  <si>
    <t>4572</t>
  </si>
  <si>
    <t>C-In-LFLmpBlst-T8-48in-28w+El-IS-RLO(65w)-dWP50-dWC24</t>
  </si>
  <si>
    <t>4574</t>
  </si>
  <si>
    <t>C-In-LFLmpBlst-T8-48in-28w+El-IS-RLO(65w)-dWP79-dWC0</t>
  </si>
  <si>
    <t>4577</t>
  </si>
  <si>
    <t>C-In-LFLmpBlst-T8-48in-28w+El-IS-RLO(88w)-dWP158-dWC0</t>
  </si>
  <si>
    <t>4578</t>
  </si>
  <si>
    <t>C-In-LFLmpBlst-T8-48in-28w+El-IS-RLO(88w)-dWP24-dWC24</t>
  </si>
  <si>
    <t>4579</t>
  </si>
  <si>
    <t>C-In-LFLmpBlst-T8-48in-28w+El-IS-RLO(88w)-dWP56-dWC24</t>
  </si>
  <si>
    <t>4580</t>
  </si>
  <si>
    <t>C-In-LFLmpBlst-T8-48in-28w+El-IS-VHLO(70w)-dWP42</t>
  </si>
  <si>
    <t>4581</t>
  </si>
  <si>
    <t>C-In-LFLmpBlst-T8-48in-28w+El-IS-VHLO+Refl(70w)-dWP19</t>
  </si>
  <si>
    <t>4582</t>
  </si>
  <si>
    <t>C-In-LFLmpBlst-T8-48in-28w+El-IS-VHLO+Refl(70w)-dWP42</t>
  </si>
  <si>
    <t>4583</t>
  </si>
  <si>
    <t>C-In-LFLmpBlst-T8-48in-28w+El-PS-HLO(31w)-dWP28</t>
  </si>
  <si>
    <t>4584</t>
  </si>
  <si>
    <t>C-In-LFLmpBlst-T8-48in-28w+El-PS-HLO(54.3w)-dWP34</t>
  </si>
  <si>
    <t>4585</t>
  </si>
  <si>
    <t>C-In-LFLmpBlst-T8-48in-28w+El-PS-HLO(54.3w)-dWP57</t>
  </si>
  <si>
    <t>4586</t>
  </si>
  <si>
    <t>C-In-LFLmpBlst-T8-48in-28w+El-PS-HLO(92w)-dWP20</t>
  </si>
  <si>
    <t>4587</t>
  </si>
  <si>
    <t>C-In-LFLmpBlst-T8-48in-28w+El-PS-NLO(50w)-dWP39</t>
  </si>
  <si>
    <t>4588</t>
  </si>
  <si>
    <t>C-In-LFLmpBlst-T8-48in-28w+El-PS-NLO(50w)-dWP62</t>
  </si>
  <si>
    <t>4589</t>
  </si>
  <si>
    <t>C-In-LFLmpBlst-T8-48in-28w+El-PS-NLO+Refl(51w)-dWP38</t>
  </si>
  <si>
    <t>4590</t>
  </si>
  <si>
    <t>C-In-LFLmpBlst-T8-48in-28w+El-PS-NLO-2(74w)-dWP38</t>
  </si>
  <si>
    <t>4591</t>
  </si>
  <si>
    <t>C-In-LFLmpBlst-T8-48in-28w+El-PS-VHLO(37.4w)-dWP21</t>
  </si>
  <si>
    <t>4592</t>
  </si>
  <si>
    <t>C-In-LFLmpBlst-T8-48in-28w+El-PS-VHLO(64w)-dWP25</t>
  </si>
  <si>
    <t>4593</t>
  </si>
  <si>
    <t>C-In-LFLmpBlst-T8-48in-28w+El-PS-VHLO(64w)-dWP48</t>
  </si>
  <si>
    <t>4594</t>
  </si>
  <si>
    <t>C-In-LFLmpBlst-T8-48in-28w+El-PS-VHLO(64w)-dWP51-dWC0</t>
  </si>
  <si>
    <t>4596</t>
  </si>
  <si>
    <t>C-In-LFLmpBlst-T8-48in-28w+El-PS-VHLO(97w)-dWP15</t>
  </si>
  <si>
    <t>4597</t>
  </si>
  <si>
    <t>C-In-LFLmpBlst-T8-48in-30w+El-IS-NLO(27w)-dWP16-dWC4</t>
  </si>
  <si>
    <t>4598</t>
  </si>
  <si>
    <t>C-In-LFLmpBlst-T8-48in-30w+El-IS-NLO(27w)-dWP9-dWC4</t>
  </si>
  <si>
    <t>4599</t>
  </si>
  <si>
    <t>C-In-LFLmpBlst-T8-48in-30w+El-IS-NLO(51w)-dWP32</t>
  </si>
  <si>
    <t>4600</t>
  </si>
  <si>
    <t>C-In-LFLmpBlst-T8-48in-30w+El-IS-RLO(45w)-dWP27-dWC14</t>
  </si>
  <si>
    <t>4602</t>
  </si>
  <si>
    <t>C-In-LFLmpBlst-T8-48in-32w-1g+El-IS-NLO-Del(59w)-dWP30</t>
  </si>
  <si>
    <t>4604</t>
  </si>
  <si>
    <t>C-In-LFLmpBlst-T8-48in-32w-1g+El-IS-NLO-Del(59w)-dWP53</t>
  </si>
  <si>
    <t>4607</t>
  </si>
  <si>
    <t>C-In-LFLmpBlst-T8-48in-32w-1g+El-RS-NLO-Del(32w)-dWP28</t>
  </si>
  <si>
    <t>4608</t>
  </si>
  <si>
    <t>C-In-LFLmpBlst-T8-48in-32w-1g+El-RS-NLO-Del(32w)-dWP80</t>
  </si>
  <si>
    <t>4609</t>
  </si>
  <si>
    <t>C-In-LFLmpBlst-T8-48in-32w-2g+El-IS-HLO(65w)-dWP58-dWC0</t>
  </si>
  <si>
    <t>4611</t>
  </si>
  <si>
    <t>C-In-LFLmpBlst-T8-48in-32w-2g+El-IS-HLO(65w)-dWP79-dWC0</t>
  </si>
  <si>
    <t>4612</t>
  </si>
  <si>
    <t>C-In-LFLmpBlst-T8-48in-32w-2g+El-IS-NLO(112w)-dWP104-dWC0</t>
  </si>
  <si>
    <t>4614</t>
  </si>
  <si>
    <t>C-In-LFLmpBlst-T8-48in-32w-2g+El-IS-NLO(175w)-dWP41-dWC0</t>
  </si>
  <si>
    <t>4615</t>
  </si>
  <si>
    <t>C-In-LFLmpBlst-T8-48in-32w-2g+El-IS-NLO(175w)-dWP41-dWC7</t>
  </si>
  <si>
    <t>4616</t>
  </si>
  <si>
    <t>C-In-LFLmpBlst-T8-48in-32w-2g+El-IS-NLO(175w)-dWP71-dWC0</t>
  </si>
  <si>
    <t>4617</t>
  </si>
  <si>
    <t>C-In-LFLmpBlst-T8-48in-32w-2g+El-IS-NLO(31w)-dWP12-dWC0</t>
  </si>
  <si>
    <t>4618</t>
  </si>
  <si>
    <t>C-In-LFLmpBlst-T8-48in-32w-2g+El-IS-NLO(59w)-dWP13-dWC1</t>
  </si>
  <si>
    <t>4619</t>
  </si>
  <si>
    <t>C-In-LFLmpBlst-T8-48in-32w-2g+El-IS-NLO(59w)-dWP85-dWC0</t>
  </si>
  <si>
    <t>4620</t>
  </si>
  <si>
    <t>C-In-LFLmpBlst-T8-48in-32w-2g+El-IS-NLO+Refl(59w)-dWP85-dWC0</t>
  </si>
  <si>
    <t>4622</t>
  </si>
  <si>
    <t>C-In-LFLmpBlst-T8-48in-32w-2g+El-IS-NLO-Dim(59w)-dWP85-dWC0</t>
  </si>
  <si>
    <t>4624</t>
  </si>
  <si>
    <t>C-In-LFLmpBlst-T8-48in-32w-2g+El-IS-NLO-Dim(70w)-dWP42-dWC10</t>
  </si>
  <si>
    <t>4625</t>
  </si>
  <si>
    <t>C-In-LFLmpBlst-T8-48in-32w-2g+El-IS-RLO(102w)-dWP21-dWC10</t>
  </si>
  <si>
    <t>4626</t>
  </si>
  <si>
    <t>C-In-LFLmpBlst-T8-48in-32w-2g+El-IS-RLO(102w)-dWP42-dWC10</t>
  </si>
  <si>
    <t>4627</t>
  </si>
  <si>
    <t>C-In-LFLmpBlst-T8-48in-32w-2g+El-IS-RLO(102w)-dWP58-dWC10</t>
  </si>
  <si>
    <t>4628</t>
  </si>
  <si>
    <t>C-In-LFLmpBlst-T8-48in-32w-2g+El-IS-RLO(156w)-dWP54-dWC19</t>
  </si>
  <si>
    <t>4630</t>
  </si>
  <si>
    <t>C-In-LFLmpBlst-T8-48in-32w-2g+El-IS-RLO(78w)-dWP37-dWC11</t>
  </si>
  <si>
    <t>4631</t>
  </si>
  <si>
    <t>C-In-LFLmpBlst-T8-48in-32w-2g+El-IS-RLO(78w)-dWP42-dWC11</t>
  </si>
  <si>
    <t>4632</t>
  </si>
  <si>
    <t>C-In-LFLmpBlst-T8-48in-32w-2g+El-IS-VHLO(41w)-dWP31-dWC19</t>
  </si>
  <si>
    <t>4635</t>
  </si>
  <si>
    <t>C-In-LFLmpBlst-T8-48in-32w-2g+El-RS-RLO(54w)-dWP18-dWC6</t>
  </si>
  <si>
    <t>4636</t>
  </si>
  <si>
    <t>C-In-LFLmpBlst-T8-48in-32w-2g+El-RS-RLO(54w)-dWP8-dWC6</t>
  </si>
  <si>
    <t>4637</t>
  </si>
  <si>
    <t>C-In-LFLmpBlst-T8-48in-32w-3g+El-IS-HLO(62w)-dWP21</t>
  </si>
  <si>
    <t>4638</t>
  </si>
  <si>
    <t>C-In-LFLmpBlst-T8-48in-32w-3g+El-IS-NLO(54w)-dWP18-dWC16</t>
  </si>
  <si>
    <t>4639</t>
  </si>
  <si>
    <t>C-In-LFLmpBlst-T8-48in-32w-3g+El-IS-NLO(54w)-dWP20-dWC5</t>
  </si>
  <si>
    <t>4641</t>
  </si>
  <si>
    <t>C-In-LFLmpBlst-T8-48in-32w-3g+El-IS-NLO(54w)-dWP61-dWC5</t>
  </si>
  <si>
    <t>4642</t>
  </si>
  <si>
    <t>C-In-LFLmpBlst-T8-48in-32w-3g+El-IS-NLO(54w)-dWP90-dWC5</t>
  </si>
  <si>
    <t>4644</t>
  </si>
  <si>
    <t>C-In-LFLmpBlst-T8-48in-32w-3g+El-IS-NLO(83w)-dWP61-dWC6</t>
  </si>
  <si>
    <t>4645</t>
  </si>
  <si>
    <t>C-In-LFLmpBlst-T8-48in-32w-3g+El-IS-NLO+Refl(54w)-dWP114-dWC0</t>
  </si>
  <si>
    <t>4647</t>
  </si>
  <si>
    <t>C-In-LFLmpBlst-T8-48in-32w-3g+El-IS-NLO+Refl(54w)-dWP26-dWC5</t>
  </si>
  <si>
    <t>4648</t>
  </si>
  <si>
    <t>C-In-LFLmpBlst-T8-48in-32w-3g+El-IS-NLO+Refl(54w)-dWP61-dWC35</t>
  </si>
  <si>
    <t>4649</t>
  </si>
  <si>
    <t>C-In-LFLmpBlst-T8-48in-32w-3g+El-IS-NLO+Refl(54w)-dWP90-dWC54</t>
  </si>
  <si>
    <t>4650</t>
  </si>
  <si>
    <t>C-In-LFLmpBlst-T8-48in-32w-3g+El-IS-NLO-1(162w)-dWP84-dWC13</t>
  </si>
  <si>
    <t>4651</t>
  </si>
  <si>
    <t>C-In-LFLmpBlst-T8-48in-32w-3g+El-IS-RLO(142w)-dWP68-dWC33</t>
  </si>
  <si>
    <t>4652</t>
  </si>
  <si>
    <t>C-In-LFLmpBlst-T8-48in-32w-3g+El-IS-RLO(188w)-dWP58-dWC36</t>
  </si>
  <si>
    <t>4653</t>
  </si>
  <si>
    <t>C-In-LFLmpBlst-T8-48in-32w-3g+El-IS-RLO(25w)-dWP16-dWC6</t>
  </si>
  <si>
    <t>4655</t>
  </si>
  <si>
    <t>C-In-LFLmpBlst-T8-48in-32w-3g+El-IS-RLO(48w)-dWP11-dWC0</t>
  </si>
  <si>
    <t>4656</t>
  </si>
  <si>
    <t>C-In-LFLmpBlst-T8-48in-32w-3g+El-IS-RLO(48w)-dWP24-dWC11</t>
  </si>
  <si>
    <t>4657</t>
  </si>
  <si>
    <t>C-In-LFLmpBlst-T8-48in-32w-3g+El-IS-RLO(48w)-dWP67-dWC11</t>
  </si>
  <si>
    <t>4659</t>
  </si>
  <si>
    <t>C-In-LFLmpBlst-T8-48in-32w-3g+El-IS-RLO(48w)-dWP96-dWC11</t>
  </si>
  <si>
    <t>4661</t>
  </si>
  <si>
    <t>C-In-LFLmpBlst-T8-48in-32w-3g+El-IS-RLO(94w)-dWP113-dWC18</t>
  </si>
  <si>
    <t>4663</t>
  </si>
  <si>
    <t>C-In-LFLmpBlst-T8-48in-32w-3g+El-IS-RLO+Refl(48w)-dWP54</t>
  </si>
  <si>
    <t>4664</t>
  </si>
  <si>
    <t>C-In-LFLmpBlst-T8-48in-32w-3g+El-IS-RLO+Refl(48w)-dWP64</t>
  </si>
  <si>
    <t>4665</t>
  </si>
  <si>
    <t>C-In-LFLmpBlst-T8-48in-32w-3g+El-IS-RLO+Refl(48w)-dWP96-dWC0</t>
  </si>
  <si>
    <t>4666</t>
  </si>
  <si>
    <t>C-In-LFLmpBlst-T8-48in-32w-3g+El-IS-VHLO(70w)-dWP19</t>
  </si>
  <si>
    <t>4667</t>
  </si>
  <si>
    <t>C-In-LFLmpBlst-T8-48in-32w-3g+El-RS-HLO(34w)-dWP49</t>
  </si>
  <si>
    <t>4668</t>
  </si>
  <si>
    <t>C-In-LFLmpBlst-T8-48in-32w-3g+El-RS-VHLO(38w)-dWP45</t>
  </si>
  <si>
    <t>4669</t>
  </si>
  <si>
    <t>C-In-LFLmpBlst-T8-72in-45w+El-IS-NLO(90w)-dWP32</t>
  </si>
  <si>
    <t>4670</t>
  </si>
  <si>
    <t>C-In-LFLmpBlst-T8-72in-58w+El-IS-NLO(58w)-dWP18</t>
  </si>
  <si>
    <t>4671</t>
  </si>
  <si>
    <t>C-In-LFLmpBlst-T8-96in-59w+El-IS-NLO(109w)-dWP137-dWC0-1</t>
  </si>
  <si>
    <t>4672</t>
  </si>
  <si>
    <t>C-In-LFLmpBlst-T8-96in-59w+El-IS-NLO(109w)-dWP137-dWC0-2</t>
  </si>
  <si>
    <t>4674</t>
  </si>
  <si>
    <t>C-In-LFLmpBlst-T8-96in-59w+El-IS-NLO(167w)-dWP43-dWC0</t>
  </si>
  <si>
    <t>4675</t>
  </si>
  <si>
    <t>C-In-LFLmpBlst-T8-96in-59w+El-IS-NLO(219w)-dWP27-dWC0</t>
  </si>
  <si>
    <t>4676</t>
  </si>
  <si>
    <t>C-In-LFLmpBlst-T8-96in-59w+El-IS-NLO(55w)-dWP68-dWC0</t>
  </si>
  <si>
    <t>4677</t>
  </si>
  <si>
    <t>C-In-LFLmpBlst-T8-96in-59w+El-IS-RLO(49w)-dWP13-dWC6</t>
  </si>
  <si>
    <t>4679</t>
  </si>
  <si>
    <t>C-In-LFLmpBlst-T8-96in-59w+El-IS-RLO(49w)-dWP63-dWC9</t>
  </si>
  <si>
    <t>4680</t>
  </si>
  <si>
    <t>C-In-LFLmpBlst-T8-96in-59w+El-IS-RLO(57w)-dWP66-dWC0</t>
  </si>
  <si>
    <t>4682</t>
  </si>
  <si>
    <t>C-In-LFLmpBlst-T8-96in-59w+El-IS-RLO(98w)-dWP109-dWC11</t>
  </si>
  <si>
    <t>4683</t>
  </si>
  <si>
    <t>C-In-LFLmpBlst-T8-96in-59w+El-IS-RLO(98w)-dWP25-dWC11</t>
  </si>
  <si>
    <t>4684</t>
  </si>
  <si>
    <t>C-In-LFLmpBlst-T8-96in-86w+El-IS-NLO(160w)-dWP50-dWC0</t>
  </si>
  <si>
    <t>4685</t>
  </si>
  <si>
    <t>C-In-LFLmpBlst-T8-96in-86w+El-IS-NLO(160w)-dWP50-dWC7</t>
  </si>
  <si>
    <t>4686</t>
  </si>
  <si>
    <t>C-In-LFLmpBlst-U6-22in-32w+El-IS-NLO(60w)-dWP12</t>
  </si>
  <si>
    <t>4687</t>
  </si>
  <si>
    <t>C-In-LFLmpBlst-U6-22in-32w+El-IS-NLO(60w)-dWP12-dWC0</t>
  </si>
  <si>
    <t>4688</t>
  </si>
  <si>
    <t>C-In-LFLmpBlst-U6-22in-32w+El-IS-NLO+Refl(60w)-dWP12</t>
  </si>
  <si>
    <t>4689</t>
  </si>
  <si>
    <t>C-In-LFLmpBlst-U6-22in-32w+El-IS-NLO+Refl(60w)-dWP12-dWC0</t>
  </si>
  <si>
    <t>4690</t>
  </si>
  <si>
    <t>C-In-LFLmpBlst-U6-22in-32w+El-IS-RLO(52w)-dWP20</t>
  </si>
  <si>
    <t>4691</t>
  </si>
  <si>
    <t>C-In-LFLmpBlst-U6-22in-32w+El-IS-RLO(52w)-dWP20-dWC8</t>
  </si>
  <si>
    <t>4692</t>
  </si>
  <si>
    <t>C-In-MH-25w(25w)-dWP38</t>
  </si>
  <si>
    <t>4693</t>
  </si>
  <si>
    <t>C-In-MH-32w(43w)-dwP57</t>
  </si>
  <si>
    <t>4694</t>
  </si>
  <si>
    <t>C-In-MH-32w(43w)-dWP57-dWC0</t>
  </si>
  <si>
    <t>The worksheet contains various lookup tables used thoughout this and the Development workbook.</t>
  </si>
  <si>
    <t>Profile weights by BldgType, Schedule and DayNum</t>
  </si>
  <si>
    <t>Building Type Selection</t>
  </si>
  <si>
    <t>Schedule DayTypes based on the building type</t>
  </si>
  <si>
    <t>Comparison Profile to</t>
  </si>
  <si>
    <t>Initial DEER Building Type Assignment</t>
  </si>
  <si>
    <t>Lighting Type Assgn.</t>
  </si>
  <si>
    <t>Hours per DayType and Schedule by Building type</t>
  </si>
  <si>
    <t>Schedule Names by Building Type</t>
  </si>
  <si>
    <t>Assign DayTYpe for each Day Number</t>
  </si>
  <si>
    <t xml:space="preserve">  use from 2014 data:</t>
  </si>
  <si>
    <t>lookup</t>
  </si>
  <si>
    <t>Bldg</t>
  </si>
  <si>
    <t>Sched</t>
  </si>
  <si>
    <t>DayNum</t>
  </si>
  <si>
    <t>Days</t>
  </si>
  <si>
    <t>Wt</t>
  </si>
  <si>
    <t>SchedName</t>
  </si>
  <si>
    <t>7-day season</t>
  </si>
  <si>
    <t>sch flag</t>
  </si>
  <si>
    <t>BldgType</t>
  </si>
  <si>
    <t>LtgTypes</t>
  </si>
  <si>
    <t>DEER Bldg</t>
  </si>
  <si>
    <t>HIMgroup</t>
  </si>
  <si>
    <t>LtgSys</t>
  </si>
  <si>
    <t>Sch</t>
  </si>
  <si>
    <t>DayType</t>
  </si>
  <si>
    <t>Days/yr</t>
  </si>
  <si>
    <t>Standard</t>
  </si>
  <si>
    <t>Full-session</t>
  </si>
  <si>
    <t>SunHol</t>
  </si>
  <si>
    <t>Weekday</t>
  </si>
  <si>
    <t>Sat</t>
  </si>
  <si>
    <t>Sun</t>
  </si>
  <si>
    <t>SatSun</t>
  </si>
  <si>
    <t>Holiday</t>
  </si>
  <si>
    <t>Compact Fluorescent</t>
  </si>
  <si>
    <t>CFL_BAS</t>
  </si>
  <si>
    <t>Partial-session</t>
  </si>
  <si>
    <t>WEH</t>
  </si>
  <si>
    <t>CFL_REF</t>
  </si>
  <si>
    <t>No session</t>
  </si>
  <si>
    <t>LED_Lamp</t>
  </si>
  <si>
    <t>Schedule Options</t>
  </si>
  <si>
    <t>Hol</t>
  </si>
  <si>
    <t>LED_REF</t>
  </si>
  <si>
    <t>Ese</t>
  </si>
  <si>
    <t>LF_Delamp</t>
  </si>
  <si>
    <t>HID</t>
  </si>
  <si>
    <t>LINEAR</t>
  </si>
  <si>
    <t>Cnc</t>
  </si>
  <si>
    <t>OCC</t>
  </si>
  <si>
    <t>OccSens</t>
  </si>
  <si>
    <t>College or University</t>
  </si>
  <si>
    <t>Summer</t>
  </si>
  <si>
    <t>Test</t>
  </si>
  <si>
    <t>Gst</t>
  </si>
  <si>
    <t>Other Food Store</t>
  </si>
  <si>
    <t>Hotel/Motel Common</t>
  </si>
  <si>
    <t>HMC</t>
  </si>
  <si>
    <t>Current</t>
  </si>
  <si>
    <t>Health Clinic</t>
  </si>
  <si>
    <t>Specialty/Novelty Food Service</t>
  </si>
  <si>
    <t>MFm</t>
  </si>
  <si>
    <t>Assembly / Light Mfg.</t>
  </si>
  <si>
    <t>Coin-Op</t>
  </si>
  <si>
    <t>Other Ag. (Describe below)</t>
  </si>
  <si>
    <t>Other Comm. (Describe above)</t>
  </si>
  <si>
    <t>Other Food Service</t>
  </si>
  <si>
    <t>Police / Fire Stations</t>
  </si>
  <si>
    <t>Offices</t>
  </si>
  <si>
    <t>Oth</t>
  </si>
  <si>
    <t>HomeDepot</t>
  </si>
  <si>
    <t>Gas Station  w/Convenience Store**</t>
  </si>
  <si>
    <t>Gas Station / Auto Repair</t>
  </si>
  <si>
    <t>Rehab</t>
  </si>
  <si>
    <t>Mixed Retail and Workspace</t>
  </si>
  <si>
    <t>Flower Shop</t>
  </si>
  <si>
    <t>Vetinary</t>
  </si>
  <si>
    <t>f</t>
  </si>
  <si>
    <t>Landscape</t>
  </si>
  <si>
    <t>Wholesale Retail</t>
  </si>
  <si>
    <t>Studio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</si>
</sst>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3F3F7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99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4" fillId="0" borderId="16" applyNumberFormat="0" applyFill="0" applyAlignment="0" applyProtection="0"/>
    <xf numFmtId="0" fontId="10" fillId="0" borderId="0"/>
    <xf numFmtId="9" fontId="1" fillId="0" borderId="0" applyFont="0" applyFill="0" applyBorder="0" applyAlignment="0" applyProtection="0"/>
    <xf numFmtId="0" fontId="11" fillId="6" borderId="1" applyNumberFormat="0" applyAlignment="0" applyProtection="0"/>
    <xf numFmtId="0" fontId="12" fillId="0" borderId="0" applyNumberFormat="0" applyFill="0" applyBorder="0" applyAlignment="0" applyProtection="0"/>
  </cellStyleXfs>
  <cellXfs count="209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0" fillId="0" borderId="9" xfId="0" applyBorder="1"/>
    <xf numFmtId="0" fontId="0" fillId="0" borderId="10" xfId="0" applyBorder="1"/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2" xfId="0" applyBorder="1"/>
    <xf numFmtId="0" fontId="0" fillId="0" borderId="0" xfId="0" applyBorder="1"/>
    <xf numFmtId="0" fontId="0" fillId="0" borderId="0" xfId="0" applyBorder="1" applyAlignment="1">
      <alignment horizontal="left"/>
    </xf>
    <xf numFmtId="1" fontId="0" fillId="0" borderId="4" xfId="0" applyNumberFormat="1" applyBorder="1" applyAlignment="1">
      <alignment horizontal="center"/>
    </xf>
    <xf numFmtId="0" fontId="4" fillId="0" borderId="16" xfId="2"/>
    <xf numFmtId="1" fontId="0" fillId="0" borderId="3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4" fontId="0" fillId="0" borderId="0" xfId="0" applyNumberFormat="1"/>
    <xf numFmtId="0" fontId="7" fillId="0" borderId="0" xfId="0" applyFont="1"/>
    <xf numFmtId="1" fontId="0" fillId="0" borderId="0" xfId="0" applyNumberFormat="1"/>
    <xf numFmtId="0" fontId="0" fillId="0" borderId="0" xfId="0" applyAlignment="1">
      <alignment horizontal="right"/>
    </xf>
    <xf numFmtId="1" fontId="0" fillId="0" borderId="12" xfId="0" applyNumberFormat="1" applyBorder="1" applyAlignment="1">
      <alignment horizontal="center"/>
    </xf>
    <xf numFmtId="0" fontId="0" fillId="0" borderId="19" xfId="0" applyBorder="1"/>
    <xf numFmtId="0" fontId="0" fillId="0" borderId="0" xfId="0" applyFont="1"/>
    <xf numFmtId="0" fontId="6" fillId="0" borderId="0" xfId="0" applyFont="1"/>
    <xf numFmtId="0" fontId="0" fillId="0" borderId="18" xfId="0" applyBorder="1"/>
    <xf numFmtId="0" fontId="0" fillId="0" borderId="12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0" borderId="21" xfId="0" applyBorder="1"/>
    <xf numFmtId="0" fontId="0" fillId="0" borderId="26" xfId="0" applyBorder="1"/>
    <xf numFmtId="1" fontId="0" fillId="0" borderId="18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9" fillId="0" borderId="0" xfId="0" applyFont="1"/>
    <xf numFmtId="14" fontId="7" fillId="0" borderId="0" xfId="0" applyNumberFormat="1" applyFont="1"/>
    <xf numFmtId="9" fontId="0" fillId="0" borderId="0" xfId="4" applyFont="1"/>
    <xf numFmtId="164" fontId="0" fillId="0" borderId="0" xfId="4" applyNumberFormat="1" applyFont="1"/>
    <xf numFmtId="0" fontId="0" fillId="0" borderId="12" xfId="0" applyBorder="1" applyAlignment="1">
      <alignment horizontal="right"/>
    </xf>
    <xf numFmtId="0" fontId="9" fillId="0" borderId="0" xfId="0" applyFont="1" applyAlignment="1">
      <alignment horizontal="center"/>
    </xf>
    <xf numFmtId="0" fontId="0" fillId="0" borderId="20" xfId="0" applyBorder="1"/>
    <xf numFmtId="0" fontId="6" fillId="4" borderId="3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5" borderId="22" xfId="0" applyFont="1" applyFill="1" applyBorder="1" applyAlignment="1">
      <alignment horizontal="center"/>
    </xf>
    <xf numFmtId="0" fontId="6" fillId="5" borderId="17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8" xfId="0" applyBorder="1"/>
    <xf numFmtId="0" fontId="0" fillId="0" borderId="29" xfId="0" applyBorder="1"/>
    <xf numFmtId="0" fontId="0" fillId="0" borderId="11" xfId="0" applyBorder="1"/>
    <xf numFmtId="0" fontId="0" fillId="3" borderId="2" xfId="0" applyFill="1" applyBorder="1" applyAlignment="1">
      <alignment horizontal="center"/>
    </xf>
    <xf numFmtId="0" fontId="0" fillId="0" borderId="12" xfId="0" applyBorder="1" applyAlignment="1">
      <alignment horizontal="left"/>
    </xf>
    <xf numFmtId="0" fontId="13" fillId="0" borderId="0" xfId="0" applyFont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Border="1"/>
    <xf numFmtId="2" fontId="0" fillId="0" borderId="4" xfId="0" applyNumberFormat="1" applyBorder="1"/>
    <xf numFmtId="0" fontId="0" fillId="0" borderId="0" xfId="0" quotePrefix="1"/>
    <xf numFmtId="164" fontId="0" fillId="0" borderId="4" xfId="4" applyNumberFormat="1" applyFont="1" applyBorder="1"/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2" fillId="0" borderId="0" xfId="0" applyFont="1"/>
    <xf numFmtId="0" fontId="0" fillId="0" borderId="0" xfId="0" applyAlignment="1">
      <alignment wrapText="1"/>
    </xf>
    <xf numFmtId="0" fontId="0" fillId="0" borderId="12" xfId="0" applyBorder="1" applyAlignment="1">
      <alignment horizontal="center" wrapText="1"/>
    </xf>
    <xf numFmtId="0" fontId="9" fillId="0" borderId="0" xfId="6" applyFont="1"/>
    <xf numFmtId="165" fontId="0" fillId="0" borderId="0" xfId="1" applyNumberFormat="1" applyFont="1"/>
    <xf numFmtId="0" fontId="0" fillId="0" borderId="25" xfId="0" applyBorder="1"/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4" borderId="11" xfId="0" applyFill="1" applyBorder="1"/>
    <xf numFmtId="0" fontId="0" fillId="4" borderId="8" xfId="0" applyFill="1" applyBorder="1"/>
    <xf numFmtId="0" fontId="2" fillId="0" borderId="2" xfId="0" applyFont="1" applyBorder="1"/>
    <xf numFmtId="0" fontId="2" fillId="0" borderId="25" xfId="0" applyFont="1" applyBorder="1"/>
    <xf numFmtId="0" fontId="2" fillId="0" borderId="9" xfId="0" applyFont="1" applyBorder="1"/>
    <xf numFmtId="0" fontId="2" fillId="0" borderId="10" xfId="0" applyFont="1" applyBorder="1"/>
    <xf numFmtId="0" fontId="5" fillId="0" borderId="25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2" xfId="0" applyFont="1" applyBorder="1"/>
    <xf numFmtId="0" fontId="0" fillId="0" borderId="21" xfId="0" applyBorder="1" applyAlignment="1">
      <alignment horizontal="right"/>
    </xf>
    <xf numFmtId="0" fontId="0" fillId="0" borderId="4" xfId="0" applyBorder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0" applyFont="1"/>
    <xf numFmtId="0" fontId="0" fillId="2" borderId="17" xfId="0" applyFill="1" applyBorder="1"/>
    <xf numFmtId="0" fontId="0" fillId="0" borderId="0" xfId="0" applyAlignment="1">
      <alignment horizontal="center"/>
    </xf>
    <xf numFmtId="0" fontId="12" fillId="0" borderId="3" xfId="6" applyBorder="1"/>
    <xf numFmtId="0" fontId="12" fillId="0" borderId="4" xfId="6" applyBorder="1" applyAlignment="1">
      <alignment horizontal="right"/>
    </xf>
    <xf numFmtId="0" fontId="0" fillId="0" borderId="0" xfId="0" pivotButton="1"/>
    <xf numFmtId="0" fontId="0" fillId="0" borderId="0" xfId="0" applyNumberFormat="1"/>
    <xf numFmtId="0" fontId="0" fillId="5" borderId="0" xfId="0" applyFill="1"/>
    <xf numFmtId="0" fontId="0" fillId="5" borderId="0" xfId="0" applyFont="1" applyFill="1"/>
    <xf numFmtId="0" fontId="0" fillId="5" borderId="2" xfId="0" applyFill="1" applyBorder="1"/>
    <xf numFmtId="0" fontId="0" fillId="5" borderId="2" xfId="0" applyFill="1" applyBorder="1" applyAlignment="1">
      <alignment horizontal="right"/>
    </xf>
    <xf numFmtId="0" fontId="0" fillId="5" borderId="8" xfId="0" applyFill="1" applyBorder="1" applyAlignment="1"/>
    <xf numFmtId="0" fontId="0" fillId="5" borderId="5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2" fillId="0" borderId="4" xfId="0" applyFont="1" applyBorder="1"/>
    <xf numFmtId="0" fontId="2" fillId="0" borderId="6" xfId="0" applyFont="1" applyBorder="1"/>
    <xf numFmtId="0" fontId="8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0" fillId="3" borderId="8" xfId="0" applyFill="1" applyBorder="1" applyAlignment="1">
      <alignment horizontal="center"/>
    </xf>
    <xf numFmtId="1" fontId="0" fillId="0" borderId="0" xfId="0" applyNumberFormat="1" applyBorder="1"/>
    <xf numFmtId="2" fontId="0" fillId="0" borderId="12" xfId="0" applyNumberFormat="1" applyBorder="1"/>
    <xf numFmtId="2" fontId="0" fillId="0" borderId="6" xfId="0" applyNumberFormat="1" applyBorder="1"/>
    <xf numFmtId="1" fontId="0" fillId="0" borderId="29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5" borderId="28" xfId="0" applyFill="1" applyBorder="1"/>
    <xf numFmtId="0" fontId="0" fillId="5" borderId="14" xfId="0" applyFill="1" applyBorder="1"/>
    <xf numFmtId="0" fontId="0" fillId="5" borderId="23" xfId="0" applyFill="1" applyBorder="1" applyAlignment="1">
      <alignment horizontal="center"/>
    </xf>
    <xf numFmtId="9" fontId="0" fillId="0" borderId="27" xfId="4" applyFont="1" applyBorder="1" applyAlignment="1">
      <alignment horizontal="center"/>
    </xf>
    <xf numFmtId="0" fontId="6" fillId="5" borderId="30" xfId="0" applyFont="1" applyFill="1" applyBorder="1" applyAlignment="1">
      <alignment horizontal="center"/>
    </xf>
    <xf numFmtId="0" fontId="6" fillId="5" borderId="31" xfId="0" applyFont="1" applyFill="1" applyBorder="1" applyAlignment="1">
      <alignment horizontal="center"/>
    </xf>
    <xf numFmtId="0" fontId="0" fillId="0" borderId="27" xfId="0" applyBorder="1"/>
    <xf numFmtId="0" fontId="0" fillId="5" borderId="29" xfId="0" applyFont="1" applyFill="1" applyBorder="1"/>
    <xf numFmtId="0" fontId="0" fillId="5" borderId="4" xfId="0" applyFont="1" applyFill="1" applyBorder="1"/>
    <xf numFmtId="0" fontId="6" fillId="5" borderId="24" xfId="0" applyFont="1" applyFill="1" applyBorder="1" applyAlignment="1">
      <alignment horizontal="center"/>
    </xf>
    <xf numFmtId="0" fontId="6" fillId="4" borderId="29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/>
    </xf>
    <xf numFmtId="9" fontId="0" fillId="0" borderId="13" xfId="4" applyFon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/>
    <xf numFmtId="2" fontId="0" fillId="0" borderId="3" xfId="0" applyNumberFormat="1" applyBorder="1"/>
    <xf numFmtId="2" fontId="0" fillId="0" borderId="5" xfId="0" applyNumberFormat="1" applyBorder="1"/>
    <xf numFmtId="164" fontId="0" fillId="0" borderId="0" xfId="4" applyNumberFormat="1" applyFont="1" applyBorder="1"/>
    <xf numFmtId="164" fontId="0" fillId="0" borderId="12" xfId="4" applyNumberFormat="1" applyFont="1" applyBorder="1"/>
    <xf numFmtId="164" fontId="0" fillId="0" borderId="6" xfId="4" applyNumberFormat="1" applyFont="1" applyBorder="1"/>
    <xf numFmtId="0" fontId="6" fillId="0" borderId="0" xfId="0" applyFont="1" applyBorder="1"/>
    <xf numFmtId="0" fontId="3" fillId="0" borderId="0" xfId="0" applyFont="1"/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right"/>
    </xf>
    <xf numFmtId="9" fontId="0" fillId="0" borderId="28" xfId="4" applyFont="1" applyBorder="1" applyAlignment="1">
      <alignment horizontal="center"/>
    </xf>
    <xf numFmtId="9" fontId="0" fillId="0" borderId="18" xfId="4" applyFont="1" applyBorder="1" applyAlignment="1">
      <alignment horizontal="center"/>
    </xf>
    <xf numFmtId="9" fontId="0" fillId="0" borderId="14" xfId="4" applyFont="1" applyBorder="1" applyAlignment="1">
      <alignment horizontal="center"/>
    </xf>
    <xf numFmtId="9" fontId="0" fillId="0" borderId="29" xfId="4" applyFont="1" applyBorder="1" applyAlignment="1">
      <alignment horizontal="center"/>
    </xf>
    <xf numFmtId="9" fontId="0" fillId="0" borderId="0" xfId="4" applyFont="1" applyBorder="1" applyAlignment="1">
      <alignment horizontal="center"/>
    </xf>
    <xf numFmtId="9" fontId="0" fillId="0" borderId="4" xfId="4" applyFont="1" applyBorder="1" applyAlignment="1">
      <alignment horizontal="center"/>
    </xf>
    <xf numFmtId="0" fontId="6" fillId="0" borderId="29" xfId="0" applyFont="1" applyBorder="1"/>
    <xf numFmtId="9" fontId="6" fillId="0" borderId="27" xfId="4" applyFont="1" applyBorder="1" applyAlignment="1">
      <alignment horizontal="center"/>
    </xf>
    <xf numFmtId="1" fontId="6" fillId="0" borderId="29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/>
    <xf numFmtId="0" fontId="6" fillId="0" borderId="27" xfId="0" applyFont="1" applyBorder="1"/>
    <xf numFmtId="2" fontId="6" fillId="0" borderId="27" xfId="0" applyNumberFormat="1" applyFont="1" applyBorder="1" applyAlignment="1">
      <alignment horizontal="center"/>
    </xf>
    <xf numFmtId="9" fontId="6" fillId="0" borderId="29" xfId="4" applyFont="1" applyBorder="1" applyAlignment="1">
      <alignment horizontal="center"/>
    </xf>
    <xf numFmtId="9" fontId="6" fillId="0" borderId="0" xfId="4" applyFont="1" applyBorder="1" applyAlignment="1">
      <alignment horizontal="center"/>
    </xf>
    <xf numFmtId="9" fontId="6" fillId="0" borderId="4" xfId="4" applyFont="1" applyBorder="1" applyAlignment="1">
      <alignment horizontal="center"/>
    </xf>
    <xf numFmtId="0" fontId="15" fillId="0" borderId="0" xfId="0" applyFont="1"/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4" borderId="36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37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33" xfId="0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11" fillId="6" borderId="32" xfId="5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7">
    <cellStyle name="Comma" xfId="1" builtinId="3"/>
    <cellStyle name="Explanatory Text" xfId="6" builtinId="53"/>
    <cellStyle name="Heading 2" xfId="2" builtinId="17"/>
    <cellStyle name="Input" xfId="5" builtinId="20"/>
    <cellStyle name="Normal" xfId="0" builtinId="0"/>
    <cellStyle name="Normal 2" xfId="3" xr:uid="{00000000-0005-0000-0000-000005000000}"/>
    <cellStyle name="Percent" xfId="4" builtinId="5"/>
  </cellStyles>
  <dxfs count="9"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</font>
      <border>
        <top style="hair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strRef>
          <c:f>'Bldg Summary'!$AR$3</c:f>
          <c:strCache>
            <c:ptCount val="1"/>
            <c:pt idx="0">
              <c:v>Annual Hours-Of-Use for:
High-bay lighting type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'Bldg Summary'!$AP$7</c:f>
              <c:strCache>
                <c:ptCount val="1"/>
                <c:pt idx="0">
                  <c:v>DEER2014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'Bldg Summary'!$AC$8:$AC$30</c:f>
              <c:strCache>
                <c:ptCount val="23"/>
                <c:pt idx="0">
                  <c:v>Assembly</c:v>
                </c:pt>
                <c:pt idx="1">
                  <c:v>Primary School</c:v>
                </c:pt>
                <c:pt idx="2">
                  <c:v>Secondary School</c:v>
                </c:pt>
                <c:pt idx="3">
                  <c:v>Community College</c:v>
                </c:pt>
                <c:pt idx="4">
                  <c:v>University</c:v>
                </c:pt>
                <c:pt idx="5">
                  <c:v>Relocatable Classroom</c:v>
                </c:pt>
                <c:pt idx="6">
                  <c:v>Grocery</c:v>
                </c:pt>
                <c:pt idx="7">
                  <c:v>Manuf. Light Industrial</c:v>
                </c:pt>
                <c:pt idx="8">
                  <c:v>Manufacturing Bio/Tech</c:v>
                </c:pt>
                <c:pt idx="9">
                  <c:v>Hospital</c:v>
                </c:pt>
                <c:pt idx="10">
                  <c:v>Nursing Home</c:v>
                </c:pt>
                <c:pt idx="11">
                  <c:v>Hotel</c:v>
                </c:pt>
                <c:pt idx="12">
                  <c:v>Motel</c:v>
                </c:pt>
                <c:pt idx="13">
                  <c:v>Office - Large</c:v>
                </c:pt>
                <c:pt idx="14">
                  <c:v>Office - Small</c:v>
                </c:pt>
                <c:pt idx="15">
                  <c:v>Restaurant - Fast Food</c:v>
                </c:pt>
                <c:pt idx="16">
                  <c:v>Restaurant - Sit Down</c:v>
                </c:pt>
                <c:pt idx="17">
                  <c:v>Retail - 3-Story (Dept Store)</c:v>
                </c:pt>
                <c:pt idx="18">
                  <c:v>Retail - Large (Bigbox)</c:v>
                </c:pt>
                <c:pt idx="19">
                  <c:v>Retail - Small</c:v>
                </c:pt>
                <c:pt idx="20">
                  <c:v>Storage Conditioned</c:v>
                </c:pt>
                <c:pt idx="21">
                  <c:v>Storage Unconditioned</c:v>
                </c:pt>
                <c:pt idx="22">
                  <c:v>Refrigerated Warehouse</c:v>
                </c:pt>
              </c:strCache>
            </c:strRef>
          </c:cat>
          <c:val>
            <c:numRef>
              <c:f>'Bldg Summary'!$AP$8:$AP$30</c:f>
              <c:numCache>
                <c:formatCode>0</c:formatCode>
                <c:ptCount val="23"/>
                <c:pt idx="0">
                  <c:v>2712.7238163802735</c:v>
                </c:pt>
                <c:pt idx="1">
                  <c:v>2326.0648810221223</c:v>
                </c:pt>
                <c:pt idx="2">
                  <c:v>2426.1604993039559</c:v>
                </c:pt>
                <c:pt idx="3">
                  <c:v>2503.9788786872259</c:v>
                </c:pt>
                <c:pt idx="4">
                  <c:v>2310.1022767429317</c:v>
                </c:pt>
                <c:pt idx="5">
                  <c:v>2622.88</c:v>
                </c:pt>
                <c:pt idx="6">
                  <c:v>4864.5812077106657</c:v>
                </c:pt>
                <c:pt idx="7">
                  <c:v>3271.3202499500203</c:v>
                </c:pt>
                <c:pt idx="8">
                  <c:v>4001.6367003935457</c:v>
                </c:pt>
                <c:pt idx="9">
                  <c:v>5361.637105127239</c:v>
                </c:pt>
                <c:pt idx="10">
                  <c:v>4326.1612604723905</c:v>
                </c:pt>
                <c:pt idx="11">
                  <c:v>1457.0946617517941</c:v>
                </c:pt>
                <c:pt idx="12">
                  <c:v>1371.8908361037829</c:v>
                </c:pt>
                <c:pt idx="13">
                  <c:v>2788.4676470588229</c:v>
                </c:pt>
                <c:pt idx="14">
                  <c:v>2776.3833333333332</c:v>
                </c:pt>
                <c:pt idx="15">
                  <c:v>4829.5825150815217</c:v>
                </c:pt>
                <c:pt idx="16">
                  <c:v>4817.2392806640828</c:v>
                </c:pt>
                <c:pt idx="17">
                  <c:v>3408.5829196811446</c:v>
                </c:pt>
                <c:pt idx="18">
                  <c:v>4167.7018356695926</c:v>
                </c:pt>
                <c:pt idx="19">
                  <c:v>3466.7779411764723</c:v>
                </c:pt>
                <c:pt idx="20">
                  <c:v>3450.2999999999988</c:v>
                </c:pt>
                <c:pt idx="21">
                  <c:v>3450.2999999999988</c:v>
                </c:pt>
                <c:pt idx="22">
                  <c:v>4791.0052083333348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86-4637-AF77-94628DC4AE48}"/>
            </c:ext>
          </c:extLst>
        </c:ser>
        <c:ser>
          <c:idx val="1"/>
          <c:order val="1"/>
          <c:tx>
            <c:strRef>
              <c:f>'Bldg Summary'!$AQ$7</c:f>
              <c:strCache>
                <c:ptCount val="1"/>
                <c:pt idx="0">
                  <c:v>DEER2016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'Bldg Summary'!$AC$8:$AC$30</c:f>
              <c:strCache>
                <c:ptCount val="23"/>
                <c:pt idx="0">
                  <c:v>Assembly</c:v>
                </c:pt>
                <c:pt idx="1">
                  <c:v>Primary School</c:v>
                </c:pt>
                <c:pt idx="2">
                  <c:v>Secondary School</c:v>
                </c:pt>
                <c:pt idx="3">
                  <c:v>Community College</c:v>
                </c:pt>
                <c:pt idx="4">
                  <c:v>University</c:v>
                </c:pt>
                <c:pt idx="5">
                  <c:v>Relocatable Classroom</c:v>
                </c:pt>
                <c:pt idx="6">
                  <c:v>Grocery</c:v>
                </c:pt>
                <c:pt idx="7">
                  <c:v>Manuf. Light Industrial</c:v>
                </c:pt>
                <c:pt idx="8">
                  <c:v>Manufacturing Bio/Tech</c:v>
                </c:pt>
                <c:pt idx="9">
                  <c:v>Hospital</c:v>
                </c:pt>
                <c:pt idx="10">
                  <c:v>Nursing Home</c:v>
                </c:pt>
                <c:pt idx="11">
                  <c:v>Hotel</c:v>
                </c:pt>
                <c:pt idx="12">
                  <c:v>Motel</c:v>
                </c:pt>
                <c:pt idx="13">
                  <c:v>Office - Large</c:v>
                </c:pt>
                <c:pt idx="14">
                  <c:v>Office - Small</c:v>
                </c:pt>
                <c:pt idx="15">
                  <c:v>Restaurant - Fast Food</c:v>
                </c:pt>
                <c:pt idx="16">
                  <c:v>Restaurant - Sit Down</c:v>
                </c:pt>
                <c:pt idx="17">
                  <c:v>Retail - 3-Story (Dept Store)</c:v>
                </c:pt>
                <c:pt idx="18">
                  <c:v>Retail - Large (Bigbox)</c:v>
                </c:pt>
                <c:pt idx="19">
                  <c:v>Retail - Small</c:v>
                </c:pt>
                <c:pt idx="20">
                  <c:v>Storage Conditioned</c:v>
                </c:pt>
                <c:pt idx="21">
                  <c:v>Storage Unconditioned</c:v>
                </c:pt>
                <c:pt idx="22">
                  <c:v>Refrigerated Warehouse</c:v>
                </c:pt>
              </c:strCache>
            </c:strRef>
          </c:cat>
          <c:val>
            <c:numRef>
              <c:f>'Bldg Summary'!$AQ$8:$AQ$30</c:f>
              <c:numCache>
                <c:formatCode>0</c:formatCode>
                <c:ptCount val="23"/>
                <c:pt idx="0">
                  <c:v>1667.5203829969942</c:v>
                </c:pt>
                <c:pt idx="1">
                  <c:v>2290.7015908184426</c:v>
                </c:pt>
                <c:pt idx="2">
                  <c:v>2367.8090860010584</c:v>
                </c:pt>
                <c:pt idx="3">
                  <c:v>2478.1164199628929</c:v>
                </c:pt>
                <c:pt idx="4">
                  <c:v>2645.9277333333325</c:v>
                </c:pt>
                <c:pt idx="5">
                  <c:v>1085.6065360931589</c:v>
                </c:pt>
                <c:pt idx="6">
                  <c:v>5452.7735177592849</c:v>
                </c:pt>
                <c:pt idx="7">
                  <c:v>2920.615534196942</c:v>
                </c:pt>
                <c:pt idx="8">
                  <c:v>2803.4098126001272</c:v>
                </c:pt>
                <c:pt idx="9">
                  <c:v>5866.0372720063424</c:v>
                </c:pt>
                <c:pt idx="10">
                  <c:v>3814.2499999999995</c:v>
                </c:pt>
                <c:pt idx="11">
                  <c:v>5350.6601061735391</c:v>
                </c:pt>
                <c:pt idx="12">
                  <c:v>4196.9746653302736</c:v>
                </c:pt>
                <c:pt idx="13">
                  <c:v>2863.2101788463742</c:v>
                </c:pt>
                <c:pt idx="14">
                  <c:v>2101.8644394635971</c:v>
                </c:pt>
                <c:pt idx="15">
                  <c:v>3398.3762649424489</c:v>
                </c:pt>
                <c:pt idx="16">
                  <c:v>3822.5247387571121</c:v>
                </c:pt>
                <c:pt idx="17">
                  <c:v>5595.7236656070645</c:v>
                </c:pt>
                <c:pt idx="18">
                  <c:v>4059.0482026255713</c:v>
                </c:pt>
                <c:pt idx="19">
                  <c:v>2288.280974740042</c:v>
                </c:pt>
                <c:pt idx="20">
                  <c:v>2305.3867845712466</c:v>
                </c:pt>
                <c:pt idx="21">
                  <c:v>2175.2968186173321</c:v>
                </c:pt>
                <c:pt idx="22">
                  <c:v>4818.0000000000018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86-4637-AF77-94628DC4A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54312048"/>
        <c:axId val="854312440"/>
      </c:barChart>
      <c:catAx>
        <c:axId val="854312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4312440"/>
        <c:crosses val="autoZero"/>
        <c:auto val="1"/>
        <c:lblAlgn val="ctr"/>
        <c:lblOffset val="100"/>
        <c:noMultiLvlLbl val="0"/>
      </c:catAx>
      <c:valAx>
        <c:axId val="85431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4312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strRef>
          <c:f>'Bldg Summary'!$AS$3</c:f>
          <c:strCache>
            <c:ptCount val="1"/>
            <c:pt idx="0">
              <c:v>Coincident Demand Factor for:
High-bay lighting type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'Bldg Summary'!$AR$7</c:f>
              <c:strCache>
                <c:ptCount val="1"/>
                <c:pt idx="0">
                  <c:v>DEER2014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'Bldg Summary'!$AC$8:$AC$30</c:f>
              <c:strCache>
                <c:ptCount val="23"/>
                <c:pt idx="0">
                  <c:v>Assembly</c:v>
                </c:pt>
                <c:pt idx="1">
                  <c:v>Primary School</c:v>
                </c:pt>
                <c:pt idx="2">
                  <c:v>Secondary School</c:v>
                </c:pt>
                <c:pt idx="3">
                  <c:v>Community College</c:v>
                </c:pt>
                <c:pt idx="4">
                  <c:v>University</c:v>
                </c:pt>
                <c:pt idx="5">
                  <c:v>Relocatable Classroom</c:v>
                </c:pt>
                <c:pt idx="6">
                  <c:v>Grocery</c:v>
                </c:pt>
                <c:pt idx="7">
                  <c:v>Manuf. Light Industrial</c:v>
                </c:pt>
                <c:pt idx="8">
                  <c:v>Manufacturing Bio/Tech</c:v>
                </c:pt>
                <c:pt idx="9">
                  <c:v>Hospital</c:v>
                </c:pt>
                <c:pt idx="10">
                  <c:v>Nursing Home</c:v>
                </c:pt>
                <c:pt idx="11">
                  <c:v>Hotel</c:v>
                </c:pt>
                <c:pt idx="12">
                  <c:v>Motel</c:v>
                </c:pt>
                <c:pt idx="13">
                  <c:v>Office - Large</c:v>
                </c:pt>
                <c:pt idx="14">
                  <c:v>Office - Small</c:v>
                </c:pt>
                <c:pt idx="15">
                  <c:v>Restaurant - Fast Food</c:v>
                </c:pt>
                <c:pt idx="16">
                  <c:v>Restaurant - Sit Down</c:v>
                </c:pt>
                <c:pt idx="17">
                  <c:v>Retail - 3-Story (Dept Store)</c:v>
                </c:pt>
                <c:pt idx="18">
                  <c:v>Retail - Large (Bigbox)</c:v>
                </c:pt>
                <c:pt idx="19">
                  <c:v>Retail - Small</c:v>
                </c:pt>
                <c:pt idx="20">
                  <c:v>Storage Conditioned</c:v>
                </c:pt>
                <c:pt idx="21">
                  <c:v>Storage Unconditioned</c:v>
                </c:pt>
                <c:pt idx="22">
                  <c:v>Refrigerated Warehouse</c:v>
                </c:pt>
              </c:strCache>
            </c:strRef>
          </c:cat>
          <c:val>
            <c:numRef>
              <c:f>'Bldg Summary'!$AR$8:$AR$30</c:f>
              <c:numCache>
                <c:formatCode>0.00</c:formatCode>
                <c:ptCount val="23"/>
                <c:pt idx="0">
                  <c:v>0.54919752698108704</c:v>
                </c:pt>
                <c:pt idx="1">
                  <c:v>0.63482798634196047</c:v>
                </c:pt>
                <c:pt idx="2">
                  <c:v>0.6978243113499184</c:v>
                </c:pt>
                <c:pt idx="3">
                  <c:v>0.80191352564522944</c:v>
                </c:pt>
                <c:pt idx="4">
                  <c:v>0.68753182258955403</c:v>
                </c:pt>
                <c:pt idx="5">
                  <c:v>0.70000000000000007</c:v>
                </c:pt>
                <c:pt idx="6">
                  <c:v>0.68022046229566724</c:v>
                </c:pt>
                <c:pt idx="7">
                  <c:v>0.92035057705986256</c:v>
                </c:pt>
                <c:pt idx="8">
                  <c:v>0.84544172813885943</c:v>
                </c:pt>
                <c:pt idx="9">
                  <c:v>0.83285848472120227</c:v>
                </c:pt>
                <c:pt idx="10">
                  <c:v>0.67472985449827638</c:v>
                </c:pt>
                <c:pt idx="11">
                  <c:v>0.17036997090672315</c:v>
                </c:pt>
                <c:pt idx="12">
                  <c:v>0.14948964007252297</c:v>
                </c:pt>
                <c:pt idx="13">
                  <c:v>0.71</c:v>
                </c:pt>
                <c:pt idx="14">
                  <c:v>0.69333333333333325</c:v>
                </c:pt>
                <c:pt idx="15">
                  <c:v>0.81249999999999989</c:v>
                </c:pt>
                <c:pt idx="16">
                  <c:v>0.80000000000000016</c:v>
                </c:pt>
                <c:pt idx="17">
                  <c:v>0.75433495873803225</c:v>
                </c:pt>
                <c:pt idx="18">
                  <c:v>0.82909657933569503</c:v>
                </c:pt>
                <c:pt idx="19">
                  <c:v>0.87500000000000011</c:v>
                </c:pt>
                <c:pt idx="20">
                  <c:v>0.69999999999999984</c:v>
                </c:pt>
                <c:pt idx="21">
                  <c:v>0.69999999999999984</c:v>
                </c:pt>
                <c:pt idx="22">
                  <c:v>0.55312499999999987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F7-4AE9-8FD9-F008BC0D1619}"/>
            </c:ext>
          </c:extLst>
        </c:ser>
        <c:ser>
          <c:idx val="1"/>
          <c:order val="1"/>
          <c:tx>
            <c:strRef>
              <c:f>'Bldg Summary'!$AS$7</c:f>
              <c:strCache>
                <c:ptCount val="1"/>
                <c:pt idx="0">
                  <c:v>DEER2016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chemeClr val="accent1"/>
              </a:solidFill>
            </a:ln>
            <a:effectLst/>
          </c:spPr>
          <c:invertIfNegative val="0"/>
          <c:cat>
            <c:strRef>
              <c:f>'Bldg Summary'!$AC$8:$AC$30</c:f>
              <c:strCache>
                <c:ptCount val="23"/>
                <c:pt idx="0">
                  <c:v>Assembly</c:v>
                </c:pt>
                <c:pt idx="1">
                  <c:v>Primary School</c:v>
                </c:pt>
                <c:pt idx="2">
                  <c:v>Secondary School</c:v>
                </c:pt>
                <c:pt idx="3">
                  <c:v>Community College</c:v>
                </c:pt>
                <c:pt idx="4">
                  <c:v>University</c:v>
                </c:pt>
                <c:pt idx="5">
                  <c:v>Relocatable Classroom</c:v>
                </c:pt>
                <c:pt idx="6">
                  <c:v>Grocery</c:v>
                </c:pt>
                <c:pt idx="7">
                  <c:v>Manuf. Light Industrial</c:v>
                </c:pt>
                <c:pt idx="8">
                  <c:v>Manufacturing Bio/Tech</c:v>
                </c:pt>
                <c:pt idx="9">
                  <c:v>Hospital</c:v>
                </c:pt>
                <c:pt idx="10">
                  <c:v>Nursing Home</c:v>
                </c:pt>
                <c:pt idx="11">
                  <c:v>Hotel</c:v>
                </c:pt>
                <c:pt idx="12">
                  <c:v>Motel</c:v>
                </c:pt>
                <c:pt idx="13">
                  <c:v>Office - Large</c:v>
                </c:pt>
                <c:pt idx="14">
                  <c:v>Office - Small</c:v>
                </c:pt>
                <c:pt idx="15">
                  <c:v>Restaurant - Fast Food</c:v>
                </c:pt>
                <c:pt idx="16">
                  <c:v>Restaurant - Sit Down</c:v>
                </c:pt>
                <c:pt idx="17">
                  <c:v>Retail - 3-Story (Dept Store)</c:v>
                </c:pt>
                <c:pt idx="18">
                  <c:v>Retail - Large (Bigbox)</c:v>
                </c:pt>
                <c:pt idx="19">
                  <c:v>Retail - Small</c:v>
                </c:pt>
                <c:pt idx="20">
                  <c:v>Storage Conditioned</c:v>
                </c:pt>
                <c:pt idx="21">
                  <c:v>Storage Unconditioned</c:v>
                </c:pt>
                <c:pt idx="22">
                  <c:v>Refrigerated Warehouse</c:v>
                </c:pt>
              </c:strCache>
            </c:strRef>
          </c:cat>
          <c:val>
            <c:numRef>
              <c:f>'Bldg Summary'!$AS$8:$AS$30</c:f>
              <c:numCache>
                <c:formatCode>0.00</c:formatCode>
                <c:ptCount val="23"/>
                <c:pt idx="0">
                  <c:v>0.49177737017534628</c:v>
                </c:pt>
                <c:pt idx="1">
                  <c:v>0.75173008229648386</c:v>
                </c:pt>
                <c:pt idx="2">
                  <c:v>0.79723053633946028</c:v>
                </c:pt>
                <c:pt idx="3">
                  <c:v>0.78566700393855515</c:v>
                </c:pt>
                <c:pt idx="4">
                  <c:v>0.85</c:v>
                </c:pt>
                <c:pt idx="5">
                  <c:v>0.4341009469433304</c:v>
                </c:pt>
                <c:pt idx="6">
                  <c:v>0.89682985894924061</c:v>
                </c:pt>
                <c:pt idx="7">
                  <c:v>0.58689445728141731</c:v>
                </c:pt>
                <c:pt idx="8">
                  <c:v>0.57223690925324211</c:v>
                </c:pt>
                <c:pt idx="9">
                  <c:v>0.77216494845360817</c:v>
                </c:pt>
                <c:pt idx="10">
                  <c:v>0.67500000000000016</c:v>
                </c:pt>
                <c:pt idx="11">
                  <c:v>0.68123749931286171</c:v>
                </c:pt>
                <c:pt idx="12">
                  <c:v>0.37069685965631166</c:v>
                </c:pt>
                <c:pt idx="13">
                  <c:v>0.71755593437136</c:v>
                </c:pt>
                <c:pt idx="14">
                  <c:v>0.70235764704019599</c:v>
                </c:pt>
                <c:pt idx="15">
                  <c:v>0.62732793415935018</c:v>
                </c:pt>
                <c:pt idx="16">
                  <c:v>0.62762549950951918</c:v>
                </c:pt>
                <c:pt idx="17">
                  <c:v>0.96891633477906991</c:v>
                </c:pt>
                <c:pt idx="18">
                  <c:v>0.9266735219439276</c:v>
                </c:pt>
                <c:pt idx="19">
                  <c:v>0.64398560723128295</c:v>
                </c:pt>
                <c:pt idx="20">
                  <c:v>0.51362982446118921</c:v>
                </c:pt>
                <c:pt idx="21">
                  <c:v>0.4530909492902726</c:v>
                </c:pt>
                <c:pt idx="22">
                  <c:v>0.55000000000000004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F7-4AE9-8FD9-F008BC0D1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54313224"/>
        <c:axId val="854313616"/>
      </c:barChart>
      <c:catAx>
        <c:axId val="854313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4313616"/>
        <c:crosses val="autoZero"/>
        <c:auto val="1"/>
        <c:lblAlgn val="ctr"/>
        <c:lblOffset val="100"/>
        <c:noMultiLvlLbl val="0"/>
      </c:catAx>
      <c:valAx>
        <c:axId val="854313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4313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strRef>
          <c:f>'Bldg Summary'!$AT$3</c:f>
          <c:strCache>
            <c:ptCount val="1"/>
            <c:pt idx="0">
              <c:v>Change in HOU and CDF for:
High-bay lighting type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'Bldg Summary'!$AT$7</c:f>
              <c:strCache>
                <c:ptCount val="1"/>
                <c:pt idx="0">
                  <c:v>HOU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'Bldg Summary'!$AC$8:$AC$30</c:f>
              <c:strCache>
                <c:ptCount val="23"/>
                <c:pt idx="0">
                  <c:v>Assembly</c:v>
                </c:pt>
                <c:pt idx="1">
                  <c:v>Primary School</c:v>
                </c:pt>
                <c:pt idx="2">
                  <c:v>Secondary School</c:v>
                </c:pt>
                <c:pt idx="3">
                  <c:v>Community College</c:v>
                </c:pt>
                <c:pt idx="4">
                  <c:v>University</c:v>
                </c:pt>
                <c:pt idx="5">
                  <c:v>Relocatable Classroom</c:v>
                </c:pt>
                <c:pt idx="6">
                  <c:v>Grocery</c:v>
                </c:pt>
                <c:pt idx="7">
                  <c:v>Manuf. Light Industrial</c:v>
                </c:pt>
                <c:pt idx="8">
                  <c:v>Manufacturing Bio/Tech</c:v>
                </c:pt>
                <c:pt idx="9">
                  <c:v>Hospital</c:v>
                </c:pt>
                <c:pt idx="10">
                  <c:v>Nursing Home</c:v>
                </c:pt>
                <c:pt idx="11">
                  <c:v>Hotel</c:v>
                </c:pt>
                <c:pt idx="12">
                  <c:v>Motel</c:v>
                </c:pt>
                <c:pt idx="13">
                  <c:v>Office - Large</c:v>
                </c:pt>
                <c:pt idx="14">
                  <c:v>Office - Small</c:v>
                </c:pt>
                <c:pt idx="15">
                  <c:v>Restaurant - Fast Food</c:v>
                </c:pt>
                <c:pt idx="16">
                  <c:v>Restaurant - Sit Down</c:v>
                </c:pt>
                <c:pt idx="17">
                  <c:v>Retail - 3-Story (Dept Store)</c:v>
                </c:pt>
                <c:pt idx="18">
                  <c:v>Retail - Large (Bigbox)</c:v>
                </c:pt>
                <c:pt idx="19">
                  <c:v>Retail - Small</c:v>
                </c:pt>
                <c:pt idx="20">
                  <c:v>Storage Conditioned</c:v>
                </c:pt>
                <c:pt idx="21">
                  <c:v>Storage Unconditioned</c:v>
                </c:pt>
                <c:pt idx="22">
                  <c:v>Refrigerated Warehouse</c:v>
                </c:pt>
              </c:strCache>
            </c:strRef>
          </c:cat>
          <c:val>
            <c:numRef>
              <c:f>'Bldg Summary'!$AT$8:$AT$30</c:f>
              <c:numCache>
                <c:formatCode>0.0%</c:formatCode>
                <c:ptCount val="23"/>
                <c:pt idx="0">
                  <c:v>-0.38529666273876267</c:v>
                </c:pt>
                <c:pt idx="1">
                  <c:v>-1.5203054090279878E-2</c:v>
                </c:pt>
                <c:pt idx="2">
                  <c:v>-2.4050928749206012E-2</c:v>
                </c:pt>
                <c:pt idx="3">
                  <c:v>-1.0328545078579918E-2</c:v>
                </c:pt>
                <c:pt idx="4">
                  <c:v>0.14537254907340688</c:v>
                </c:pt>
                <c:pt idx="5">
                  <c:v>-0.58610133285047017</c:v>
                </c:pt>
                <c:pt idx="6">
                  <c:v>0.12091324719100127</c:v>
                </c:pt>
                <c:pt idx="7">
                  <c:v>-0.1072058645919599</c:v>
                </c:pt>
                <c:pt idx="8">
                  <c:v>-0.29943420092972894</c:v>
                </c:pt>
                <c:pt idx="9">
                  <c:v>9.4075775176345744E-2</c:v>
                </c:pt>
                <c:pt idx="10">
                  <c:v>-0.118329213741906</c:v>
                </c:pt>
                <c:pt idx="11">
                  <c:v>2.6721430986101486</c:v>
                </c:pt>
                <c:pt idx="12">
                  <c:v>2.0592628472173673</c:v>
                </c:pt>
                <c:pt idx="13">
                  <c:v>2.680415957717391E-2</c:v>
                </c:pt>
                <c:pt idx="14">
                  <c:v>-0.24294876207166496</c:v>
                </c:pt>
                <c:pt idx="15">
                  <c:v>-0.2963416083418785</c:v>
                </c:pt>
                <c:pt idx="16">
                  <c:v>-0.20649058183587754</c:v>
                </c:pt>
                <c:pt idx="17">
                  <c:v>0.64165689891167899</c:v>
                </c:pt>
                <c:pt idx="18">
                  <c:v>-2.6070394987016802E-2</c:v>
                </c:pt>
                <c:pt idx="19">
                  <c:v>-0.33994013647049459</c:v>
                </c:pt>
                <c:pt idx="20">
                  <c:v>-0.33183004823602369</c:v>
                </c:pt>
                <c:pt idx="21">
                  <c:v>-0.36953400613936965</c:v>
                </c:pt>
                <c:pt idx="22">
                  <c:v>5.6344734544878008E-3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A6-4123-8BB6-5941713295F1}"/>
            </c:ext>
          </c:extLst>
        </c:ser>
        <c:ser>
          <c:idx val="1"/>
          <c:order val="1"/>
          <c:tx>
            <c:strRef>
              <c:f>'Bldg Summary'!$AU$7</c:f>
              <c:strCache>
                <c:ptCount val="1"/>
                <c:pt idx="0">
                  <c:v>CDF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'Bldg Summary'!$AC$8:$AC$30</c:f>
              <c:strCache>
                <c:ptCount val="23"/>
                <c:pt idx="0">
                  <c:v>Assembly</c:v>
                </c:pt>
                <c:pt idx="1">
                  <c:v>Primary School</c:v>
                </c:pt>
                <c:pt idx="2">
                  <c:v>Secondary School</c:v>
                </c:pt>
                <c:pt idx="3">
                  <c:v>Community College</c:v>
                </c:pt>
                <c:pt idx="4">
                  <c:v>University</c:v>
                </c:pt>
                <c:pt idx="5">
                  <c:v>Relocatable Classroom</c:v>
                </c:pt>
                <c:pt idx="6">
                  <c:v>Grocery</c:v>
                </c:pt>
                <c:pt idx="7">
                  <c:v>Manuf. Light Industrial</c:v>
                </c:pt>
                <c:pt idx="8">
                  <c:v>Manufacturing Bio/Tech</c:v>
                </c:pt>
                <c:pt idx="9">
                  <c:v>Hospital</c:v>
                </c:pt>
                <c:pt idx="10">
                  <c:v>Nursing Home</c:v>
                </c:pt>
                <c:pt idx="11">
                  <c:v>Hotel</c:v>
                </c:pt>
                <c:pt idx="12">
                  <c:v>Motel</c:v>
                </c:pt>
                <c:pt idx="13">
                  <c:v>Office - Large</c:v>
                </c:pt>
                <c:pt idx="14">
                  <c:v>Office - Small</c:v>
                </c:pt>
                <c:pt idx="15">
                  <c:v>Restaurant - Fast Food</c:v>
                </c:pt>
                <c:pt idx="16">
                  <c:v>Restaurant - Sit Down</c:v>
                </c:pt>
                <c:pt idx="17">
                  <c:v>Retail - 3-Story (Dept Store)</c:v>
                </c:pt>
                <c:pt idx="18">
                  <c:v>Retail - Large (Bigbox)</c:v>
                </c:pt>
                <c:pt idx="19">
                  <c:v>Retail - Small</c:v>
                </c:pt>
                <c:pt idx="20">
                  <c:v>Storage Conditioned</c:v>
                </c:pt>
                <c:pt idx="21">
                  <c:v>Storage Unconditioned</c:v>
                </c:pt>
                <c:pt idx="22">
                  <c:v>Refrigerated Warehouse</c:v>
                </c:pt>
              </c:strCache>
            </c:strRef>
          </c:cat>
          <c:val>
            <c:numRef>
              <c:f>'Bldg Summary'!$AU$8:$AU$30</c:f>
              <c:numCache>
                <c:formatCode>0.0%</c:formatCode>
                <c:ptCount val="23"/>
                <c:pt idx="0">
                  <c:v>-0.1045528320591257</c:v>
                </c:pt>
                <c:pt idx="1">
                  <c:v>0.18414767223502992</c:v>
                </c:pt>
                <c:pt idx="2">
                  <c:v>0.14245165061280793</c:v>
                </c:pt>
                <c:pt idx="3">
                  <c:v>-2.0259692831096892E-2</c:v>
                </c:pt>
                <c:pt idx="4">
                  <c:v>0.23630641095057642</c:v>
                </c:pt>
                <c:pt idx="5">
                  <c:v>-0.3798557900809566</c:v>
                </c:pt>
                <c:pt idx="6">
                  <c:v>0.31843998918018596</c:v>
                </c:pt>
                <c:pt idx="7">
                  <c:v>-0.36231423991029471</c:v>
                </c:pt>
                <c:pt idx="8">
                  <c:v>-0.32315038374915039</c:v>
                </c:pt>
                <c:pt idx="9">
                  <c:v>-7.2873768330415881E-2</c:v>
                </c:pt>
                <c:pt idx="10">
                  <c:v>4.0037579473143519E-4</c:v>
                </c:pt>
                <c:pt idx="11">
                  <c:v>2.9985773061253642</c:v>
                </c:pt>
                <c:pt idx="12">
                  <c:v>1.4797494961956752</c:v>
                </c:pt>
                <c:pt idx="13">
                  <c:v>1.0642161086422592E-2</c:v>
                </c:pt>
                <c:pt idx="14">
                  <c:v>1.3015837077205878E-2</c:v>
                </c:pt>
                <c:pt idx="15">
                  <c:v>-0.22790408103464582</c:v>
                </c:pt>
                <c:pt idx="16">
                  <c:v>-0.21546812561310116</c:v>
                </c:pt>
                <c:pt idx="17">
                  <c:v>0.28446431330721095</c:v>
                </c:pt>
                <c:pt idx="18">
                  <c:v>0.11769068289536917</c:v>
                </c:pt>
                <c:pt idx="19">
                  <c:v>-0.26401644887853387</c:v>
                </c:pt>
                <c:pt idx="20">
                  <c:v>-0.26624310791258665</c:v>
                </c:pt>
                <c:pt idx="21">
                  <c:v>-0.35272721529961043</c:v>
                </c:pt>
                <c:pt idx="22">
                  <c:v>-5.6497175141239737E-3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A6-4123-8BB6-5941713295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54314400"/>
        <c:axId val="854314792"/>
      </c:barChart>
      <c:catAx>
        <c:axId val="854314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4314792"/>
        <c:crosses val="autoZero"/>
        <c:auto val="1"/>
        <c:lblAlgn val="ctr"/>
        <c:lblOffset val="100"/>
        <c:noMultiLvlLbl val="0"/>
      </c:catAx>
      <c:valAx>
        <c:axId val="854314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4314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Lines="3" dropStyle="combo" dx="16" fmlaLink="$AP$3" fmlaRange="lookup!$C$7:$C$9" noThreeD="1" sel="3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11</xdr:col>
      <xdr:colOff>19050</xdr:colOff>
      <xdr:row>25</xdr:row>
      <xdr:rowOff>123819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19050</xdr:colOff>
      <xdr:row>43</xdr:row>
      <xdr:rowOff>123819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</xdr:row>
          <xdr:rowOff>180975</xdr:rowOff>
        </xdr:from>
        <xdr:to>
          <xdr:col>5</xdr:col>
          <xdr:colOff>323850</xdr:colOff>
          <xdr:row>7</xdr:row>
          <xdr:rowOff>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0</xdr:colOff>
      <xdr:row>8</xdr:row>
      <xdr:rowOff>0</xdr:rowOff>
    </xdr:from>
    <xdr:to>
      <xdr:col>22</xdr:col>
      <xdr:colOff>19050</xdr:colOff>
      <xdr:row>36</xdr:row>
      <xdr:rowOff>85725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EER2016/DEERgen/trunk/Utilities/MakeBareBonesFil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ileList"/>
      <sheetName val="Constructions"/>
      <sheetName val="DeleteKwds"/>
      <sheetName val="Commands"/>
      <sheetName val="ReplaceVal"/>
      <sheetName val="AddKeywords"/>
      <sheetName val="SecBldgType"/>
      <sheetName val="Dhw1"/>
      <sheetName val="OccTypeLists"/>
      <sheetName val="ActAreaPct"/>
      <sheetName val="ActAreasUsed"/>
      <sheetName val="TermUnitAAs"/>
      <sheetName val="GlassTypes"/>
      <sheetName val="DummyProcess"/>
      <sheetName val="AddParams"/>
      <sheetName val="Errors"/>
      <sheetName val="MissingBldgs"/>
      <sheetName val="ToDo"/>
      <sheetName val="UWall"/>
      <sheetName val="Sheet_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aul Reeves" refreshedDate="42139.566356944444" createdVersion="5" refreshedVersion="5" minRefreshableVersion="3" recordCount="4523" xr:uid="{00000000-000A-0000-FFFF-FFFF09000000}">
  <cacheSource type="worksheet">
    <worksheetSource ref="B7:I4530" sheet="Site Info"/>
  </cacheSource>
  <cacheFields count="8">
    <cacheField name="OsBuildingType" numFmtId="0">
      <sharedItems count="132">
        <s v="College/University"/>
        <s v="Rental Shop"/>
        <s v="Table Service"/>
        <s v="Motel"/>
        <s v="Mixed Retail and Warehouse"/>
        <s v="Middle / Secondary School"/>
        <s v="Shop in Strip Mall"/>
        <s v="Unconditioned Warehouse, High Bay"/>
        <s v="Hotel"/>
        <s v="Financial / Legal"/>
        <s v="Brewery"/>
        <s v="Insurance/Real Estate"/>
        <s v="Government Services"/>
        <s v="Bar/Tavern/Nightclub/Other"/>
        <s v="Medical/Dental Office"/>
        <s v="Hardware Store"/>
        <s v="Assembly/Light Manufacturing"/>
        <s v="General Offices"/>
        <s v="Other Retail Store"/>
        <s v="Religious Assembly (mixed use)"/>
        <s v="Drug Store"/>
        <s v="Specialty/Ethnic Grocery"/>
        <s v="Other Lodging"/>
        <s v="Religious Assembly (worship only)"/>
        <s v="Florist"/>
        <s v="Administration and management"/>
        <s v="Office Building"/>
        <s v="Daycare or Preschool"/>
        <s v="Hospital"/>
        <s v="Health/Fitness Center"/>
        <s v="Clinic/Outpatient Care"/>
        <s v="Elementary School"/>
        <s v="Fast Food or Self Service"/>
        <s v="Auto Sales"/>
        <s v="Unconditioned Warehouse, Low Bay"/>
        <s v="Auto Parts"/>
        <s v="Community Center"/>
        <s v="Laundry"/>
        <s v="Lab/R&amp;D Facility"/>
        <s v="Mixed Office and Workspace"/>
        <s v="Other Office"/>
        <s v="Mixed Storage and Workspace"/>
        <s v="Auto Repair"/>
        <s v="Repair (Non-Auto)"/>
        <s v="Machine Shop"/>
        <s v="Mixed-Use/Multi-tenant"/>
        <s v="Theater / Performing Arts"/>
        <s v="Vetinary Services"/>
        <s v="Resort"/>
        <s v="Other Recreational/Public Assembly"/>
        <s v="Bed &amp; Breakfast"/>
        <s v="Campground"/>
        <s v="Nursing Home"/>
        <s v="Small Hotel (Inn)"/>
        <s v="Clock Repair"/>
        <s v="Coffee Shop"/>
        <s v="Donut Shop"/>
        <s v="Medical/Dental Lab"/>
        <s v="Retail Warehouse/Clubs"/>
        <s v="Vocational or Trade School"/>
        <s v="Gas Station w/Convenience Store"/>
        <s v="Shop in Enclosed Mall"/>
        <s v="Police/Fire Station"/>
        <s v="Funeral Services"/>
        <s v="Software Development"/>
        <s v="Supermarkets"/>
        <s v="Office Park"/>
        <s v="Convenience Store"/>
        <s v="Assisted Living"/>
        <s v="Liquor Store"/>
        <s v="Bookstore"/>
        <s v="Conditioned Warehouse, Low Bay"/>
        <s v="Beauty Salon"/>
        <s v="Poolhall"/>
        <s v="Delicatessen"/>
        <s v="Bagel Shop"/>
        <s v="Department / Variety Store"/>
        <s v="Tattoo parlor"/>
        <s v="Bakery/Catering"/>
        <s v="Commercial Greenhouse"/>
        <s v="Bowling Alley"/>
        <s v="Conditioned Warehouse, High Bay"/>
        <s v="Food Processing"/>
        <s v="Commercial Farm"/>
        <s v="Ag Sales"/>
        <s v="Library / Museum"/>
        <s v="Small General Grocery"/>
        <s v="Rehabilitation Center"/>
        <s v="Winery"/>
        <s v="Outlet Store"/>
        <s v="Recycling"/>
        <s v="Movie Theaters"/>
        <s v="Data Processing/Computer Center"/>
        <s v="Retail Showroom"/>
        <s v="Hair Salon"/>
        <s v="Nail Salon"/>
        <s v="Other Industrial"/>
        <s v="Machine Shop and Hardware Store"/>
        <s v="Other Service Shop"/>
        <s v="Commercial Laundry"/>
        <s v="Electronics Warehouse"/>
        <s v="Manufacturing"/>
        <s v="Specialty Food Store"/>
        <s v="Golf Club"/>
        <s v="Wholesale Sales"/>
        <s v="Fabrication"/>
        <s v="Carwash"/>
        <s v="Motel (Inn)"/>
        <s v="Home Improvement"/>
        <s v="Furniture Store"/>
        <s v="Car Rental"/>
        <s v="Post Office"/>
        <s v="Other"/>
        <s v="Storage"/>
        <s v="Parking Structure"/>
        <s v="Day Spa"/>
        <s v="Message Spa"/>
        <s v="Electronics Manufacturing"/>
        <s v="Refrigerated Warehouse"/>
        <s v="Townhouse"/>
        <s v="Music Lessons"/>
        <s v="Dry Cleaning"/>
        <s v="Other Agr."/>
        <s v="Ag Packing Plant"/>
        <s v="Art Studio"/>
        <s v="Dog Grooming"/>
        <s v="Cigar Shop"/>
        <s v="Light Industrial Process"/>
        <s v="Service Company"/>
        <s v="Showroom"/>
        <s v="High-Rise"/>
        <s v="Other Commercial"/>
      </sharedItems>
    </cacheField>
    <cacheField name="Fillin_OnSiteDEERBldgType" numFmtId="0">
      <sharedItems/>
    </cacheField>
    <cacheField name="DEER Building Type" numFmtId="0">
      <sharedItems count="25">
        <s v="College/University"/>
        <s v="Retail - Small"/>
        <s v="Restaurant - Sit Down"/>
        <s v="Motel"/>
        <s v="Storage Conditioned"/>
        <s v="Secondary School"/>
        <s v="Storage Unconditioned"/>
        <s v="Hotel"/>
        <s v="Office - Small"/>
        <s v="Assembly"/>
        <s v="Manuf. Light Industrial"/>
        <s v="Grocery"/>
        <s v="Office - Large"/>
        <s v="Primary School"/>
        <s v="Hospital"/>
        <s v="Restaurant - Fast Food"/>
        <s v="Manufacturing Bio/Tech"/>
        <s v="Nursing Home"/>
        <s v="Retail - Large (Bigbox)"/>
        <s v="Community College"/>
        <s v="Not Assigned"/>
        <s v="Retail - 3-Story (Dept Store)"/>
        <s v="Greenhouse"/>
        <s v="Refrigerated Warehouse"/>
        <e v="#N/A" u="1"/>
      </sharedItems>
    </cacheField>
    <cacheField name="ActivityAreaLabel" numFmtId="0">
      <sharedItems/>
    </cacheField>
    <cacheField name="Lookup" numFmtId="0">
      <sharedItems/>
    </cacheField>
    <cacheField name="Override" numFmtId="0">
      <sharedItems containsBlank="1"/>
    </cacheField>
    <cacheField name="Final" numFmtId="0">
      <sharedItems/>
    </cacheField>
    <cacheField name="Count" numFmtId="0">
      <sharedItems containsSemiMixedTypes="0" containsString="0" containsNumber="1" containsInteger="1" minValue="1" maxValue="3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523">
  <r>
    <x v="0"/>
    <s v="College/University"/>
    <x v="0"/>
    <s v="Classroom"/>
    <s v="ECU"/>
    <m/>
    <s v="ECU"/>
    <n v="31"/>
  </r>
  <r>
    <x v="0"/>
    <s v="College/University"/>
    <x v="0"/>
    <s v="Lab"/>
    <s v="ECU"/>
    <m/>
    <s v="ECU"/>
    <n v="10"/>
  </r>
  <r>
    <x v="0"/>
    <s v="College/University"/>
    <x v="0"/>
    <s v="Office"/>
    <s v="ECU"/>
    <m/>
    <s v="ECU"/>
    <n v="27"/>
  </r>
  <r>
    <x v="0"/>
    <s v="College/University"/>
    <x v="0"/>
    <s v="Other"/>
    <s v="ECU"/>
    <m/>
    <s v="ECU"/>
    <n v="8"/>
  </r>
  <r>
    <x v="1"/>
    <s v="Retail - Small"/>
    <x v="1"/>
    <s v="Restrooms"/>
    <s v="RtS"/>
    <m/>
    <s v="RtS"/>
    <n v="1"/>
  </r>
  <r>
    <x v="2"/>
    <s v="Restaurant - Sit Down"/>
    <x v="2"/>
    <s v="HallwayLobby"/>
    <s v="RSD"/>
    <m/>
    <s v="RSD"/>
    <n v="2"/>
  </r>
  <r>
    <x v="2"/>
    <s v="Restaurant - Sit Down"/>
    <x v="2"/>
    <s v="Restrooms"/>
    <s v="RSD"/>
    <m/>
    <s v="RSD"/>
    <n v="2"/>
  </r>
  <r>
    <x v="3"/>
    <s v="Lodging"/>
    <x v="3"/>
    <s v="Guest Rooms"/>
    <s v="Mtl"/>
    <m/>
    <s v="Mtl"/>
    <n v="4"/>
  </r>
  <r>
    <x v="3"/>
    <s v="Lodging"/>
    <x v="3"/>
    <s v="HallwayLobby"/>
    <s v="Mtl"/>
    <m/>
    <s v="Mtl"/>
    <n v="2"/>
  </r>
  <r>
    <x v="3"/>
    <s v="Lodging"/>
    <x v="3"/>
    <s v="Restrooms"/>
    <s v="Mtl"/>
    <m/>
    <s v="Mtl"/>
    <n v="3"/>
  </r>
  <r>
    <x v="4"/>
    <s v="Other Industrial"/>
    <x v="4"/>
    <s v="Comm/Ind Work"/>
    <s v="SCn"/>
    <m/>
    <s v="SCn"/>
    <n v="3"/>
  </r>
  <r>
    <x v="4"/>
    <s v="Other Industrial"/>
    <x v="4"/>
    <s v="Office"/>
    <s v="SCn"/>
    <m/>
    <s v="SCn"/>
    <n v="4"/>
  </r>
  <r>
    <x v="4"/>
    <s v="Other Industrial"/>
    <x v="4"/>
    <s v="OtherMisc"/>
    <s v="SCn"/>
    <m/>
    <s v="SCn"/>
    <n v="2"/>
  </r>
  <r>
    <x v="4"/>
    <s v="Other Industrial"/>
    <x v="4"/>
    <s v="Storage"/>
    <s v="SCn"/>
    <m/>
    <s v="SCn"/>
    <n v="1"/>
  </r>
  <r>
    <x v="5"/>
    <s v="Education - Primary School"/>
    <x v="5"/>
    <s v="HallwayLobby"/>
    <s v="ESe"/>
    <m/>
    <s v="ESe"/>
    <n v="1"/>
  </r>
  <r>
    <x v="5"/>
    <s v="Education - Primary School"/>
    <x v="5"/>
    <s v="Office"/>
    <s v="ESe"/>
    <m/>
    <s v="ESe"/>
    <n v="2"/>
  </r>
  <r>
    <x v="5"/>
    <s v="Education - Primary School"/>
    <x v="5"/>
    <s v="OtherMisc"/>
    <s v="ESe"/>
    <m/>
    <s v="ESe"/>
    <n v="7"/>
  </r>
  <r>
    <x v="6"/>
    <s v="Retail - Small"/>
    <x v="1"/>
    <s v="Kitchen/Break Room"/>
    <s v="RtS"/>
    <m/>
    <s v="RtS"/>
    <n v="1"/>
  </r>
  <r>
    <x v="6"/>
    <s v="Retail - Small"/>
    <x v="1"/>
    <s v="Office"/>
    <s v="RtS"/>
    <m/>
    <s v="RtS"/>
    <n v="1"/>
  </r>
  <r>
    <x v="6"/>
    <s v="Retail - Small"/>
    <x v="1"/>
    <s v="RetailSales"/>
    <s v="RtS"/>
    <m/>
    <s v="RtS"/>
    <n v="2"/>
  </r>
  <r>
    <x v="7"/>
    <s v="Warehouse"/>
    <x v="6"/>
    <s v="Office"/>
    <s v="SUn"/>
    <m/>
    <s v="SUn"/>
    <n v="2"/>
  </r>
  <r>
    <x v="7"/>
    <s v="Warehouse"/>
    <x v="6"/>
    <s v="OtherMisc"/>
    <s v="SUn"/>
    <m/>
    <s v="SUn"/>
    <n v="1"/>
  </r>
  <r>
    <x v="7"/>
    <s v="Warehouse"/>
    <x v="6"/>
    <s v="Storage"/>
    <s v="SUn"/>
    <m/>
    <s v="SUn"/>
    <n v="5"/>
  </r>
  <r>
    <x v="8"/>
    <s v="Lodging"/>
    <x v="7"/>
    <s v="Guest Rooms"/>
    <s v="Htl"/>
    <m/>
    <s v="Htl"/>
    <n v="14"/>
  </r>
  <r>
    <x v="8"/>
    <s v="Lodging"/>
    <x v="7"/>
    <s v="HallwayLobby"/>
    <s v="Htl"/>
    <m/>
    <s v="Htl"/>
    <n v="1"/>
  </r>
  <r>
    <x v="3"/>
    <s v="Lodging"/>
    <x v="3"/>
    <s v="Guest Rooms"/>
    <s v="Mtl"/>
    <m/>
    <s v="Mtl"/>
    <n v="8"/>
  </r>
  <r>
    <x v="9"/>
    <s v="Office - Small"/>
    <x v="8"/>
    <s v="Office"/>
    <s v="OfS"/>
    <m/>
    <s v="OfS"/>
    <n v="1"/>
  </r>
  <r>
    <x v="9"/>
    <s v="Office - Small"/>
    <x v="8"/>
    <s v="Storage"/>
    <s v="OfS"/>
    <m/>
    <s v="OfS"/>
    <n v="1"/>
  </r>
  <r>
    <x v="10"/>
    <s v="Other Industrial"/>
    <x v="2"/>
    <s v="Storage"/>
    <s v="RSD"/>
    <m/>
    <s v="RSD"/>
    <n v="3"/>
  </r>
  <r>
    <x v="2"/>
    <s v="Restaurant - Sit Down"/>
    <x v="2"/>
    <s v="Dining"/>
    <s v="RSD"/>
    <m/>
    <s v="RSD"/>
    <n v="1"/>
  </r>
  <r>
    <x v="11"/>
    <s v="Office - Small"/>
    <x v="8"/>
    <s v="HallwayLobby"/>
    <s v="OfS"/>
    <m/>
    <s v="OfS"/>
    <n v="2"/>
  </r>
  <r>
    <x v="11"/>
    <s v="Office - Small"/>
    <x v="8"/>
    <s v="Kitchen/Break Room"/>
    <s v="OfS"/>
    <m/>
    <s v="OfS"/>
    <n v="1"/>
  </r>
  <r>
    <x v="11"/>
    <s v="Office - Small"/>
    <x v="8"/>
    <s v="Office"/>
    <s v="OfS"/>
    <m/>
    <s v="OfS"/>
    <n v="1"/>
  </r>
  <r>
    <x v="12"/>
    <s v="Assembly"/>
    <x v="9"/>
    <s v="Assembly"/>
    <s v="OfL"/>
    <s v="Asm"/>
    <s v="Asm"/>
    <n v="3"/>
  </r>
  <r>
    <x v="12"/>
    <s v="Assembly"/>
    <x v="9"/>
    <s v="Kitchen/Break Room"/>
    <s v="OfL"/>
    <s v="Asm"/>
    <s v="Asm"/>
    <n v="1"/>
  </r>
  <r>
    <x v="12"/>
    <s v="Assembly"/>
    <x v="9"/>
    <s v="Office"/>
    <s v="OfL"/>
    <s v="Asm"/>
    <s v="Asm"/>
    <n v="3"/>
  </r>
  <r>
    <x v="12"/>
    <s v="Assembly"/>
    <x v="9"/>
    <s v="OtherMisc"/>
    <s v="OfL"/>
    <s v="Asm"/>
    <s v="Asm"/>
    <n v="4"/>
  </r>
  <r>
    <x v="13"/>
    <s v="Restaurant - Sit Down"/>
    <x v="2"/>
    <s v="Restrooms"/>
    <s v="RSD"/>
    <m/>
    <s v="RSD"/>
    <n v="1"/>
  </r>
  <r>
    <x v="6"/>
    <s v="Retail - Small"/>
    <x v="1"/>
    <s v="RetailSales"/>
    <s v="RtS"/>
    <m/>
    <s v="RtS"/>
    <n v="2"/>
  </r>
  <r>
    <x v="6"/>
    <s v="Retail - Small"/>
    <x v="1"/>
    <s v="Storage"/>
    <s v="RtS"/>
    <m/>
    <s v="RtS"/>
    <n v="1"/>
  </r>
  <r>
    <x v="14"/>
    <s v="Health/Medical - Clinic"/>
    <x v="8"/>
    <s v="Office"/>
    <s v="OfS"/>
    <m/>
    <s v="OfS"/>
    <n v="2"/>
  </r>
  <r>
    <x v="14"/>
    <s v="Health/Medical - Clinic"/>
    <x v="8"/>
    <s v="Restrooms"/>
    <s v="OfS"/>
    <m/>
    <s v="OfS"/>
    <n v="1"/>
  </r>
  <r>
    <x v="7"/>
    <s v="Other Industrial"/>
    <x v="6"/>
    <s v="Comm/Ind Work"/>
    <s v="SUn"/>
    <m/>
    <s v="SUn"/>
    <n v="2"/>
  </r>
  <r>
    <x v="7"/>
    <s v="Other Industrial"/>
    <x v="6"/>
    <s v="Storage"/>
    <s v="SUn"/>
    <m/>
    <s v="SUn"/>
    <n v="2"/>
  </r>
  <r>
    <x v="15"/>
    <s v="Retail - Large"/>
    <x v="1"/>
    <s v="OtherMisc"/>
    <s v="RtS"/>
    <m/>
    <s v="RtS"/>
    <n v="2"/>
  </r>
  <r>
    <x v="15"/>
    <s v="Retail - Large"/>
    <x v="1"/>
    <s v="Storage"/>
    <s v="RtS"/>
    <m/>
    <s v="RtS"/>
    <n v="1"/>
  </r>
  <r>
    <x v="16"/>
    <s v="Other Industrial"/>
    <x v="10"/>
    <s v="Comm/Ind Work"/>
    <s v="MLI"/>
    <m/>
    <s v="MLI"/>
    <n v="3"/>
  </r>
  <r>
    <x v="8"/>
    <s v="Lodging"/>
    <x v="7"/>
    <s v="Guest Rooms"/>
    <s v="Htl"/>
    <m/>
    <s v="Htl"/>
    <n v="11"/>
  </r>
  <r>
    <x v="8"/>
    <s v="Lodging"/>
    <x v="7"/>
    <s v="Restrooms"/>
    <s v="Htl"/>
    <m/>
    <s v="Htl"/>
    <n v="5"/>
  </r>
  <r>
    <x v="8"/>
    <s v="Lodging"/>
    <x v="7"/>
    <s v="Guest Rooms"/>
    <s v="Htl"/>
    <m/>
    <s v="Htl"/>
    <n v="1"/>
  </r>
  <r>
    <x v="8"/>
    <s v="Lodging"/>
    <x v="7"/>
    <s v="OtherMisc"/>
    <s v="Htl"/>
    <m/>
    <s v="Htl"/>
    <n v="1"/>
  </r>
  <r>
    <x v="17"/>
    <s v="Utilities"/>
    <x v="8"/>
    <s v="Restrooms"/>
    <s v="OfS"/>
    <m/>
    <s v="OfS"/>
    <n v="1"/>
  </r>
  <r>
    <x v="17"/>
    <s v="Utilities"/>
    <x v="8"/>
    <s v="Office"/>
    <s v="OfS"/>
    <m/>
    <s v="OfS"/>
    <n v="5"/>
  </r>
  <r>
    <x v="17"/>
    <s v="Utilities"/>
    <x v="8"/>
    <s v="Storage"/>
    <s v="OfS"/>
    <m/>
    <s v="OfS"/>
    <n v="4"/>
  </r>
  <r>
    <x v="6"/>
    <s v="Office - Small"/>
    <x v="1"/>
    <s v="OtherMisc"/>
    <s v="RtS"/>
    <m/>
    <s v="RtS"/>
    <n v="1"/>
  </r>
  <r>
    <x v="18"/>
    <s v="Retail - Small"/>
    <x v="1"/>
    <s v="Restrooms"/>
    <s v="RtS"/>
    <m/>
    <s v="RtS"/>
    <n v="1"/>
  </r>
  <r>
    <x v="18"/>
    <s v="Retail - Small"/>
    <x v="1"/>
    <s v="Storage"/>
    <s v="RtS"/>
    <m/>
    <s v="RtS"/>
    <n v="1"/>
  </r>
  <r>
    <x v="19"/>
    <s v="Assembly"/>
    <x v="9"/>
    <s v="HallwayLobby"/>
    <s v="Asm"/>
    <m/>
    <s v="Asm"/>
    <n v="2"/>
  </r>
  <r>
    <x v="19"/>
    <s v="Assembly"/>
    <x v="9"/>
    <s v="OtherMisc"/>
    <s v="Asm"/>
    <m/>
    <s v="Asm"/>
    <n v="4"/>
  </r>
  <r>
    <x v="20"/>
    <s v="Retail - Small"/>
    <x v="1"/>
    <s v="Comm/Ind Work"/>
    <s v="RtS"/>
    <m/>
    <s v="RtS"/>
    <n v="1"/>
  </r>
  <r>
    <x v="20"/>
    <s v="Retail - Small"/>
    <x v="1"/>
    <s v="Office"/>
    <s v="RtS"/>
    <m/>
    <s v="RtS"/>
    <n v="1"/>
  </r>
  <r>
    <x v="20"/>
    <s v="Retail - Small"/>
    <x v="1"/>
    <s v="RetailSales"/>
    <s v="RtS"/>
    <m/>
    <s v="RtS"/>
    <n v="4"/>
  </r>
  <r>
    <x v="20"/>
    <s v="Retail - Small"/>
    <x v="1"/>
    <s v="Storage"/>
    <s v="RtS"/>
    <m/>
    <s v="RtS"/>
    <n v="2"/>
  </r>
  <r>
    <x v="2"/>
    <s v="Restaurant - Sit Down"/>
    <x v="2"/>
    <s v="HallwayLobby"/>
    <s v="RSD"/>
    <m/>
    <s v="RSD"/>
    <n v="2"/>
  </r>
  <r>
    <x v="18"/>
    <s v="Retail - Small"/>
    <x v="1"/>
    <s v="Office"/>
    <s v="RtS"/>
    <m/>
    <s v="RtS"/>
    <n v="2"/>
  </r>
  <r>
    <x v="18"/>
    <s v="Retail - Small"/>
    <x v="1"/>
    <s v="RetailSales"/>
    <s v="RtS"/>
    <m/>
    <s v="RtS"/>
    <n v="1"/>
  </r>
  <r>
    <x v="2"/>
    <s v="All Commercial"/>
    <x v="2"/>
    <s v="HallwayLobby"/>
    <s v="RSD"/>
    <m/>
    <s v="RSD"/>
    <n v="1"/>
  </r>
  <r>
    <x v="2"/>
    <s v="All Commercial"/>
    <x v="2"/>
    <s v="OtherMisc"/>
    <s v="RSD"/>
    <m/>
    <s v="RSD"/>
    <n v="1"/>
  </r>
  <r>
    <x v="2"/>
    <s v="All Commercial"/>
    <x v="2"/>
    <s v="Restrooms"/>
    <s v="RSD"/>
    <m/>
    <s v="RSD"/>
    <n v="1"/>
  </r>
  <r>
    <x v="21"/>
    <s v="Grocery"/>
    <x v="11"/>
    <s v="RetailSales"/>
    <s v="Gro"/>
    <m/>
    <s v="Gro"/>
    <n v="5"/>
  </r>
  <r>
    <x v="2"/>
    <s v="Restaurant - Sit Down"/>
    <x v="2"/>
    <s v="Kitchen/Break Room"/>
    <s v="RSD"/>
    <m/>
    <s v="RSD"/>
    <n v="1"/>
  </r>
  <r>
    <x v="2"/>
    <s v="Restaurant - Sit Down"/>
    <x v="2"/>
    <s v="Storage"/>
    <s v="RSD"/>
    <m/>
    <s v="RSD"/>
    <n v="1"/>
  </r>
  <r>
    <x v="17"/>
    <s v="Office - Small"/>
    <x v="8"/>
    <s v="Storage"/>
    <s v="OfS"/>
    <m/>
    <s v="OfS"/>
    <n v="1"/>
  </r>
  <r>
    <x v="22"/>
    <s v="Lodging"/>
    <x v="7"/>
    <s v="Guest Rooms"/>
    <s v="Htl"/>
    <m/>
    <s v="Htl"/>
    <n v="1"/>
  </r>
  <r>
    <x v="22"/>
    <s v="Lodging"/>
    <x v="7"/>
    <s v="HallwayLobby"/>
    <s v="Htl"/>
    <m/>
    <s v="Htl"/>
    <n v="2"/>
  </r>
  <r>
    <x v="22"/>
    <s v="Lodging"/>
    <x v="7"/>
    <s v="Kitchen/Break Room"/>
    <s v="Htl"/>
    <m/>
    <s v="Htl"/>
    <n v="1"/>
  </r>
  <r>
    <x v="22"/>
    <s v="Lodging"/>
    <x v="7"/>
    <s v="Restrooms"/>
    <s v="Htl"/>
    <m/>
    <s v="Htl"/>
    <n v="1"/>
  </r>
  <r>
    <x v="23"/>
    <s v="Assembly"/>
    <x v="9"/>
    <s v="Assembly"/>
    <s v="Asm"/>
    <m/>
    <s v="Asm"/>
    <n v="2"/>
  </r>
  <r>
    <x v="23"/>
    <s v="Assembly"/>
    <x v="9"/>
    <s v="HallwayLobby"/>
    <s v="Asm"/>
    <m/>
    <s v="Asm"/>
    <n v="1"/>
  </r>
  <r>
    <x v="23"/>
    <s v="Assembly"/>
    <x v="9"/>
    <s v="Storage"/>
    <s v="Asm"/>
    <m/>
    <s v="Asm"/>
    <n v="1"/>
  </r>
  <r>
    <x v="7"/>
    <s v="Warehouse"/>
    <x v="6"/>
    <s v="Storage"/>
    <s v="SUn"/>
    <m/>
    <s v="SUn"/>
    <n v="1"/>
  </r>
  <r>
    <x v="3"/>
    <s v="Lodging"/>
    <x v="3"/>
    <s v="Guest Rooms"/>
    <s v="Mtl"/>
    <m/>
    <s v="Mtl"/>
    <n v="2"/>
  </r>
  <r>
    <x v="3"/>
    <s v="Lodging"/>
    <x v="3"/>
    <s v="HallwayLobby"/>
    <s v="Mtl"/>
    <m/>
    <s v="Mtl"/>
    <n v="2"/>
  </r>
  <r>
    <x v="3"/>
    <s v="Lodging"/>
    <x v="3"/>
    <s v="Mechanical/Electrical Room"/>
    <s v="Mtl"/>
    <m/>
    <s v="Mtl"/>
    <n v="1"/>
  </r>
  <r>
    <x v="3"/>
    <s v="Lodging"/>
    <x v="3"/>
    <s v="Office"/>
    <s v="Mtl"/>
    <m/>
    <s v="Mtl"/>
    <n v="1"/>
  </r>
  <r>
    <x v="3"/>
    <s v="Lodging"/>
    <x v="3"/>
    <s v="Restrooms"/>
    <s v="Mtl"/>
    <m/>
    <s v="Mtl"/>
    <n v="3"/>
  </r>
  <r>
    <x v="2"/>
    <s v="Restaurant - Sit Down"/>
    <x v="2"/>
    <s v="Dining"/>
    <s v="RSD"/>
    <m/>
    <s v="RSD"/>
    <n v="6"/>
  </r>
  <r>
    <x v="2"/>
    <s v="Restaurant - Sit Down"/>
    <x v="2"/>
    <s v="HallwayLobby"/>
    <s v="RSD"/>
    <m/>
    <s v="RSD"/>
    <n v="1"/>
  </r>
  <r>
    <x v="2"/>
    <s v="Restaurant - Sit Down"/>
    <x v="2"/>
    <s v="Kitchen/Break Room"/>
    <s v="RSD"/>
    <m/>
    <s v="RSD"/>
    <n v="1"/>
  </r>
  <r>
    <x v="2"/>
    <s v="Restaurant - Sit Down"/>
    <x v="2"/>
    <s v="OtherMisc"/>
    <s v="RSD"/>
    <m/>
    <s v="RSD"/>
    <n v="1"/>
  </r>
  <r>
    <x v="2"/>
    <s v="Restaurant - Sit Down"/>
    <x v="2"/>
    <s v="Restrooms"/>
    <s v="RSD"/>
    <m/>
    <s v="RSD"/>
    <n v="2"/>
  </r>
  <r>
    <x v="2"/>
    <s v="Restaurant - Sit Down"/>
    <x v="2"/>
    <s v="Storage"/>
    <s v="RSD"/>
    <m/>
    <s v="RSD"/>
    <n v="1"/>
  </r>
  <r>
    <x v="6"/>
    <s v="Office - Small"/>
    <x v="1"/>
    <s v="HallwayLobby"/>
    <s v="RtS"/>
    <m/>
    <s v="RtS"/>
    <n v="1"/>
  </r>
  <r>
    <x v="6"/>
    <s v="Office - Small"/>
    <x v="1"/>
    <s v="Restrooms"/>
    <s v="RtS"/>
    <m/>
    <s v="RtS"/>
    <n v="1"/>
  </r>
  <r>
    <x v="6"/>
    <s v="Office - Small"/>
    <x v="1"/>
    <s v="Conference Room"/>
    <s v="RtS"/>
    <m/>
    <s v="RtS"/>
    <n v="2"/>
  </r>
  <r>
    <x v="6"/>
    <s v="Office - Small"/>
    <x v="1"/>
    <s v="Kitchen/Break Room"/>
    <s v="RtS"/>
    <m/>
    <s v="RtS"/>
    <n v="1"/>
  </r>
  <r>
    <x v="6"/>
    <s v="Office - Small"/>
    <x v="1"/>
    <s v="Office"/>
    <s v="RtS"/>
    <m/>
    <s v="RtS"/>
    <n v="2"/>
  </r>
  <r>
    <x v="6"/>
    <s v="Office - Small"/>
    <x v="1"/>
    <s v="Storage"/>
    <s v="RtS"/>
    <m/>
    <s v="RtS"/>
    <n v="1"/>
  </r>
  <r>
    <x v="24"/>
    <s v="Retail - Small"/>
    <x v="1"/>
    <s v="RetailSales"/>
    <s v="RtS"/>
    <m/>
    <s v="RtS"/>
    <n v="1"/>
  </r>
  <r>
    <x v="25"/>
    <s v="Office - Small"/>
    <x v="12"/>
    <s v="Office"/>
    <s v="OfL"/>
    <m/>
    <s v="OfL"/>
    <n v="4"/>
  </r>
  <r>
    <x v="2"/>
    <s v="Restaurant - Sit Down"/>
    <x v="2"/>
    <s v="Storage"/>
    <s v="RSD"/>
    <m/>
    <s v="RSD"/>
    <n v="1"/>
  </r>
  <r>
    <x v="26"/>
    <s v="Office - Large"/>
    <x v="12"/>
    <s v="HallwayLobby"/>
    <s v="OfL"/>
    <m/>
    <s v="OfL"/>
    <n v="3"/>
  </r>
  <r>
    <x v="26"/>
    <s v="Office - Large"/>
    <x v="12"/>
    <s v="OtherMisc"/>
    <s v="OfL"/>
    <m/>
    <s v="OfL"/>
    <n v="1"/>
  </r>
  <r>
    <x v="27"/>
    <s v="Education - Primary School"/>
    <x v="13"/>
    <s v="OtherMisc"/>
    <s v="EPr"/>
    <m/>
    <s v="EPr"/>
    <n v="7"/>
  </r>
  <r>
    <x v="27"/>
    <s v="Education - Primary School"/>
    <x v="13"/>
    <s v="Restrooms"/>
    <s v="EPr"/>
    <m/>
    <s v="EPr"/>
    <n v="1"/>
  </r>
  <r>
    <x v="28"/>
    <s v="Office - Small"/>
    <x v="14"/>
    <s v="Conference Room"/>
    <s v="Hsp"/>
    <m/>
    <s v="Hsp"/>
    <n v="1"/>
  </r>
  <r>
    <x v="28"/>
    <s v="Office - Small"/>
    <x v="14"/>
    <s v="HallwayLobby"/>
    <s v="Hsp"/>
    <m/>
    <s v="Hsp"/>
    <n v="3"/>
  </r>
  <r>
    <x v="28"/>
    <s v="Office - Small"/>
    <x v="14"/>
    <s v="Kitchen/Break Room"/>
    <s v="Hsp"/>
    <m/>
    <s v="Hsp"/>
    <n v="1"/>
  </r>
  <r>
    <x v="28"/>
    <s v="Office - Small"/>
    <x v="14"/>
    <s v="Office"/>
    <s v="Hsp"/>
    <m/>
    <s v="Hsp"/>
    <n v="4"/>
  </r>
  <r>
    <x v="28"/>
    <s v="Office - Small"/>
    <x v="14"/>
    <s v="Storage"/>
    <s v="Hsp"/>
    <m/>
    <s v="Hsp"/>
    <n v="1"/>
  </r>
  <r>
    <x v="29"/>
    <s v="All Commercial"/>
    <x v="9"/>
    <s v="OtherMisc"/>
    <s v="Asm"/>
    <m/>
    <s v="Asm"/>
    <n v="7"/>
  </r>
  <r>
    <x v="8"/>
    <s v="Lodging"/>
    <x v="7"/>
    <s v="Guest Rooms"/>
    <s v="Htl"/>
    <m/>
    <s v="Htl"/>
    <n v="9"/>
  </r>
  <r>
    <x v="8"/>
    <s v="Lodging"/>
    <x v="7"/>
    <s v="Restrooms"/>
    <s v="Htl"/>
    <m/>
    <s v="Htl"/>
    <n v="2"/>
  </r>
  <r>
    <x v="30"/>
    <s v="Health/Medical - Clinic"/>
    <x v="8"/>
    <s v="Restrooms"/>
    <s v="OfS"/>
    <m/>
    <s v="OfS"/>
    <n v="2"/>
  </r>
  <r>
    <x v="30"/>
    <s v="Health/Medical - Clinic"/>
    <x v="8"/>
    <s v="Office"/>
    <s v="OfS"/>
    <m/>
    <s v="OfS"/>
    <n v="2"/>
  </r>
  <r>
    <x v="31"/>
    <s v="Education - Primary School"/>
    <x v="13"/>
    <s v="Storage"/>
    <s v="EPr"/>
    <m/>
    <s v="EPr"/>
    <n v="1"/>
  </r>
  <r>
    <x v="32"/>
    <s v="Restaurant - Fast Food"/>
    <x v="15"/>
    <s v="Storage"/>
    <s v="RFF"/>
    <m/>
    <s v="RFF"/>
    <n v="1"/>
  </r>
  <r>
    <x v="19"/>
    <s v="Education - Primary School"/>
    <x v="9"/>
    <s v="Storage"/>
    <s v="Asm"/>
    <m/>
    <s v="Asm"/>
    <n v="2"/>
  </r>
  <r>
    <x v="19"/>
    <s v="Assembly"/>
    <x v="9"/>
    <s v="Storage"/>
    <s v="Asm"/>
    <m/>
    <s v="Asm"/>
    <n v="2"/>
  </r>
  <r>
    <x v="17"/>
    <s v="Government"/>
    <x v="8"/>
    <s v="OtherMisc"/>
    <s v="OfS"/>
    <m/>
    <s v="OfS"/>
    <n v="2"/>
  </r>
  <r>
    <x v="33"/>
    <s v="Retail - Small"/>
    <x v="1"/>
    <s v="Auto Repair Workshop"/>
    <s v="RtS"/>
    <m/>
    <s v="RtS"/>
    <n v="1"/>
  </r>
  <r>
    <x v="33"/>
    <s v="Retail - Small"/>
    <x v="1"/>
    <s v="OtherMisc"/>
    <s v="RtS"/>
    <m/>
    <s v="RtS"/>
    <n v="1"/>
  </r>
  <r>
    <x v="33"/>
    <s v="Retail - Small"/>
    <x v="1"/>
    <s v="RetailSales"/>
    <s v="RtS"/>
    <m/>
    <s v="RtS"/>
    <n v="2"/>
  </r>
  <r>
    <x v="4"/>
    <s v="Retail - Small"/>
    <x v="4"/>
    <s v="Restrooms"/>
    <s v="SCn"/>
    <m/>
    <s v="SCn"/>
    <n v="2"/>
  </r>
  <r>
    <x v="4"/>
    <s v="Retail - Small"/>
    <x v="4"/>
    <s v="RetailSales"/>
    <s v="SCn"/>
    <m/>
    <s v="SCn"/>
    <n v="1"/>
  </r>
  <r>
    <x v="4"/>
    <s v="Retail - Small"/>
    <x v="4"/>
    <s v="Storage"/>
    <s v="SCn"/>
    <m/>
    <s v="SCn"/>
    <n v="1"/>
  </r>
  <r>
    <x v="4"/>
    <s v="Retail - Small"/>
    <x v="4"/>
    <s v="Comm/Ind Work"/>
    <s v="SCn"/>
    <m/>
    <s v="SCn"/>
    <n v="5"/>
  </r>
  <r>
    <x v="4"/>
    <s v="Retail - Small"/>
    <x v="4"/>
    <s v="Office"/>
    <s v="SCn"/>
    <m/>
    <s v="SCn"/>
    <n v="2"/>
  </r>
  <r>
    <x v="34"/>
    <s v="Warehouse"/>
    <x v="6"/>
    <s v="Storage"/>
    <s v="SUn"/>
    <m/>
    <s v="SUn"/>
    <n v="4"/>
  </r>
  <r>
    <x v="18"/>
    <s v="Retail - Small"/>
    <x v="1"/>
    <s v="Restrooms"/>
    <s v="RtS"/>
    <m/>
    <s v="RtS"/>
    <n v="2"/>
  </r>
  <r>
    <x v="18"/>
    <s v="Retail - Small"/>
    <x v="1"/>
    <s v="RetailSales"/>
    <s v="RtS"/>
    <m/>
    <s v="RtS"/>
    <n v="2"/>
  </r>
  <r>
    <x v="17"/>
    <s v="Office - Small"/>
    <x v="8"/>
    <s v="HallwayLobby"/>
    <s v="OfS"/>
    <m/>
    <s v="OfS"/>
    <n v="1"/>
  </r>
  <r>
    <x v="17"/>
    <s v="Office - Small"/>
    <x v="8"/>
    <s v="Storage"/>
    <s v="OfS"/>
    <m/>
    <s v="OfS"/>
    <n v="2"/>
  </r>
  <r>
    <x v="17"/>
    <s v="Office - Small"/>
    <x v="8"/>
    <s v="Comm/Ind Work"/>
    <s v="OfS"/>
    <m/>
    <s v="OfS"/>
    <n v="4"/>
  </r>
  <r>
    <x v="17"/>
    <s v="Office - Small"/>
    <x v="8"/>
    <s v="Conference Room"/>
    <s v="OfS"/>
    <m/>
    <s v="OfS"/>
    <n v="1"/>
  </r>
  <r>
    <x v="17"/>
    <s v="Office - Small"/>
    <x v="8"/>
    <s v="Kitchen/Break Room"/>
    <s v="OfS"/>
    <m/>
    <s v="OfS"/>
    <n v="1"/>
  </r>
  <r>
    <x v="17"/>
    <s v="Office - Small"/>
    <x v="8"/>
    <s v="Office"/>
    <s v="OfS"/>
    <m/>
    <s v="OfS"/>
    <n v="6"/>
  </r>
  <r>
    <x v="17"/>
    <s v="Office - Small"/>
    <x v="8"/>
    <s v="Restrooms"/>
    <s v="OfS"/>
    <m/>
    <s v="OfS"/>
    <n v="2"/>
  </r>
  <r>
    <x v="6"/>
    <s v="Retail - Small"/>
    <x v="1"/>
    <s v="RetailSales"/>
    <s v="RtS"/>
    <m/>
    <s v="RtS"/>
    <n v="4"/>
  </r>
  <r>
    <x v="13"/>
    <s v="Assembly"/>
    <x v="2"/>
    <s v="HallwayLobby"/>
    <s v="RSD"/>
    <m/>
    <s v="RSD"/>
    <n v="1"/>
  </r>
  <r>
    <x v="13"/>
    <s v="Assembly"/>
    <x v="2"/>
    <s v="OtherMisc"/>
    <s v="RSD"/>
    <m/>
    <s v="RSD"/>
    <n v="2"/>
  </r>
  <r>
    <x v="13"/>
    <s v="Assembly"/>
    <x v="2"/>
    <s v="Restrooms"/>
    <s v="RSD"/>
    <m/>
    <s v="RSD"/>
    <n v="2"/>
  </r>
  <r>
    <x v="13"/>
    <s v="Assembly"/>
    <x v="2"/>
    <s v="Storage"/>
    <s v="RSD"/>
    <m/>
    <s v="RSD"/>
    <n v="1"/>
  </r>
  <r>
    <x v="17"/>
    <s v="Office - Small"/>
    <x v="8"/>
    <s v="Restrooms"/>
    <s v="OfS"/>
    <m/>
    <s v="OfS"/>
    <n v="2"/>
  </r>
  <r>
    <x v="17"/>
    <s v="Office - Small"/>
    <x v="8"/>
    <s v="Storage"/>
    <s v="OfS"/>
    <m/>
    <s v="OfS"/>
    <n v="1"/>
  </r>
  <r>
    <x v="17"/>
    <s v="Office - Small"/>
    <x v="8"/>
    <s v="Conference Room"/>
    <s v="OfS"/>
    <m/>
    <s v="OfS"/>
    <n v="1"/>
  </r>
  <r>
    <x v="17"/>
    <s v="Office - Small"/>
    <x v="8"/>
    <s v="HallwayLobby"/>
    <s v="OfS"/>
    <m/>
    <s v="OfS"/>
    <n v="1"/>
  </r>
  <r>
    <x v="17"/>
    <s v="Office - Small"/>
    <x v="8"/>
    <s v="Office"/>
    <s v="OfS"/>
    <m/>
    <s v="OfS"/>
    <n v="2"/>
  </r>
  <r>
    <x v="17"/>
    <s v="All Commercial"/>
    <x v="8"/>
    <s v="Comm/Ind Work"/>
    <s v="OfS"/>
    <m/>
    <s v="OfS"/>
    <n v="2"/>
  </r>
  <r>
    <x v="18"/>
    <s v="Retail - Small"/>
    <x v="1"/>
    <s v="RetailSales"/>
    <s v="RtS"/>
    <m/>
    <s v="RtS"/>
    <n v="1"/>
  </r>
  <r>
    <x v="18"/>
    <s v="Retail - Small"/>
    <x v="1"/>
    <s v="Comm/Ind Work"/>
    <s v="RtS"/>
    <m/>
    <s v="RtS"/>
    <n v="1"/>
  </r>
  <r>
    <x v="18"/>
    <s v="Retail - Small"/>
    <x v="1"/>
    <s v="Restrooms"/>
    <s v="RtS"/>
    <m/>
    <s v="RtS"/>
    <n v="1"/>
  </r>
  <r>
    <x v="16"/>
    <s v="Other Industrial"/>
    <x v="10"/>
    <s v="Comm/Ind Work"/>
    <s v="MLI"/>
    <m/>
    <s v="MLI"/>
    <n v="3"/>
  </r>
  <r>
    <x v="3"/>
    <s v="Lodging"/>
    <x v="3"/>
    <s v="Guest Rooms"/>
    <s v="Mtl"/>
    <m/>
    <s v="Mtl"/>
    <n v="17"/>
  </r>
  <r>
    <x v="3"/>
    <s v="Lodging"/>
    <x v="3"/>
    <s v="Storage"/>
    <s v="Mtl"/>
    <m/>
    <s v="Mtl"/>
    <n v="1"/>
  </r>
  <r>
    <x v="17"/>
    <s v="Retail - Small"/>
    <x v="8"/>
    <s v="Office"/>
    <s v="OfS"/>
    <m/>
    <s v="OfS"/>
    <n v="4"/>
  </r>
  <r>
    <x v="35"/>
    <s v="Retail - Small"/>
    <x v="1"/>
    <s v="Storage"/>
    <s v="RtS"/>
    <m/>
    <s v="RtS"/>
    <n v="2"/>
  </r>
  <r>
    <x v="35"/>
    <s v="Retail - Small"/>
    <x v="1"/>
    <s v="Office"/>
    <s v="RtS"/>
    <m/>
    <s v="RtS"/>
    <n v="2"/>
  </r>
  <r>
    <x v="35"/>
    <s v="Retail - Small"/>
    <x v="1"/>
    <s v="Restrooms"/>
    <s v="RtS"/>
    <m/>
    <s v="RtS"/>
    <n v="1"/>
  </r>
  <r>
    <x v="35"/>
    <s v="Retail - Small"/>
    <x v="1"/>
    <s v="RetailSales"/>
    <s v="RtS"/>
    <m/>
    <s v="RtS"/>
    <n v="3"/>
  </r>
  <r>
    <x v="36"/>
    <s v="Assembly"/>
    <x v="9"/>
    <s v="HallwayLobby"/>
    <s v="Asm"/>
    <m/>
    <s v="Asm"/>
    <n v="2"/>
  </r>
  <r>
    <x v="36"/>
    <s v="Assembly"/>
    <x v="9"/>
    <s v="OtherMisc"/>
    <s v="Asm"/>
    <m/>
    <s v="Asm"/>
    <n v="3"/>
  </r>
  <r>
    <x v="16"/>
    <s v="Other Industrial"/>
    <x v="10"/>
    <s v="Comm/Ind Work"/>
    <s v="MLI"/>
    <m/>
    <s v="MLI"/>
    <n v="1"/>
  </r>
  <r>
    <x v="17"/>
    <s v="Office - Small"/>
    <x v="8"/>
    <s v="Restrooms"/>
    <s v="OfS"/>
    <m/>
    <s v="OfS"/>
    <n v="2"/>
  </r>
  <r>
    <x v="17"/>
    <s v="Office - Small"/>
    <x v="8"/>
    <s v="Storage"/>
    <s v="OfS"/>
    <m/>
    <s v="OfS"/>
    <n v="1"/>
  </r>
  <r>
    <x v="17"/>
    <s v="Office - Small"/>
    <x v="8"/>
    <s v="Conference Room"/>
    <s v="OfS"/>
    <m/>
    <s v="OfS"/>
    <n v="1"/>
  </r>
  <r>
    <x v="17"/>
    <s v="Office - Small"/>
    <x v="8"/>
    <s v="HallwayLobby"/>
    <s v="OfS"/>
    <m/>
    <s v="OfS"/>
    <n v="2"/>
  </r>
  <r>
    <x v="17"/>
    <s v="Office - Small"/>
    <x v="8"/>
    <s v="Kitchen/Break Room"/>
    <s v="OfS"/>
    <m/>
    <s v="OfS"/>
    <n v="1"/>
  </r>
  <r>
    <x v="17"/>
    <s v="Office - Small"/>
    <x v="8"/>
    <s v="Office"/>
    <s v="OfS"/>
    <m/>
    <s v="OfS"/>
    <n v="3"/>
  </r>
  <r>
    <x v="18"/>
    <s v="Retail - Small"/>
    <x v="1"/>
    <s v="RetailSales"/>
    <s v="RtS"/>
    <m/>
    <s v="RtS"/>
    <n v="1"/>
  </r>
  <r>
    <x v="37"/>
    <s v="Retail - Small"/>
    <x v="1"/>
    <s v="OtherMisc"/>
    <s v="RtS"/>
    <m/>
    <s v="RtS"/>
    <n v="1"/>
  </r>
  <r>
    <x v="37"/>
    <s v="Retail - Small"/>
    <x v="1"/>
    <s v="Restrooms"/>
    <s v="RtS"/>
    <m/>
    <s v="RtS"/>
    <n v="1"/>
  </r>
  <r>
    <x v="2"/>
    <s v="Restaurant - Sit Down"/>
    <x v="2"/>
    <s v="Storage"/>
    <s v="RSD"/>
    <m/>
    <s v="RSD"/>
    <n v="1"/>
  </r>
  <r>
    <x v="38"/>
    <s v="Other Industrial"/>
    <x v="16"/>
    <s v="Storage"/>
    <s v="MBT"/>
    <m/>
    <s v="MBT"/>
    <n v="2"/>
  </r>
  <r>
    <x v="3"/>
    <s v="Lodging"/>
    <x v="3"/>
    <s v="Guest Rooms"/>
    <s v="Mtl"/>
    <m/>
    <s v="Mtl"/>
    <n v="1"/>
  </r>
  <r>
    <x v="3"/>
    <s v="Lodging"/>
    <x v="3"/>
    <s v="Restrooms"/>
    <s v="Mtl"/>
    <m/>
    <s v="Mtl"/>
    <n v="6"/>
  </r>
  <r>
    <x v="30"/>
    <s v="Health/Medical - Clinic"/>
    <x v="8"/>
    <s v="HallwayLobby"/>
    <s v="OfS"/>
    <m/>
    <s v="OfS"/>
    <n v="1"/>
  </r>
  <r>
    <x v="30"/>
    <s v="Health/Medical - Clinic"/>
    <x v="8"/>
    <s v="Office"/>
    <s v="OfS"/>
    <m/>
    <s v="OfS"/>
    <n v="3"/>
  </r>
  <r>
    <x v="11"/>
    <s v="Office - Small"/>
    <x v="8"/>
    <s v="HallwayLobby"/>
    <s v="OfS"/>
    <m/>
    <s v="OfS"/>
    <n v="2"/>
  </r>
  <r>
    <x v="11"/>
    <s v="Office - Small"/>
    <x v="8"/>
    <s v="Office"/>
    <s v="OfS"/>
    <m/>
    <s v="OfS"/>
    <n v="1"/>
  </r>
  <r>
    <x v="6"/>
    <s v="Retail - Small"/>
    <x v="1"/>
    <s v="RetailSales"/>
    <s v="RtS"/>
    <m/>
    <s v="RtS"/>
    <n v="4"/>
  </r>
  <r>
    <x v="39"/>
    <s v="Other Industrial"/>
    <x v="10"/>
    <s v="Storage"/>
    <s v="MLI"/>
    <m/>
    <s v="MLI"/>
    <n v="1"/>
  </r>
  <r>
    <x v="40"/>
    <s v="Retail - Small"/>
    <x v="8"/>
    <s v="HallwayLobby"/>
    <s v="OfS"/>
    <m/>
    <s v="OfS"/>
    <n v="2"/>
  </r>
  <r>
    <x v="40"/>
    <s v="Retail - Small"/>
    <x v="8"/>
    <s v="Office"/>
    <s v="OfS"/>
    <m/>
    <s v="OfS"/>
    <n v="9"/>
  </r>
  <r>
    <x v="24"/>
    <s v="Retail - Small"/>
    <x v="1"/>
    <s v="RetailSales"/>
    <s v="RtS"/>
    <m/>
    <s v="RtS"/>
    <n v="1"/>
  </r>
  <r>
    <x v="6"/>
    <s v="Retail - Small"/>
    <x v="1"/>
    <s v="Restrooms"/>
    <s v="RtS"/>
    <m/>
    <s v="RtS"/>
    <n v="1"/>
  </r>
  <r>
    <x v="17"/>
    <s v="Retail - Small"/>
    <x v="8"/>
    <s v="HallwayLobby"/>
    <s v="OfS"/>
    <m/>
    <s v="OfS"/>
    <n v="2"/>
  </r>
  <r>
    <x v="17"/>
    <s v="Retail - Small"/>
    <x v="8"/>
    <s v="Restrooms"/>
    <s v="OfS"/>
    <m/>
    <s v="OfS"/>
    <n v="2"/>
  </r>
  <r>
    <x v="17"/>
    <s v="Retail - Small"/>
    <x v="8"/>
    <s v="Auto Repair Workshop"/>
    <s v="OfS"/>
    <m/>
    <s v="OfS"/>
    <n v="5"/>
  </r>
  <r>
    <x v="17"/>
    <s v="Retail - Small"/>
    <x v="8"/>
    <s v="Kitchen/Break Room"/>
    <s v="OfS"/>
    <m/>
    <s v="OfS"/>
    <n v="1"/>
  </r>
  <r>
    <x v="17"/>
    <s v="Retail - Small"/>
    <x v="8"/>
    <s v="Office"/>
    <s v="OfS"/>
    <m/>
    <s v="OfS"/>
    <n v="5"/>
  </r>
  <r>
    <x v="17"/>
    <s v="Retail - Small"/>
    <x v="8"/>
    <s v="Storage"/>
    <s v="OfS"/>
    <m/>
    <s v="OfS"/>
    <n v="3"/>
  </r>
  <r>
    <x v="19"/>
    <s v="Assembly"/>
    <x v="9"/>
    <s v="Assembly"/>
    <s v="Asm"/>
    <m/>
    <s v="Asm"/>
    <n v="3"/>
  </r>
  <r>
    <x v="19"/>
    <s v="Assembly"/>
    <x v="9"/>
    <s v="Office"/>
    <s v="Asm"/>
    <m/>
    <s v="Asm"/>
    <n v="4"/>
  </r>
  <r>
    <x v="19"/>
    <s v="Assembly"/>
    <x v="9"/>
    <s v="OtherMisc"/>
    <s v="Asm"/>
    <m/>
    <s v="Asm"/>
    <n v="1"/>
  </r>
  <r>
    <x v="17"/>
    <s v="Office - Small"/>
    <x v="8"/>
    <s v="OtherMisc"/>
    <s v="OfS"/>
    <m/>
    <s v="OfS"/>
    <n v="1"/>
  </r>
  <r>
    <x v="17"/>
    <s v="Office - Small"/>
    <x v="8"/>
    <s v="Storage"/>
    <s v="OfS"/>
    <m/>
    <s v="OfS"/>
    <n v="1"/>
  </r>
  <r>
    <x v="41"/>
    <s v="Agriculture"/>
    <x v="4"/>
    <s v="Storage"/>
    <s v="MLI"/>
    <s v="SCn"/>
    <s v="SCn"/>
    <n v="1"/>
  </r>
  <r>
    <x v="22"/>
    <s v="Lodging"/>
    <x v="7"/>
    <s v="Guest Rooms"/>
    <s v="Htl"/>
    <m/>
    <s v="Htl"/>
    <n v="2"/>
  </r>
  <r>
    <x v="22"/>
    <s v="Lodging"/>
    <x v="7"/>
    <s v="HallwayLobby"/>
    <s v="Htl"/>
    <m/>
    <s v="Htl"/>
    <n v="2"/>
  </r>
  <r>
    <x v="8"/>
    <s v="Lodging"/>
    <x v="7"/>
    <s v="Guest Rooms"/>
    <s v="Htl"/>
    <m/>
    <s v="Htl"/>
    <n v="4"/>
  </r>
  <r>
    <x v="8"/>
    <s v="Lodging"/>
    <x v="7"/>
    <s v="Mechanical/Electrical Room"/>
    <s v="Htl"/>
    <m/>
    <s v="Htl"/>
    <n v="3"/>
  </r>
  <r>
    <x v="42"/>
    <s v="Retail - Small"/>
    <x v="10"/>
    <s v="Auto Repair Workshop"/>
    <s v="MLI"/>
    <m/>
    <s v="MLI"/>
    <n v="4"/>
  </r>
  <r>
    <x v="26"/>
    <s v="Office - Large"/>
    <x v="12"/>
    <s v="Storage"/>
    <s v="OfL"/>
    <m/>
    <s v="OfL"/>
    <n v="7"/>
  </r>
  <r>
    <x v="8"/>
    <s v="Lodging"/>
    <x v="7"/>
    <s v="OtherMisc"/>
    <s v="Htl"/>
    <m/>
    <s v="Htl"/>
    <n v="2"/>
  </r>
  <r>
    <x v="43"/>
    <s v="Retail - Small"/>
    <x v="10"/>
    <s v="Restrooms"/>
    <s v="MLI"/>
    <m/>
    <s v="MLI"/>
    <n v="1"/>
  </r>
  <r>
    <x v="43"/>
    <s v="Retail - Small"/>
    <x v="10"/>
    <s v="OtherMisc"/>
    <s v="MLI"/>
    <m/>
    <s v="MLI"/>
    <n v="1"/>
  </r>
  <r>
    <x v="43"/>
    <s v="Retail - Small"/>
    <x v="10"/>
    <s v="Storage"/>
    <s v="MLI"/>
    <m/>
    <s v="MLI"/>
    <n v="1"/>
  </r>
  <r>
    <x v="44"/>
    <s v="Other Industrial"/>
    <x v="10"/>
    <s v="Restrooms"/>
    <s v="MLI"/>
    <m/>
    <s v="MLI"/>
    <n v="2"/>
  </r>
  <r>
    <x v="44"/>
    <s v="Other Industrial"/>
    <x v="10"/>
    <s v="Office"/>
    <s v="MLI"/>
    <m/>
    <s v="MLI"/>
    <n v="1"/>
  </r>
  <r>
    <x v="44"/>
    <s v="Other Industrial"/>
    <x v="10"/>
    <s v="Comm/Ind Work"/>
    <s v="MLI"/>
    <m/>
    <s v="MLI"/>
    <n v="2"/>
  </r>
  <r>
    <x v="39"/>
    <s v="Other Industrial"/>
    <x v="10"/>
    <s v="Office"/>
    <s v="MLI"/>
    <m/>
    <s v="MLI"/>
    <n v="1"/>
  </r>
  <r>
    <x v="39"/>
    <s v="Other Industrial"/>
    <x v="10"/>
    <s v="OtherMisc"/>
    <s v="MLI"/>
    <m/>
    <s v="MLI"/>
    <n v="1"/>
  </r>
  <r>
    <x v="6"/>
    <s v="Retail - Small"/>
    <x v="1"/>
    <s v="Restrooms"/>
    <s v="RtS"/>
    <m/>
    <s v="RtS"/>
    <n v="1"/>
  </r>
  <r>
    <x v="6"/>
    <s v="Retail - Small"/>
    <x v="1"/>
    <s v="HallwayLobby"/>
    <s v="RtS"/>
    <m/>
    <s v="RtS"/>
    <n v="2"/>
  </r>
  <r>
    <x v="6"/>
    <s v="Retail - Small"/>
    <x v="1"/>
    <s v="Office"/>
    <s v="RtS"/>
    <m/>
    <s v="RtS"/>
    <n v="1"/>
  </r>
  <r>
    <x v="13"/>
    <s v="Restaurant - Sit Down"/>
    <x v="2"/>
    <s v="Dining"/>
    <s v="RSD"/>
    <m/>
    <s v="RSD"/>
    <n v="1"/>
  </r>
  <r>
    <x v="13"/>
    <s v="Restaurant - Sit Down"/>
    <x v="2"/>
    <s v="Restrooms"/>
    <s v="RSD"/>
    <m/>
    <s v="RSD"/>
    <n v="1"/>
  </r>
  <r>
    <x v="13"/>
    <s v="Restaurant - Sit Down"/>
    <x v="2"/>
    <s v="Storage"/>
    <s v="RSD"/>
    <m/>
    <s v="RSD"/>
    <n v="1"/>
  </r>
  <r>
    <x v="14"/>
    <s v="Health/Medical - Clinic"/>
    <x v="8"/>
    <s v="HallwayLobby"/>
    <s v="OfS"/>
    <m/>
    <s v="OfS"/>
    <n v="4"/>
  </r>
  <r>
    <x v="14"/>
    <s v="Health/Medical - Clinic"/>
    <x v="8"/>
    <s v="Office"/>
    <s v="OfS"/>
    <m/>
    <s v="OfS"/>
    <n v="2"/>
  </r>
  <r>
    <x v="19"/>
    <s v="Assembly"/>
    <x v="9"/>
    <s v="Assembly"/>
    <s v="Asm"/>
    <m/>
    <s v="Asm"/>
    <n v="2"/>
  </r>
  <r>
    <x v="19"/>
    <s v="Assembly"/>
    <x v="9"/>
    <s v="HallwayLobby"/>
    <s v="Asm"/>
    <m/>
    <s v="Asm"/>
    <n v="1"/>
  </r>
  <r>
    <x v="45"/>
    <s v="Office - Small"/>
    <x v="8"/>
    <s v="HallwayLobby"/>
    <s v="OfS"/>
    <m/>
    <s v="OfS"/>
    <n v="3"/>
  </r>
  <r>
    <x v="45"/>
    <s v="Office - Small"/>
    <x v="8"/>
    <s v="Office"/>
    <s v="OfS"/>
    <m/>
    <s v="OfS"/>
    <n v="2"/>
  </r>
  <r>
    <x v="45"/>
    <s v="Office - Small"/>
    <x v="8"/>
    <s v="OtherMisc"/>
    <s v="OfS"/>
    <m/>
    <s v="OfS"/>
    <n v="3"/>
  </r>
  <r>
    <x v="45"/>
    <s v="Office - Small"/>
    <x v="8"/>
    <s v="Storage"/>
    <s v="OfS"/>
    <m/>
    <s v="OfS"/>
    <n v="1"/>
  </r>
  <r>
    <x v="42"/>
    <s v="Retail - Small"/>
    <x v="10"/>
    <s v="Auto Repair Workshop"/>
    <s v="MLI"/>
    <m/>
    <s v="MLI"/>
    <n v="3"/>
  </r>
  <r>
    <x v="29"/>
    <s v="Assembly"/>
    <x v="9"/>
    <s v="OtherMisc"/>
    <s v="Asm"/>
    <m/>
    <s v="Asm"/>
    <n v="2"/>
  </r>
  <r>
    <x v="3"/>
    <s v="Lodging"/>
    <x v="3"/>
    <s v="Guest Rooms"/>
    <s v="Mtl"/>
    <m/>
    <s v="Mtl"/>
    <n v="4"/>
  </r>
  <r>
    <x v="45"/>
    <s v="Office - Small"/>
    <x v="8"/>
    <s v="HallwayLobby"/>
    <s v="OfS"/>
    <m/>
    <s v="OfS"/>
    <n v="2"/>
  </r>
  <r>
    <x v="45"/>
    <s v="Office - Small"/>
    <x v="8"/>
    <s v="OtherMisc"/>
    <s v="OfS"/>
    <m/>
    <s v="OfS"/>
    <n v="1"/>
  </r>
  <r>
    <x v="45"/>
    <s v="Office - Small"/>
    <x v="8"/>
    <s v="Restrooms"/>
    <s v="OfS"/>
    <m/>
    <s v="OfS"/>
    <n v="1"/>
  </r>
  <r>
    <x v="45"/>
    <s v="Office - Small"/>
    <x v="8"/>
    <s v="Storage"/>
    <s v="OfS"/>
    <m/>
    <s v="OfS"/>
    <n v="1"/>
  </r>
  <r>
    <x v="18"/>
    <s v="Retail - Small"/>
    <x v="1"/>
    <s v="RetailSales"/>
    <s v="RtS"/>
    <m/>
    <s v="RtS"/>
    <n v="2"/>
  </r>
  <r>
    <x v="18"/>
    <s v="Retail - Small"/>
    <x v="1"/>
    <s v="Auto Repair Workshop"/>
    <s v="RtS"/>
    <m/>
    <s v="RtS"/>
    <n v="5"/>
  </r>
  <r>
    <x v="16"/>
    <s v="Other Industrial"/>
    <x v="10"/>
    <s v="Comm/Ind Work"/>
    <s v="MLI"/>
    <m/>
    <s v="MLI"/>
    <n v="1"/>
  </r>
  <r>
    <x v="16"/>
    <s v="Other Industrial"/>
    <x v="10"/>
    <s v="Office"/>
    <s v="MLI"/>
    <m/>
    <s v="MLI"/>
    <n v="2"/>
  </r>
  <r>
    <x v="25"/>
    <s v="Office - Small"/>
    <x v="12"/>
    <s v="HallwayLobby"/>
    <s v="OfL"/>
    <m/>
    <s v="OfL"/>
    <n v="3"/>
  </r>
  <r>
    <x v="25"/>
    <s v="Office - Small"/>
    <x v="12"/>
    <s v="Office"/>
    <s v="OfL"/>
    <m/>
    <s v="OfL"/>
    <n v="1"/>
  </r>
  <r>
    <x v="25"/>
    <s v="Office - Small"/>
    <x v="12"/>
    <s v="Restrooms"/>
    <s v="OfL"/>
    <m/>
    <s v="OfL"/>
    <n v="2"/>
  </r>
  <r>
    <x v="25"/>
    <s v="Office - Small"/>
    <x v="12"/>
    <s v="Storage"/>
    <s v="OfL"/>
    <m/>
    <s v="OfL"/>
    <n v="2"/>
  </r>
  <r>
    <x v="13"/>
    <s v="Restaurant - Sit Down"/>
    <x v="2"/>
    <s v="Dining"/>
    <s v="RSD"/>
    <m/>
    <s v="RSD"/>
    <n v="1"/>
  </r>
  <r>
    <x v="13"/>
    <s v="Restaurant - Sit Down"/>
    <x v="2"/>
    <s v="Restrooms"/>
    <s v="RSD"/>
    <m/>
    <s v="RSD"/>
    <n v="2"/>
  </r>
  <r>
    <x v="3"/>
    <s v="Lodging"/>
    <x v="3"/>
    <s v="Guest Rooms"/>
    <s v="Mtl"/>
    <m/>
    <s v="Mtl"/>
    <n v="4"/>
  </r>
  <r>
    <x v="3"/>
    <s v="Lodging"/>
    <x v="3"/>
    <s v="Kitchen/Break Room"/>
    <s v="Mtl"/>
    <m/>
    <s v="Mtl"/>
    <n v="1"/>
  </r>
  <r>
    <x v="3"/>
    <s v="Lodging"/>
    <x v="3"/>
    <s v="OtherMisc"/>
    <s v="Mtl"/>
    <m/>
    <s v="Mtl"/>
    <n v="1"/>
  </r>
  <r>
    <x v="29"/>
    <s v="Assembly"/>
    <x v="9"/>
    <s v="Kitchen/Break Room"/>
    <s v="Asm"/>
    <m/>
    <s v="Asm"/>
    <n v="2"/>
  </r>
  <r>
    <x v="29"/>
    <s v="Assembly"/>
    <x v="9"/>
    <s v="Office"/>
    <s v="Asm"/>
    <m/>
    <s v="Asm"/>
    <n v="1"/>
  </r>
  <r>
    <x v="29"/>
    <s v="Assembly"/>
    <x v="9"/>
    <s v="OtherMisc"/>
    <s v="Asm"/>
    <m/>
    <s v="Asm"/>
    <n v="4"/>
  </r>
  <r>
    <x v="46"/>
    <s v="Assembly"/>
    <x v="9"/>
    <s v="Restrooms"/>
    <s v="Asm"/>
    <m/>
    <s v="Asm"/>
    <n v="1"/>
  </r>
  <r>
    <x v="46"/>
    <s v="Assembly"/>
    <x v="9"/>
    <s v="Storage"/>
    <s v="Asm"/>
    <m/>
    <s v="Asm"/>
    <n v="3"/>
  </r>
  <r>
    <x v="12"/>
    <s v="Office - Small"/>
    <x v="12"/>
    <s v="Conference Room"/>
    <s v="OfL"/>
    <m/>
    <s v="OfL"/>
    <n v="1"/>
  </r>
  <r>
    <x v="12"/>
    <s v="Office - Small"/>
    <x v="12"/>
    <s v="HallwayLobby"/>
    <s v="OfL"/>
    <m/>
    <s v="OfL"/>
    <n v="1"/>
  </r>
  <r>
    <x v="12"/>
    <s v="Office - Small"/>
    <x v="12"/>
    <s v="Office"/>
    <s v="OfL"/>
    <m/>
    <s v="OfL"/>
    <n v="4"/>
  </r>
  <r>
    <x v="47"/>
    <s v="Health/Medical - Clinic"/>
    <x v="1"/>
    <s v="Office"/>
    <s v="RtS"/>
    <m/>
    <s v="RtS"/>
    <n v="1"/>
  </r>
  <r>
    <x v="47"/>
    <s v="Health/Medical - Clinic"/>
    <x v="1"/>
    <s v="OtherMisc"/>
    <s v="RtS"/>
    <m/>
    <s v="RtS"/>
    <n v="1"/>
  </r>
  <r>
    <x v="43"/>
    <s v="Retail - Small"/>
    <x v="10"/>
    <s v="Restrooms"/>
    <s v="MLI"/>
    <m/>
    <s v="MLI"/>
    <n v="2"/>
  </r>
  <r>
    <x v="43"/>
    <s v="Retail - Small"/>
    <x v="10"/>
    <s v="Auto Repair Workshop"/>
    <s v="MLI"/>
    <m/>
    <s v="MLI"/>
    <n v="2"/>
  </r>
  <r>
    <x v="43"/>
    <s v="Retail - Small"/>
    <x v="10"/>
    <s v="HallwayLobby"/>
    <s v="MLI"/>
    <m/>
    <s v="MLI"/>
    <n v="2"/>
  </r>
  <r>
    <x v="43"/>
    <s v="Retail - Small"/>
    <x v="10"/>
    <s v="Office"/>
    <s v="MLI"/>
    <m/>
    <s v="MLI"/>
    <n v="3"/>
  </r>
  <r>
    <x v="43"/>
    <s v="Retail - Small"/>
    <x v="10"/>
    <s v="Storage"/>
    <s v="MLI"/>
    <m/>
    <s v="MLI"/>
    <n v="2"/>
  </r>
  <r>
    <x v="12"/>
    <s v="Government"/>
    <x v="12"/>
    <s v="Office"/>
    <s v="OfL"/>
    <m/>
    <s v="OfL"/>
    <n v="3"/>
  </r>
  <r>
    <x v="12"/>
    <s v="Government"/>
    <x v="12"/>
    <s v="OtherMisc"/>
    <s v="OfL"/>
    <m/>
    <s v="OfL"/>
    <n v="3"/>
  </r>
  <r>
    <x v="12"/>
    <s v="Government"/>
    <x v="12"/>
    <s v="Restrooms"/>
    <s v="OfL"/>
    <m/>
    <s v="OfL"/>
    <n v="2"/>
  </r>
  <r>
    <x v="12"/>
    <s v="Government"/>
    <x v="12"/>
    <s v="Storage"/>
    <s v="OfL"/>
    <m/>
    <s v="OfL"/>
    <n v="1"/>
  </r>
  <r>
    <x v="8"/>
    <s v="Lodging"/>
    <x v="7"/>
    <s v="Guest Rooms"/>
    <s v="Htl"/>
    <m/>
    <s v="Htl"/>
    <n v="4"/>
  </r>
  <r>
    <x v="42"/>
    <s v="Retail - Small"/>
    <x v="10"/>
    <s v="Restrooms"/>
    <s v="MLI"/>
    <m/>
    <s v="MLI"/>
    <n v="1"/>
  </r>
  <r>
    <x v="42"/>
    <s v="Retail - Small"/>
    <x v="10"/>
    <s v="Comm/Ind Work"/>
    <s v="MLI"/>
    <m/>
    <s v="MLI"/>
    <n v="1"/>
  </r>
  <r>
    <x v="42"/>
    <s v="Retail - Small"/>
    <x v="10"/>
    <s v="HallwayLobby"/>
    <s v="MLI"/>
    <m/>
    <s v="MLI"/>
    <n v="1"/>
  </r>
  <r>
    <x v="42"/>
    <s v="Retail - Small"/>
    <x v="10"/>
    <s v="Office"/>
    <s v="MLI"/>
    <m/>
    <s v="MLI"/>
    <n v="1"/>
  </r>
  <r>
    <x v="48"/>
    <s v="Lodging"/>
    <x v="7"/>
    <s v="HallwayLobby"/>
    <s v="Htl"/>
    <m/>
    <s v="Htl"/>
    <n v="4"/>
  </r>
  <r>
    <x v="48"/>
    <s v="Lodging"/>
    <x v="7"/>
    <s v="OtherMisc"/>
    <s v="Htl"/>
    <m/>
    <s v="Htl"/>
    <n v="6"/>
  </r>
  <r>
    <x v="9"/>
    <s v="Office - Small"/>
    <x v="8"/>
    <s v="HallwayLobby"/>
    <s v="OfS"/>
    <m/>
    <s v="OfS"/>
    <n v="4"/>
  </r>
  <r>
    <x v="9"/>
    <s v="Office - Small"/>
    <x v="8"/>
    <s v="Office"/>
    <s v="OfS"/>
    <m/>
    <s v="OfS"/>
    <n v="5"/>
  </r>
  <r>
    <x v="23"/>
    <s v="Assembly"/>
    <x v="9"/>
    <s v="HallwayLobby"/>
    <s v="Asm"/>
    <m/>
    <s v="Asm"/>
    <n v="3"/>
  </r>
  <r>
    <x v="18"/>
    <s v="Retail - Small"/>
    <x v="1"/>
    <s v="Restrooms"/>
    <s v="RtS"/>
    <m/>
    <s v="RtS"/>
    <n v="2"/>
  </r>
  <r>
    <x v="18"/>
    <s v="Retail - Small"/>
    <x v="1"/>
    <s v="RetailSales"/>
    <s v="RtS"/>
    <m/>
    <s v="RtS"/>
    <n v="1"/>
  </r>
  <r>
    <x v="13"/>
    <s v="Restaurant - Sit Down"/>
    <x v="2"/>
    <s v="Dining"/>
    <s v="RSD"/>
    <m/>
    <s v="RSD"/>
    <n v="1"/>
  </r>
  <r>
    <x v="13"/>
    <s v="Restaurant - Sit Down"/>
    <x v="2"/>
    <s v="HallwayLobby"/>
    <s v="RSD"/>
    <m/>
    <s v="RSD"/>
    <n v="1"/>
  </r>
  <r>
    <x v="15"/>
    <s v="Retail - Small"/>
    <x v="1"/>
    <s v="Restrooms"/>
    <s v="RtS"/>
    <m/>
    <s v="RtS"/>
    <n v="1"/>
  </r>
  <r>
    <x v="15"/>
    <s v="Retail - Small"/>
    <x v="1"/>
    <s v="Storage"/>
    <s v="RtS"/>
    <m/>
    <s v="RtS"/>
    <n v="1"/>
  </r>
  <r>
    <x v="15"/>
    <s v="Retail - Small"/>
    <x v="1"/>
    <s v="Office"/>
    <s v="RtS"/>
    <m/>
    <s v="RtS"/>
    <n v="1"/>
  </r>
  <r>
    <x v="12"/>
    <s v="Government"/>
    <x v="12"/>
    <s v="Comm/Ind Work"/>
    <s v="OfL"/>
    <m/>
    <s v="OfL"/>
    <n v="1"/>
  </r>
  <r>
    <x v="12"/>
    <s v="Government"/>
    <x v="12"/>
    <s v="HallwayLobby"/>
    <s v="OfL"/>
    <m/>
    <s v="OfL"/>
    <n v="1"/>
  </r>
  <r>
    <x v="12"/>
    <s v="Government"/>
    <x v="12"/>
    <s v="Office"/>
    <s v="OfL"/>
    <m/>
    <s v="OfL"/>
    <n v="1"/>
  </r>
  <r>
    <x v="12"/>
    <s v="Government"/>
    <x v="12"/>
    <s v="Storage"/>
    <s v="OfL"/>
    <m/>
    <s v="OfL"/>
    <n v="1"/>
  </r>
  <r>
    <x v="42"/>
    <s v="Retail - Small"/>
    <x v="10"/>
    <s v="Auto Repair Workshop"/>
    <s v="MLI"/>
    <m/>
    <s v="MLI"/>
    <n v="2"/>
  </r>
  <r>
    <x v="42"/>
    <s v="Retail - Small"/>
    <x v="10"/>
    <s v="HallwayLobby"/>
    <s v="MLI"/>
    <m/>
    <s v="MLI"/>
    <n v="2"/>
  </r>
  <r>
    <x v="42"/>
    <s v="Retail - Small"/>
    <x v="10"/>
    <s v="Office"/>
    <s v="MLI"/>
    <m/>
    <s v="MLI"/>
    <n v="2"/>
  </r>
  <r>
    <x v="42"/>
    <s v="Retail - Small"/>
    <x v="10"/>
    <s v="Restrooms"/>
    <s v="MLI"/>
    <m/>
    <s v="MLI"/>
    <n v="3"/>
  </r>
  <r>
    <x v="8"/>
    <s v="Lodging"/>
    <x v="7"/>
    <s v="Guest Rooms"/>
    <s v="Htl"/>
    <m/>
    <s v="Htl"/>
    <n v="9"/>
  </r>
  <r>
    <x v="14"/>
    <s v="Health/Medical - Clinic"/>
    <x v="8"/>
    <s v="HallwayLobby"/>
    <s v="OfS"/>
    <m/>
    <s v="OfS"/>
    <n v="3"/>
  </r>
  <r>
    <x v="14"/>
    <s v="Health/Medical - Clinic"/>
    <x v="8"/>
    <s v="Restrooms"/>
    <s v="OfS"/>
    <m/>
    <s v="OfS"/>
    <n v="1"/>
  </r>
  <r>
    <x v="14"/>
    <s v="Health/Medical - Clinic"/>
    <x v="8"/>
    <s v="Kitchen/Break Room"/>
    <s v="OfS"/>
    <m/>
    <s v="OfS"/>
    <n v="1"/>
  </r>
  <r>
    <x v="14"/>
    <s v="Health/Medical - Clinic"/>
    <x v="8"/>
    <s v="Office"/>
    <s v="OfS"/>
    <m/>
    <s v="OfS"/>
    <n v="4"/>
  </r>
  <r>
    <x v="14"/>
    <s v="Health/Medical - Clinic"/>
    <x v="8"/>
    <s v="OtherMisc"/>
    <s v="OfS"/>
    <m/>
    <s v="OfS"/>
    <n v="2"/>
  </r>
  <r>
    <x v="14"/>
    <s v="Health/Medical - Clinic"/>
    <x v="8"/>
    <s v="Storage"/>
    <s v="OfS"/>
    <m/>
    <s v="OfS"/>
    <n v="2"/>
  </r>
  <r>
    <x v="49"/>
    <s v="Assembly"/>
    <x v="9"/>
    <s v="OtherMisc"/>
    <s v="Asm"/>
    <m/>
    <s v="Asm"/>
    <n v="3"/>
  </r>
  <r>
    <x v="7"/>
    <s v="Warehouse"/>
    <x v="6"/>
    <s v="Comm/Ind Work"/>
    <s v="SUn"/>
    <m/>
    <s v="SUn"/>
    <n v="2"/>
  </r>
  <r>
    <x v="50"/>
    <s v="Lodging"/>
    <x v="7"/>
    <s v="Guest Rooms"/>
    <s v="Htl"/>
    <m/>
    <s v="Htl"/>
    <n v="14"/>
  </r>
  <r>
    <x v="50"/>
    <s v="Lodging"/>
    <x v="7"/>
    <s v="HallwayLobby"/>
    <s v="Htl"/>
    <m/>
    <s v="Htl"/>
    <n v="4"/>
  </r>
  <r>
    <x v="18"/>
    <s v="Retail - Small"/>
    <x v="1"/>
    <s v="Storage"/>
    <s v="RtS"/>
    <m/>
    <s v="RtS"/>
    <n v="1"/>
  </r>
  <r>
    <x v="8"/>
    <s v="Lodging"/>
    <x v="7"/>
    <s v="Guest Rooms"/>
    <s v="Htl"/>
    <m/>
    <s v="Htl"/>
    <n v="13"/>
  </r>
  <r>
    <x v="19"/>
    <s v="Assembly"/>
    <x v="9"/>
    <s v="Assembly"/>
    <s v="Asm"/>
    <m/>
    <s v="Asm"/>
    <n v="3"/>
  </r>
  <r>
    <x v="19"/>
    <s v="Assembly"/>
    <x v="9"/>
    <s v="Kitchen/Break Room"/>
    <s v="Asm"/>
    <m/>
    <s v="Asm"/>
    <n v="2"/>
  </r>
  <r>
    <x v="19"/>
    <s v="Assembly"/>
    <x v="9"/>
    <s v="Office"/>
    <s v="Asm"/>
    <m/>
    <s v="Asm"/>
    <n v="1"/>
  </r>
  <r>
    <x v="19"/>
    <s v="Assembly"/>
    <x v="9"/>
    <s v="Restrooms"/>
    <s v="Asm"/>
    <m/>
    <s v="Asm"/>
    <n v="2"/>
  </r>
  <r>
    <x v="18"/>
    <s v="Retail - Small"/>
    <x v="1"/>
    <s v="Comm/Ind Work"/>
    <s v="RtS"/>
    <m/>
    <s v="RtS"/>
    <n v="1"/>
  </r>
  <r>
    <x v="18"/>
    <s v="Retail - Small"/>
    <x v="1"/>
    <s v="HallwayLobby"/>
    <s v="RtS"/>
    <m/>
    <s v="RtS"/>
    <n v="1"/>
  </r>
  <r>
    <x v="18"/>
    <s v="Retail - Small"/>
    <x v="1"/>
    <s v="Kitchen/Break Room"/>
    <s v="RtS"/>
    <m/>
    <s v="RtS"/>
    <n v="1"/>
  </r>
  <r>
    <x v="18"/>
    <s v="Retail - Small"/>
    <x v="1"/>
    <s v="Office"/>
    <s v="RtS"/>
    <m/>
    <s v="RtS"/>
    <n v="5"/>
  </r>
  <r>
    <x v="18"/>
    <s v="Retail - Small"/>
    <x v="1"/>
    <s v="OtherMisc"/>
    <s v="RtS"/>
    <m/>
    <s v="RtS"/>
    <n v="1"/>
  </r>
  <r>
    <x v="18"/>
    <s v="Retail - Small"/>
    <x v="1"/>
    <s v="RetailSales"/>
    <s v="RtS"/>
    <m/>
    <s v="RtS"/>
    <n v="2"/>
  </r>
  <r>
    <x v="18"/>
    <s v="Retail - Small"/>
    <x v="1"/>
    <s v="Storage"/>
    <s v="RtS"/>
    <m/>
    <s v="RtS"/>
    <n v="2"/>
  </r>
  <r>
    <x v="50"/>
    <s v="Lodging"/>
    <x v="7"/>
    <s v="Guest Rooms"/>
    <s v="Htl"/>
    <m/>
    <s v="Htl"/>
    <n v="5"/>
  </r>
  <r>
    <x v="50"/>
    <s v="Lodging"/>
    <x v="7"/>
    <s v="HallwayLobby"/>
    <s v="Htl"/>
    <m/>
    <s v="Htl"/>
    <n v="3"/>
  </r>
  <r>
    <x v="32"/>
    <s v="Restaurant - Fast Food"/>
    <x v="15"/>
    <s v="Kitchen/Break Room"/>
    <s v="RFF"/>
    <m/>
    <s v="RFF"/>
    <n v="1"/>
  </r>
  <r>
    <x v="32"/>
    <s v="Restaurant - Fast Food"/>
    <x v="15"/>
    <s v="OtherMisc"/>
    <s v="RFF"/>
    <m/>
    <s v="RFF"/>
    <n v="3"/>
  </r>
  <r>
    <x v="23"/>
    <s v="Assembly"/>
    <x v="9"/>
    <s v="Assembly"/>
    <s v="Asm"/>
    <m/>
    <s v="Asm"/>
    <n v="2"/>
  </r>
  <r>
    <x v="23"/>
    <s v="Assembly"/>
    <x v="9"/>
    <s v="HallwayLobby"/>
    <s v="Asm"/>
    <m/>
    <s v="Asm"/>
    <n v="2"/>
  </r>
  <r>
    <x v="23"/>
    <s v="Assembly"/>
    <x v="9"/>
    <s v="Restrooms"/>
    <s v="Asm"/>
    <m/>
    <s v="Asm"/>
    <n v="1"/>
  </r>
  <r>
    <x v="23"/>
    <s v="Assembly"/>
    <x v="9"/>
    <s v="Storage"/>
    <s v="Asm"/>
    <m/>
    <s v="Asm"/>
    <n v="1"/>
  </r>
  <r>
    <x v="6"/>
    <s v="Retail - Small"/>
    <x v="1"/>
    <s v="RetailSales"/>
    <s v="RtS"/>
    <m/>
    <s v="RtS"/>
    <n v="2"/>
  </r>
  <r>
    <x v="45"/>
    <s v="Office - Small"/>
    <x v="8"/>
    <s v="HallwayLobby"/>
    <s v="OfS"/>
    <m/>
    <s v="OfS"/>
    <n v="2"/>
  </r>
  <r>
    <x v="16"/>
    <s v="Other Industrial"/>
    <x v="10"/>
    <s v="Restrooms"/>
    <s v="MLI"/>
    <m/>
    <s v="MLI"/>
    <n v="1"/>
  </r>
  <r>
    <x v="36"/>
    <s v="Assembly"/>
    <x v="9"/>
    <s v="HallwayLobby"/>
    <s v="Asm"/>
    <m/>
    <s v="Asm"/>
    <n v="1"/>
  </r>
  <r>
    <x v="51"/>
    <s v="Lodging"/>
    <x v="1"/>
    <s v="Office"/>
    <s v="RtS"/>
    <m/>
    <s v="RtS"/>
    <n v="1"/>
  </r>
  <r>
    <x v="51"/>
    <s v="Lodging"/>
    <x v="1"/>
    <s v="HallwayLobby"/>
    <s v="RtS"/>
    <m/>
    <s v="RtS"/>
    <n v="7"/>
  </r>
  <r>
    <x v="51"/>
    <s v="Lodging"/>
    <x v="1"/>
    <s v="Restrooms"/>
    <s v="RtS"/>
    <m/>
    <s v="RtS"/>
    <n v="2"/>
  </r>
  <r>
    <x v="51"/>
    <s v="Lodging"/>
    <x v="1"/>
    <s v="Storage"/>
    <s v="RtS"/>
    <m/>
    <s v="RtS"/>
    <n v="3"/>
  </r>
  <r>
    <x v="3"/>
    <s v="Lodging"/>
    <x v="3"/>
    <s v="Guest Rooms"/>
    <s v="Mtl"/>
    <m/>
    <s v="Mtl"/>
    <n v="8"/>
  </r>
  <r>
    <x v="51"/>
    <s v="All Commercial"/>
    <x v="1"/>
    <s v="HallwayLobby"/>
    <s v="RtS"/>
    <m/>
    <s v="RtS"/>
    <n v="1"/>
  </r>
  <r>
    <x v="51"/>
    <s v="All Commercial"/>
    <x v="1"/>
    <s v="Office"/>
    <s v="RtS"/>
    <m/>
    <s v="RtS"/>
    <n v="1"/>
  </r>
  <r>
    <x v="51"/>
    <s v="All Commercial"/>
    <x v="1"/>
    <s v="OtherMisc"/>
    <s v="RtS"/>
    <m/>
    <s v="RtS"/>
    <n v="2"/>
  </r>
  <r>
    <x v="51"/>
    <s v="All Commercial"/>
    <x v="1"/>
    <s v="Storage"/>
    <s v="RtS"/>
    <m/>
    <s v="RtS"/>
    <n v="1"/>
  </r>
  <r>
    <x v="7"/>
    <s v="Other Industrial"/>
    <x v="6"/>
    <s v="HallwayLobby"/>
    <s v="SUn"/>
    <m/>
    <s v="SUn"/>
    <n v="1"/>
  </r>
  <r>
    <x v="6"/>
    <s v="Retail - Small"/>
    <x v="1"/>
    <s v="Office"/>
    <s v="RtS"/>
    <m/>
    <s v="RtS"/>
    <n v="1"/>
  </r>
  <r>
    <x v="6"/>
    <s v="Retail - Small"/>
    <x v="1"/>
    <s v="Restrooms"/>
    <s v="RtS"/>
    <m/>
    <s v="RtS"/>
    <n v="1"/>
  </r>
  <r>
    <x v="6"/>
    <s v="Retail - Small"/>
    <x v="1"/>
    <s v="Storage"/>
    <s v="RtS"/>
    <m/>
    <s v="RtS"/>
    <n v="1"/>
  </r>
  <r>
    <x v="39"/>
    <s v="Agriculture"/>
    <x v="8"/>
    <s v="HallwayLobby"/>
    <s v="MLI"/>
    <s v="OfS"/>
    <s v="OfS"/>
    <n v="1"/>
  </r>
  <r>
    <x v="39"/>
    <s v="Agriculture"/>
    <x v="8"/>
    <s v="Restrooms"/>
    <s v="MLI"/>
    <s v="OfS"/>
    <s v="OfS"/>
    <n v="1"/>
  </r>
  <r>
    <x v="39"/>
    <s v="Agriculture"/>
    <x v="10"/>
    <s v="Comm/Ind Work"/>
    <s v="MLI"/>
    <m/>
    <s v="MLI"/>
    <n v="7"/>
  </r>
  <r>
    <x v="39"/>
    <s v="Agriculture"/>
    <x v="10"/>
    <s v="Office"/>
    <s v="MLI"/>
    <m/>
    <s v="MLI"/>
    <n v="5"/>
  </r>
  <r>
    <x v="7"/>
    <s v="Warehouse"/>
    <x v="6"/>
    <s v="Comm/Ind Work"/>
    <s v="SUn"/>
    <m/>
    <s v="SUn"/>
    <n v="9"/>
  </r>
  <r>
    <x v="26"/>
    <s v="Office - Large"/>
    <x v="12"/>
    <s v="HallwayLobby"/>
    <s v="OfL"/>
    <m/>
    <s v="OfL"/>
    <n v="2"/>
  </r>
  <r>
    <x v="26"/>
    <s v="Office - Large"/>
    <x v="12"/>
    <s v="Restrooms"/>
    <s v="OfL"/>
    <m/>
    <s v="OfL"/>
    <n v="3"/>
  </r>
  <r>
    <x v="26"/>
    <s v="Office - Large"/>
    <x v="12"/>
    <s v="Storage"/>
    <s v="OfL"/>
    <m/>
    <s v="OfL"/>
    <n v="3"/>
  </r>
  <r>
    <x v="14"/>
    <s v="Health/Medical - Clinic"/>
    <x v="8"/>
    <s v="HallwayLobby"/>
    <s v="OfS"/>
    <m/>
    <s v="OfS"/>
    <n v="1"/>
  </r>
  <r>
    <x v="14"/>
    <s v="Health/Medical - Clinic"/>
    <x v="8"/>
    <s v="OtherMisc"/>
    <s v="OfS"/>
    <m/>
    <s v="OfS"/>
    <n v="1"/>
  </r>
  <r>
    <x v="14"/>
    <s v="Health/Medical - Clinic"/>
    <x v="8"/>
    <s v="Restrooms"/>
    <s v="OfS"/>
    <m/>
    <s v="OfS"/>
    <n v="1"/>
  </r>
  <r>
    <x v="48"/>
    <s v="Lodging"/>
    <x v="7"/>
    <s v="Guest Rooms"/>
    <s v="Htl"/>
    <m/>
    <s v="Htl"/>
    <n v="3"/>
  </r>
  <r>
    <x v="48"/>
    <s v="Lodging"/>
    <x v="7"/>
    <s v="HallwayLobby"/>
    <s v="Htl"/>
    <m/>
    <s v="Htl"/>
    <n v="1"/>
  </r>
  <r>
    <x v="17"/>
    <s v="Office - Small"/>
    <x v="8"/>
    <s v="Restrooms"/>
    <s v="OfS"/>
    <m/>
    <s v="OfS"/>
    <n v="2"/>
  </r>
  <r>
    <x v="17"/>
    <s v="Office - Small"/>
    <x v="8"/>
    <s v="HallwayLobby"/>
    <s v="OfS"/>
    <m/>
    <s v="OfS"/>
    <n v="2"/>
  </r>
  <r>
    <x v="17"/>
    <s v="Office - Small"/>
    <x v="8"/>
    <s v="Office"/>
    <s v="OfS"/>
    <m/>
    <s v="OfS"/>
    <n v="4"/>
  </r>
  <r>
    <x v="17"/>
    <s v="Office - Small"/>
    <x v="8"/>
    <s v="Storage"/>
    <s v="OfS"/>
    <m/>
    <s v="OfS"/>
    <n v="1"/>
  </r>
  <r>
    <x v="45"/>
    <s v="Office - Small"/>
    <x v="8"/>
    <s v="HallwayLobby"/>
    <s v="OfS"/>
    <m/>
    <s v="OfS"/>
    <n v="2"/>
  </r>
  <r>
    <x v="8"/>
    <s v="Lodging"/>
    <x v="7"/>
    <s v="OtherMisc"/>
    <s v="Htl"/>
    <m/>
    <s v="Htl"/>
    <n v="3"/>
  </r>
  <r>
    <x v="35"/>
    <s v="Retail - Small"/>
    <x v="1"/>
    <s v="Restrooms"/>
    <s v="RtS"/>
    <m/>
    <s v="RtS"/>
    <n v="1"/>
  </r>
  <r>
    <x v="35"/>
    <s v="Retail - Small"/>
    <x v="1"/>
    <s v="Storage"/>
    <s v="RtS"/>
    <m/>
    <s v="RtS"/>
    <n v="1"/>
  </r>
  <r>
    <x v="52"/>
    <s v="Health/Medical - Clinic"/>
    <x v="17"/>
    <s v="Kitchen/Break Room"/>
    <s v="Nrs"/>
    <m/>
    <s v="Nrs"/>
    <n v="1"/>
  </r>
  <r>
    <x v="52"/>
    <s v="Health/Medical - Clinic"/>
    <x v="17"/>
    <s v="Office"/>
    <s v="Nrs"/>
    <m/>
    <s v="Nrs"/>
    <n v="2"/>
  </r>
  <r>
    <x v="3"/>
    <s v="Lodging"/>
    <x v="3"/>
    <s v="Guest Rooms"/>
    <s v="Mtl"/>
    <m/>
    <s v="Mtl"/>
    <n v="3"/>
  </r>
  <r>
    <x v="3"/>
    <s v="Lodging"/>
    <x v="3"/>
    <s v="HallwayLobby"/>
    <s v="Mtl"/>
    <m/>
    <s v="Mtl"/>
    <n v="1"/>
  </r>
  <r>
    <x v="2"/>
    <s v="Restaurant - Sit Down"/>
    <x v="2"/>
    <s v="Dining"/>
    <s v="RSD"/>
    <m/>
    <s v="RSD"/>
    <n v="2"/>
  </r>
  <r>
    <x v="2"/>
    <s v="Restaurant - Sit Down"/>
    <x v="2"/>
    <s v="HallwayLobby"/>
    <s v="RSD"/>
    <m/>
    <s v="RSD"/>
    <n v="1"/>
  </r>
  <r>
    <x v="2"/>
    <s v="Restaurant - Sit Down"/>
    <x v="2"/>
    <s v="Kitchen/Break Room"/>
    <s v="RSD"/>
    <m/>
    <s v="RSD"/>
    <n v="1"/>
  </r>
  <r>
    <x v="2"/>
    <s v="Restaurant - Sit Down"/>
    <x v="2"/>
    <s v="Restrooms"/>
    <s v="RSD"/>
    <m/>
    <s v="RSD"/>
    <n v="2"/>
  </r>
  <r>
    <x v="43"/>
    <s v="Retail - Small"/>
    <x v="10"/>
    <s v="Auto Repair Workshop"/>
    <s v="MLI"/>
    <m/>
    <s v="MLI"/>
    <n v="1"/>
  </r>
  <r>
    <x v="43"/>
    <s v="Retail - Small"/>
    <x v="10"/>
    <s v="Kitchen/Break Room"/>
    <s v="MLI"/>
    <m/>
    <s v="MLI"/>
    <n v="1"/>
  </r>
  <r>
    <x v="43"/>
    <s v="Retail - Small"/>
    <x v="10"/>
    <s v="Office"/>
    <s v="MLI"/>
    <m/>
    <s v="MLI"/>
    <n v="4"/>
  </r>
  <r>
    <x v="43"/>
    <s v="Retail - Small"/>
    <x v="10"/>
    <s v="OtherMisc"/>
    <s v="MLI"/>
    <m/>
    <s v="MLI"/>
    <n v="1"/>
  </r>
  <r>
    <x v="43"/>
    <s v="Retail - Small"/>
    <x v="10"/>
    <s v="Restrooms"/>
    <s v="MLI"/>
    <m/>
    <s v="MLI"/>
    <n v="2"/>
  </r>
  <r>
    <x v="43"/>
    <s v="Retail - Small"/>
    <x v="10"/>
    <s v="RetailSales"/>
    <s v="MLI"/>
    <m/>
    <s v="MLI"/>
    <n v="2"/>
  </r>
  <r>
    <x v="43"/>
    <s v="Retail - Small"/>
    <x v="10"/>
    <s v="Storage"/>
    <s v="MLI"/>
    <m/>
    <s v="MLI"/>
    <n v="1"/>
  </r>
  <r>
    <x v="53"/>
    <s v="Lodging"/>
    <x v="7"/>
    <s v="Guest Rooms"/>
    <s v="Htl"/>
    <m/>
    <s v="Htl"/>
    <n v="4"/>
  </r>
  <r>
    <x v="53"/>
    <s v="Lodging"/>
    <x v="7"/>
    <s v="HallwayLobby"/>
    <s v="Htl"/>
    <m/>
    <s v="Htl"/>
    <n v="3"/>
  </r>
  <r>
    <x v="53"/>
    <s v="Lodging"/>
    <x v="7"/>
    <s v="Mechanical/Electrical Room"/>
    <s v="Htl"/>
    <m/>
    <s v="Htl"/>
    <n v="1"/>
  </r>
  <r>
    <x v="48"/>
    <s v="Lodging"/>
    <x v="7"/>
    <s v="Guest Rooms"/>
    <s v="Htl"/>
    <m/>
    <s v="Htl"/>
    <n v="3"/>
  </r>
  <r>
    <x v="48"/>
    <s v="Lodging"/>
    <x v="7"/>
    <s v="Restrooms"/>
    <s v="Htl"/>
    <m/>
    <s v="Htl"/>
    <n v="2"/>
  </r>
  <r>
    <x v="54"/>
    <s v="Retail - Small"/>
    <x v="1"/>
    <s v="Comm/Ind Work"/>
    <s v="RtS"/>
    <m/>
    <s v="RtS"/>
    <n v="4"/>
  </r>
  <r>
    <x v="54"/>
    <s v="Retail - Small"/>
    <x v="1"/>
    <s v="RetailSales"/>
    <s v="RtS"/>
    <m/>
    <s v="RtS"/>
    <n v="1"/>
  </r>
  <r>
    <x v="55"/>
    <s v="Restaurant - Sit Down"/>
    <x v="2"/>
    <s v="Dining"/>
    <s v="RSD"/>
    <m/>
    <s v="RSD"/>
    <n v="6"/>
  </r>
  <r>
    <x v="55"/>
    <s v="Restaurant - Sit Down"/>
    <x v="2"/>
    <s v="Office"/>
    <s v="RSD"/>
    <m/>
    <s v="RSD"/>
    <n v="1"/>
  </r>
  <r>
    <x v="56"/>
    <s v="Restaurant - Sit Down"/>
    <x v="15"/>
    <s v="Dining"/>
    <s v="RFF"/>
    <m/>
    <s v="RFF"/>
    <n v="2"/>
  </r>
  <r>
    <x v="57"/>
    <s v="Health/Medical - Clinic"/>
    <x v="16"/>
    <s v="HallwayLobby"/>
    <s v="MBT"/>
    <m/>
    <s v="MBT"/>
    <n v="1"/>
  </r>
  <r>
    <x v="57"/>
    <s v="Health/Medical - Clinic"/>
    <x v="16"/>
    <s v="OtherMisc"/>
    <s v="MBT"/>
    <m/>
    <s v="MBT"/>
    <n v="1"/>
  </r>
  <r>
    <x v="57"/>
    <s v="Health/Medical - Clinic"/>
    <x v="16"/>
    <s v="Restrooms"/>
    <s v="MBT"/>
    <m/>
    <s v="MBT"/>
    <n v="1"/>
  </r>
  <r>
    <x v="13"/>
    <s v="Restaurant - Sit Down"/>
    <x v="2"/>
    <s v="Office"/>
    <s v="RSD"/>
    <m/>
    <s v="RSD"/>
    <n v="2"/>
  </r>
  <r>
    <x v="13"/>
    <s v="Restaurant - Sit Down"/>
    <x v="2"/>
    <s v="Restrooms"/>
    <s v="RSD"/>
    <m/>
    <s v="RSD"/>
    <n v="1"/>
  </r>
  <r>
    <x v="13"/>
    <s v="Restaurant - Sit Down"/>
    <x v="2"/>
    <s v="Storage"/>
    <s v="RSD"/>
    <m/>
    <s v="RSD"/>
    <n v="1"/>
  </r>
  <r>
    <x v="35"/>
    <s v="Retail - Small"/>
    <x v="1"/>
    <s v="Restrooms"/>
    <s v="RtS"/>
    <m/>
    <s v="RtS"/>
    <n v="1"/>
  </r>
  <r>
    <x v="35"/>
    <s v="Retail - Small"/>
    <x v="1"/>
    <s v="Storage"/>
    <s v="RtS"/>
    <m/>
    <s v="RtS"/>
    <n v="1"/>
  </r>
  <r>
    <x v="35"/>
    <s v="Retail - Small"/>
    <x v="1"/>
    <s v="Office"/>
    <s v="RtS"/>
    <m/>
    <s v="RtS"/>
    <n v="2"/>
  </r>
  <r>
    <x v="35"/>
    <s v="Retail - Small"/>
    <x v="1"/>
    <s v="RetailSales"/>
    <s v="RtS"/>
    <m/>
    <s v="RtS"/>
    <n v="5"/>
  </r>
  <r>
    <x v="9"/>
    <s v="Office - Small"/>
    <x v="8"/>
    <s v="HallwayLobby"/>
    <s v="OfS"/>
    <m/>
    <s v="OfS"/>
    <n v="1"/>
  </r>
  <r>
    <x v="9"/>
    <s v="Office - Small"/>
    <x v="8"/>
    <s v="Office"/>
    <s v="OfS"/>
    <m/>
    <s v="OfS"/>
    <n v="1"/>
  </r>
  <r>
    <x v="42"/>
    <s v="All Commercial"/>
    <x v="10"/>
    <s v="Comm/Ind Work"/>
    <s v="MLI"/>
    <m/>
    <s v="MLI"/>
    <n v="2"/>
  </r>
  <r>
    <x v="34"/>
    <s v="Agriculture"/>
    <x v="6"/>
    <s v="OtherMisc"/>
    <s v="SUn"/>
    <m/>
    <s v="SUn"/>
    <n v="1"/>
  </r>
  <r>
    <x v="31"/>
    <s v="Education - Primary School"/>
    <x v="13"/>
    <s v="HallwayLobby"/>
    <s v="EPr"/>
    <m/>
    <s v="EPr"/>
    <n v="1"/>
  </r>
  <r>
    <x v="31"/>
    <s v="Education - Primary School"/>
    <x v="13"/>
    <s v="Office"/>
    <s v="EPr"/>
    <m/>
    <s v="EPr"/>
    <n v="1"/>
  </r>
  <r>
    <x v="31"/>
    <s v="Education - Primary School"/>
    <x v="13"/>
    <s v="OtherMisc"/>
    <s v="EPr"/>
    <m/>
    <s v="EPr"/>
    <n v="2"/>
  </r>
  <r>
    <x v="40"/>
    <s v="Office - Small"/>
    <x v="8"/>
    <s v="OtherMisc"/>
    <s v="OfS"/>
    <m/>
    <s v="OfS"/>
    <n v="1"/>
  </r>
  <r>
    <x v="3"/>
    <s v="Lodging"/>
    <x v="3"/>
    <s v="Guest Rooms"/>
    <s v="Mtl"/>
    <m/>
    <s v="Mtl"/>
    <n v="2"/>
  </r>
  <r>
    <x v="3"/>
    <s v="Lodging"/>
    <x v="3"/>
    <s v="Restrooms"/>
    <s v="Mtl"/>
    <m/>
    <s v="Mtl"/>
    <n v="1"/>
  </r>
  <r>
    <x v="14"/>
    <s v="Health/Medical - Clinic"/>
    <x v="8"/>
    <s v="HallwayLobby"/>
    <s v="OfS"/>
    <m/>
    <s v="OfS"/>
    <n v="2"/>
  </r>
  <r>
    <x v="14"/>
    <s v="Health/Medical - Clinic"/>
    <x v="8"/>
    <s v="Kitchen/Break Room"/>
    <s v="OfS"/>
    <m/>
    <s v="OfS"/>
    <n v="1"/>
  </r>
  <r>
    <x v="14"/>
    <s v="Health/Medical - Clinic"/>
    <x v="8"/>
    <s v="Office"/>
    <s v="OfS"/>
    <m/>
    <s v="OfS"/>
    <n v="7"/>
  </r>
  <r>
    <x v="14"/>
    <s v="Health/Medical - Clinic"/>
    <x v="8"/>
    <s v="OtherMisc"/>
    <s v="OfS"/>
    <m/>
    <s v="OfS"/>
    <n v="2"/>
  </r>
  <r>
    <x v="18"/>
    <s v="Retail - Small"/>
    <x v="1"/>
    <s v="Storage"/>
    <s v="RtS"/>
    <m/>
    <s v="RtS"/>
    <n v="2"/>
  </r>
  <r>
    <x v="25"/>
    <s v="Office - Small"/>
    <x v="12"/>
    <s v="Conference Room"/>
    <s v="OfL"/>
    <m/>
    <s v="OfL"/>
    <n v="1"/>
  </r>
  <r>
    <x v="25"/>
    <s v="Office - Small"/>
    <x v="12"/>
    <s v="HallwayLobby"/>
    <s v="OfL"/>
    <m/>
    <s v="OfL"/>
    <n v="3"/>
  </r>
  <r>
    <x v="25"/>
    <s v="Office - Small"/>
    <x v="12"/>
    <s v="Office"/>
    <s v="OfL"/>
    <m/>
    <s v="OfL"/>
    <n v="6"/>
  </r>
  <r>
    <x v="25"/>
    <s v="Office - Small"/>
    <x v="12"/>
    <s v="Storage"/>
    <s v="OfL"/>
    <m/>
    <s v="OfL"/>
    <n v="1"/>
  </r>
  <r>
    <x v="6"/>
    <s v="Retail - Small"/>
    <x v="1"/>
    <s v="Office"/>
    <s v="RtS"/>
    <m/>
    <s v="RtS"/>
    <n v="1"/>
  </r>
  <r>
    <x v="6"/>
    <s v="Retail - Small"/>
    <x v="1"/>
    <s v="RetailSales"/>
    <s v="RtS"/>
    <m/>
    <s v="RtS"/>
    <n v="1"/>
  </r>
  <r>
    <x v="6"/>
    <s v="Retail - Small"/>
    <x v="1"/>
    <s v="Storage"/>
    <s v="RtS"/>
    <m/>
    <s v="RtS"/>
    <n v="2"/>
  </r>
  <r>
    <x v="16"/>
    <s v="Other Industrial"/>
    <x v="10"/>
    <s v="HallwayLobby"/>
    <s v="MLI"/>
    <m/>
    <s v="MLI"/>
    <n v="1"/>
  </r>
  <r>
    <x v="16"/>
    <s v="Other Industrial"/>
    <x v="10"/>
    <s v="Restrooms"/>
    <s v="MLI"/>
    <m/>
    <s v="MLI"/>
    <n v="1"/>
  </r>
  <r>
    <x v="16"/>
    <s v="Other Industrial"/>
    <x v="10"/>
    <s v="Storage"/>
    <s v="MLI"/>
    <m/>
    <s v="MLI"/>
    <n v="1"/>
  </r>
  <r>
    <x v="58"/>
    <s v="Retail - Small"/>
    <x v="18"/>
    <s v="Restrooms"/>
    <s v="RtL"/>
    <m/>
    <s v="RtL"/>
    <n v="1"/>
  </r>
  <r>
    <x v="13"/>
    <s v="Restaurant - Sit Down"/>
    <x v="2"/>
    <s v="Dining"/>
    <s v="RSD"/>
    <m/>
    <s v="RSD"/>
    <n v="1"/>
  </r>
  <r>
    <x v="13"/>
    <s v="Restaurant - Sit Down"/>
    <x v="2"/>
    <s v="HallwayLobby"/>
    <s v="RSD"/>
    <m/>
    <s v="RSD"/>
    <n v="1"/>
  </r>
  <r>
    <x v="13"/>
    <s v="Restaurant - Sit Down"/>
    <x v="2"/>
    <s v="Restrooms"/>
    <s v="RSD"/>
    <m/>
    <s v="RSD"/>
    <n v="2"/>
  </r>
  <r>
    <x v="13"/>
    <s v="Restaurant - Sit Down"/>
    <x v="2"/>
    <s v="Storage"/>
    <s v="RSD"/>
    <m/>
    <s v="RSD"/>
    <n v="7"/>
  </r>
  <r>
    <x v="6"/>
    <s v="Retail - Small"/>
    <x v="1"/>
    <s v="HallwayLobby"/>
    <s v="RtS"/>
    <m/>
    <s v="RtS"/>
    <n v="1"/>
  </r>
  <r>
    <x v="6"/>
    <s v="Retail - Small"/>
    <x v="1"/>
    <s v="Kitchen/Break Room"/>
    <s v="RtS"/>
    <m/>
    <s v="RtS"/>
    <n v="1"/>
  </r>
  <r>
    <x v="6"/>
    <s v="Retail - Small"/>
    <x v="1"/>
    <s v="Office"/>
    <s v="RtS"/>
    <m/>
    <s v="RtS"/>
    <n v="1"/>
  </r>
  <r>
    <x v="6"/>
    <s v="Retail - Small"/>
    <x v="1"/>
    <s v="RetailSales"/>
    <s v="RtS"/>
    <m/>
    <s v="RtS"/>
    <n v="2"/>
  </r>
  <r>
    <x v="49"/>
    <s v="Assembly"/>
    <x v="9"/>
    <s v="HallwayLobby"/>
    <s v="Asm"/>
    <m/>
    <s v="Asm"/>
    <n v="2"/>
  </r>
  <r>
    <x v="49"/>
    <s v="Assembly"/>
    <x v="9"/>
    <s v="OtherMisc"/>
    <s v="Asm"/>
    <m/>
    <s v="Asm"/>
    <n v="2"/>
  </r>
  <r>
    <x v="49"/>
    <s v="Assembly"/>
    <x v="9"/>
    <s v="Restrooms"/>
    <s v="Asm"/>
    <m/>
    <s v="Asm"/>
    <n v="1"/>
  </r>
  <r>
    <x v="49"/>
    <s v="Assembly"/>
    <x v="9"/>
    <s v="Kitchen/Break Room"/>
    <s v="Asm"/>
    <m/>
    <s v="Asm"/>
    <n v="1"/>
  </r>
  <r>
    <x v="49"/>
    <s v="Assembly"/>
    <x v="9"/>
    <s v="Office"/>
    <s v="Asm"/>
    <m/>
    <s v="Asm"/>
    <n v="1"/>
  </r>
  <r>
    <x v="7"/>
    <s v="Warehouse"/>
    <x v="6"/>
    <s v="Office"/>
    <s v="SUn"/>
    <m/>
    <s v="SUn"/>
    <n v="6"/>
  </r>
  <r>
    <x v="7"/>
    <s v="Warehouse"/>
    <x v="6"/>
    <s v="OtherMisc"/>
    <s v="SUn"/>
    <m/>
    <s v="SUn"/>
    <n v="5"/>
  </r>
  <r>
    <x v="26"/>
    <s v="Office - Large"/>
    <x v="12"/>
    <s v="HallwayLobby"/>
    <s v="OfL"/>
    <m/>
    <s v="OfL"/>
    <n v="3"/>
  </r>
  <r>
    <x v="26"/>
    <s v="Office - Large"/>
    <x v="12"/>
    <s v="Office"/>
    <s v="OfL"/>
    <m/>
    <s v="OfL"/>
    <n v="1"/>
  </r>
  <r>
    <x v="26"/>
    <s v="Office - Large"/>
    <x v="12"/>
    <s v="OtherMisc"/>
    <s v="OfL"/>
    <m/>
    <s v="OfL"/>
    <n v="6"/>
  </r>
  <r>
    <x v="52"/>
    <s v="Health/Medical - Clinic"/>
    <x v="17"/>
    <s v="HallwayLobby"/>
    <s v="Nrs"/>
    <m/>
    <s v="Nrs"/>
    <n v="3"/>
  </r>
  <r>
    <x v="52"/>
    <s v="Health/Medical - Clinic"/>
    <x v="17"/>
    <s v="Kitchen/Break Room"/>
    <s v="Nrs"/>
    <m/>
    <s v="Nrs"/>
    <n v="3"/>
  </r>
  <r>
    <x v="52"/>
    <s v="Health/Medical - Clinic"/>
    <x v="17"/>
    <s v="OtherMisc"/>
    <s v="Nrs"/>
    <m/>
    <s v="Nrs"/>
    <n v="3"/>
  </r>
  <r>
    <x v="32"/>
    <s v="Restaurant - Fast Food"/>
    <x v="15"/>
    <s v="Restrooms"/>
    <s v="RFF"/>
    <m/>
    <s v="RFF"/>
    <n v="1"/>
  </r>
  <r>
    <x v="32"/>
    <s v="Restaurant - Fast Food"/>
    <x v="15"/>
    <s v="Dining"/>
    <s v="RFF"/>
    <m/>
    <s v="RFF"/>
    <n v="3"/>
  </r>
  <r>
    <x v="14"/>
    <s v="Health/Medical - Clinic"/>
    <x v="8"/>
    <s v="HallwayLobby"/>
    <s v="OfS"/>
    <m/>
    <s v="OfS"/>
    <n v="8"/>
  </r>
  <r>
    <x v="14"/>
    <s v="Health/Medical - Clinic"/>
    <x v="8"/>
    <s v="Office"/>
    <s v="OfS"/>
    <m/>
    <s v="OfS"/>
    <n v="1"/>
  </r>
  <r>
    <x v="14"/>
    <s v="Health/Medical - Clinic"/>
    <x v="8"/>
    <s v="OtherMisc"/>
    <s v="OfS"/>
    <m/>
    <s v="OfS"/>
    <n v="4"/>
  </r>
  <r>
    <x v="14"/>
    <s v="Health/Medical - Clinic"/>
    <x v="8"/>
    <s v="Restrooms"/>
    <s v="OfS"/>
    <m/>
    <s v="OfS"/>
    <n v="1"/>
  </r>
  <r>
    <x v="59"/>
    <s v="Education - University"/>
    <x v="19"/>
    <s v="HallwayLobby"/>
    <s v="ECC"/>
    <m/>
    <s v="ECC"/>
    <n v="4"/>
  </r>
  <r>
    <x v="59"/>
    <s v="Education - University"/>
    <x v="19"/>
    <s v="Office"/>
    <s v="ECC"/>
    <m/>
    <s v="ECC"/>
    <n v="5"/>
  </r>
  <r>
    <x v="59"/>
    <s v="Education - University"/>
    <x v="19"/>
    <s v="OtherMisc"/>
    <s v="ECC"/>
    <m/>
    <s v="ECC"/>
    <n v="9"/>
  </r>
  <r>
    <x v="7"/>
    <s v="Other Industrial"/>
    <x v="6"/>
    <s v="Office"/>
    <s v="SUn"/>
    <m/>
    <s v="SUn"/>
    <n v="3"/>
  </r>
  <r>
    <x v="7"/>
    <s v="Other Industrial"/>
    <x v="6"/>
    <s v="Restrooms"/>
    <s v="SUn"/>
    <m/>
    <s v="SUn"/>
    <n v="2"/>
  </r>
  <r>
    <x v="7"/>
    <s v="Other Industrial"/>
    <x v="6"/>
    <s v="Storage"/>
    <s v="SUn"/>
    <m/>
    <s v="SUn"/>
    <n v="2"/>
  </r>
  <r>
    <x v="14"/>
    <s v="Health/Medical - Clinic"/>
    <x v="8"/>
    <s v="HallwayLobby"/>
    <s v="OfS"/>
    <m/>
    <s v="OfS"/>
    <n v="2"/>
  </r>
  <r>
    <x v="14"/>
    <s v="Health/Medical - Clinic"/>
    <x v="8"/>
    <s v="Office"/>
    <s v="OfS"/>
    <m/>
    <s v="OfS"/>
    <n v="1"/>
  </r>
  <r>
    <x v="6"/>
    <s v="Retail - Small"/>
    <x v="1"/>
    <s v="Storage"/>
    <s v="RtS"/>
    <m/>
    <s v="RtS"/>
    <n v="1"/>
  </r>
  <r>
    <x v="18"/>
    <s v="Retail - Small"/>
    <x v="1"/>
    <s v="Restrooms"/>
    <s v="RtS"/>
    <m/>
    <s v="RtS"/>
    <n v="1"/>
  </r>
  <r>
    <x v="18"/>
    <s v="Retail - Small"/>
    <x v="1"/>
    <s v="RetailSales"/>
    <s v="RtS"/>
    <m/>
    <s v="RtS"/>
    <n v="2"/>
  </r>
  <r>
    <x v="12"/>
    <s v="Government"/>
    <x v="12"/>
    <s v="HallwayLobby"/>
    <s v="OfL"/>
    <m/>
    <s v="OfL"/>
    <n v="1"/>
  </r>
  <r>
    <x v="12"/>
    <s v="Government"/>
    <x v="12"/>
    <s v="Office"/>
    <s v="OfL"/>
    <m/>
    <s v="OfL"/>
    <n v="1"/>
  </r>
  <r>
    <x v="12"/>
    <s v="Government"/>
    <x v="12"/>
    <s v="OtherMisc"/>
    <s v="OfL"/>
    <m/>
    <s v="OfL"/>
    <n v="2"/>
  </r>
  <r>
    <x v="12"/>
    <s v="Government"/>
    <x v="12"/>
    <s v="Restrooms"/>
    <s v="OfL"/>
    <m/>
    <s v="OfL"/>
    <n v="2"/>
  </r>
  <r>
    <x v="12"/>
    <s v="Government"/>
    <x v="12"/>
    <s v="Storage"/>
    <s v="OfL"/>
    <m/>
    <s v="OfL"/>
    <n v="1"/>
  </r>
  <r>
    <x v="3"/>
    <s v="Lodging"/>
    <x v="3"/>
    <s v="Guest Rooms"/>
    <s v="Mtl"/>
    <m/>
    <s v="Mtl"/>
    <n v="15"/>
  </r>
  <r>
    <x v="3"/>
    <s v="Lodging"/>
    <x v="3"/>
    <s v="OtherMisc"/>
    <s v="Mtl"/>
    <m/>
    <s v="Mtl"/>
    <n v="1"/>
  </r>
  <r>
    <x v="33"/>
    <s v="Retail - Small"/>
    <x v="1"/>
    <s v="Auto Repair Workshop"/>
    <s v="RtS"/>
    <m/>
    <s v="RtS"/>
    <n v="2"/>
  </r>
  <r>
    <x v="33"/>
    <s v="Retail - Small"/>
    <x v="1"/>
    <s v="RetailSales"/>
    <s v="RtS"/>
    <m/>
    <s v="RtS"/>
    <n v="2"/>
  </r>
  <r>
    <x v="4"/>
    <s v="Agriculture"/>
    <x v="4"/>
    <s v="HallwayLobby"/>
    <s v="SCn"/>
    <m/>
    <s v="SCn"/>
    <n v="1"/>
  </r>
  <r>
    <x v="4"/>
    <s v="Agriculture"/>
    <x v="4"/>
    <s v="Office"/>
    <s v="SCn"/>
    <m/>
    <s v="SCn"/>
    <n v="1"/>
  </r>
  <r>
    <x v="4"/>
    <s v="Agriculture"/>
    <x v="4"/>
    <s v="OtherMisc"/>
    <s v="SCn"/>
    <m/>
    <s v="SCn"/>
    <n v="1"/>
  </r>
  <r>
    <x v="4"/>
    <s v="Agriculture"/>
    <x v="4"/>
    <s v="Restrooms"/>
    <s v="SCn"/>
    <m/>
    <s v="SCn"/>
    <n v="1"/>
  </r>
  <r>
    <x v="9"/>
    <s v="Office - Small"/>
    <x v="8"/>
    <s v="HallwayLobby"/>
    <s v="OfS"/>
    <m/>
    <s v="OfS"/>
    <n v="2"/>
  </r>
  <r>
    <x v="9"/>
    <s v="Office - Small"/>
    <x v="8"/>
    <s v="OtherMisc"/>
    <s v="OfS"/>
    <m/>
    <s v="OfS"/>
    <n v="1"/>
  </r>
  <r>
    <x v="9"/>
    <s v="Office - Small"/>
    <x v="8"/>
    <s v="Restrooms"/>
    <s v="OfS"/>
    <m/>
    <s v="OfS"/>
    <n v="2"/>
  </r>
  <r>
    <x v="18"/>
    <s v="Retail - Small"/>
    <x v="1"/>
    <s v="HallwayLobby"/>
    <s v="RtS"/>
    <m/>
    <s v="RtS"/>
    <n v="1"/>
  </r>
  <r>
    <x v="18"/>
    <s v="Retail - Small"/>
    <x v="1"/>
    <s v="Restrooms"/>
    <s v="RtS"/>
    <m/>
    <s v="RtS"/>
    <n v="1"/>
  </r>
  <r>
    <x v="18"/>
    <s v="Retail - Small"/>
    <x v="1"/>
    <s v="Storage"/>
    <s v="RtS"/>
    <m/>
    <s v="RtS"/>
    <n v="3"/>
  </r>
  <r>
    <x v="2"/>
    <s v="Restaurant - Sit Down"/>
    <x v="2"/>
    <s v="HallwayLobby"/>
    <s v="RSD"/>
    <m/>
    <s v="RSD"/>
    <n v="1"/>
  </r>
  <r>
    <x v="2"/>
    <s v="Restaurant - Sit Down"/>
    <x v="2"/>
    <s v="Kitchen/Break Room"/>
    <s v="RSD"/>
    <m/>
    <s v="RSD"/>
    <n v="2"/>
  </r>
  <r>
    <x v="2"/>
    <s v="Restaurant - Sit Down"/>
    <x v="2"/>
    <s v="Restrooms"/>
    <s v="RSD"/>
    <m/>
    <s v="RSD"/>
    <n v="1"/>
  </r>
  <r>
    <x v="60"/>
    <s v="Retail - Small"/>
    <x v="1"/>
    <s v="Storage"/>
    <s v="RtS"/>
    <m/>
    <s v="RtS"/>
    <n v="1"/>
  </r>
  <r>
    <x v="60"/>
    <s v="Retail - Small"/>
    <x v="1"/>
    <s v="Kitchen/Break Room"/>
    <s v="RtS"/>
    <m/>
    <s v="RtS"/>
    <n v="1"/>
  </r>
  <r>
    <x v="60"/>
    <s v="Retail - Small"/>
    <x v="1"/>
    <s v="Office"/>
    <s v="RtS"/>
    <m/>
    <s v="RtS"/>
    <n v="1"/>
  </r>
  <r>
    <x v="60"/>
    <s v="Retail - Small"/>
    <x v="1"/>
    <s v="Restrooms"/>
    <s v="RtS"/>
    <m/>
    <s v="RtS"/>
    <n v="1"/>
  </r>
  <r>
    <x v="60"/>
    <s v="Retail - Small"/>
    <x v="1"/>
    <s v="RetailSales"/>
    <s v="RtS"/>
    <m/>
    <s v="RtS"/>
    <n v="2"/>
  </r>
  <r>
    <x v="40"/>
    <s v="Office - Small"/>
    <x v="8"/>
    <s v="HallwayLobby"/>
    <s v="OfS"/>
    <m/>
    <s v="OfS"/>
    <n v="5"/>
  </r>
  <r>
    <x v="40"/>
    <s v="Office - Small"/>
    <x v="8"/>
    <s v="Office"/>
    <s v="OfS"/>
    <m/>
    <s v="OfS"/>
    <n v="2"/>
  </r>
  <r>
    <x v="34"/>
    <s v="Warehouse"/>
    <x v="6"/>
    <s v="Comm/Ind Work"/>
    <s v="SUn"/>
    <m/>
    <s v="SUn"/>
    <n v="3"/>
  </r>
  <r>
    <x v="2"/>
    <s v="Restaurant - Sit Down"/>
    <x v="2"/>
    <s v="Dining"/>
    <s v="RSD"/>
    <m/>
    <s v="RSD"/>
    <n v="4"/>
  </r>
  <r>
    <x v="2"/>
    <s v="Restaurant - Sit Down"/>
    <x v="2"/>
    <s v="HallwayLobby"/>
    <s v="RSD"/>
    <m/>
    <s v="RSD"/>
    <n v="5"/>
  </r>
  <r>
    <x v="2"/>
    <s v="Restaurant - Sit Down"/>
    <x v="2"/>
    <s v="Restrooms"/>
    <s v="RSD"/>
    <m/>
    <s v="RSD"/>
    <n v="1"/>
  </r>
  <r>
    <x v="2"/>
    <s v="Restaurant - Sit Down"/>
    <x v="2"/>
    <s v="Storage"/>
    <s v="RSD"/>
    <m/>
    <s v="RSD"/>
    <n v="1"/>
  </r>
  <r>
    <x v="61"/>
    <s v="Retail - Small"/>
    <x v="1"/>
    <s v="RetailSales"/>
    <s v="RtS"/>
    <m/>
    <s v="RtS"/>
    <n v="2"/>
  </r>
  <r>
    <x v="8"/>
    <s v="Lodging"/>
    <x v="7"/>
    <s v="Guest Rooms"/>
    <s v="Htl"/>
    <m/>
    <s v="Htl"/>
    <n v="4"/>
  </r>
  <r>
    <x v="8"/>
    <s v="Lodging"/>
    <x v="7"/>
    <s v="HallwayLobby"/>
    <s v="Htl"/>
    <m/>
    <s v="Htl"/>
    <n v="2"/>
  </r>
  <r>
    <x v="2"/>
    <s v="Restaurant - Sit Down"/>
    <x v="2"/>
    <s v="Restrooms"/>
    <s v="RSD"/>
    <m/>
    <s v="RSD"/>
    <n v="1"/>
  </r>
  <r>
    <x v="2"/>
    <s v="Restaurant - Sit Down"/>
    <x v="2"/>
    <s v="Storage"/>
    <s v="RSD"/>
    <m/>
    <s v="RSD"/>
    <n v="4"/>
  </r>
  <r>
    <x v="52"/>
    <s v="Health/Medical - Clinic"/>
    <x v="17"/>
    <s v="HallwayLobby"/>
    <s v="Nrs"/>
    <m/>
    <s v="Nrs"/>
    <n v="3"/>
  </r>
  <r>
    <x v="52"/>
    <s v="Health/Medical - Clinic"/>
    <x v="17"/>
    <s v="Kitchen/Break Room"/>
    <s v="Nrs"/>
    <m/>
    <s v="Nrs"/>
    <n v="1"/>
  </r>
  <r>
    <x v="52"/>
    <s v="Health/Medical - Clinic"/>
    <x v="17"/>
    <s v="OtherMisc"/>
    <s v="Nrs"/>
    <m/>
    <s v="Nrs"/>
    <n v="4"/>
  </r>
  <r>
    <x v="13"/>
    <s v="Restaurant - Sit Down"/>
    <x v="2"/>
    <s v="HallwayLobby"/>
    <s v="RSD"/>
    <m/>
    <s v="RSD"/>
    <n v="1"/>
  </r>
  <r>
    <x v="2"/>
    <s v="Restaurant - Sit Down"/>
    <x v="2"/>
    <s v="HallwayLobby"/>
    <s v="RSD"/>
    <m/>
    <s v="RSD"/>
    <n v="1"/>
  </r>
  <r>
    <x v="2"/>
    <s v="Restaurant - Sit Down"/>
    <x v="2"/>
    <s v="Restrooms"/>
    <s v="RSD"/>
    <m/>
    <s v="RSD"/>
    <n v="2"/>
  </r>
  <r>
    <x v="42"/>
    <s v="Retail - Small"/>
    <x v="10"/>
    <s v="Auto Repair Workshop"/>
    <s v="MLI"/>
    <m/>
    <s v="MLI"/>
    <n v="2"/>
  </r>
  <r>
    <x v="42"/>
    <s v="Retail - Small"/>
    <x v="10"/>
    <s v="HallwayLobby"/>
    <s v="MLI"/>
    <m/>
    <s v="MLI"/>
    <n v="1"/>
  </r>
  <r>
    <x v="42"/>
    <s v="Retail - Small"/>
    <x v="10"/>
    <s v="Storage"/>
    <s v="MLI"/>
    <m/>
    <s v="MLI"/>
    <n v="1"/>
  </r>
  <r>
    <x v="42"/>
    <s v="Retail - Small"/>
    <x v="10"/>
    <s v="Auto Repair Workshop"/>
    <s v="MLI"/>
    <m/>
    <s v="MLI"/>
    <n v="4"/>
  </r>
  <r>
    <x v="18"/>
    <s v="Retail - Small"/>
    <x v="1"/>
    <s v="Restrooms"/>
    <s v="RtS"/>
    <m/>
    <s v="RtS"/>
    <n v="2"/>
  </r>
  <r>
    <x v="18"/>
    <s v="Retail - Small"/>
    <x v="1"/>
    <s v="Storage"/>
    <s v="RtS"/>
    <m/>
    <s v="RtS"/>
    <n v="1"/>
  </r>
  <r>
    <x v="18"/>
    <s v="Retail - Small"/>
    <x v="1"/>
    <s v="Comm/Ind Work"/>
    <s v="RtS"/>
    <m/>
    <s v="RtS"/>
    <n v="1"/>
  </r>
  <r>
    <x v="18"/>
    <s v="Retail - Small"/>
    <x v="1"/>
    <s v="Office"/>
    <s v="RtS"/>
    <m/>
    <s v="RtS"/>
    <n v="1"/>
  </r>
  <r>
    <x v="18"/>
    <s v="Retail - Small"/>
    <x v="1"/>
    <s v="RetailSales"/>
    <s v="RtS"/>
    <m/>
    <s v="RtS"/>
    <n v="8"/>
  </r>
  <r>
    <x v="43"/>
    <s v="Retail - Small"/>
    <x v="10"/>
    <s v="Restrooms"/>
    <s v="MLI"/>
    <m/>
    <s v="MLI"/>
    <n v="1"/>
  </r>
  <r>
    <x v="18"/>
    <s v="Retail - Small"/>
    <x v="1"/>
    <s v="Restrooms"/>
    <s v="RtS"/>
    <m/>
    <s v="RtS"/>
    <n v="2"/>
  </r>
  <r>
    <x v="18"/>
    <s v="Retail - Small"/>
    <x v="1"/>
    <s v="RetailSales"/>
    <s v="RtS"/>
    <m/>
    <s v="RtS"/>
    <n v="1"/>
  </r>
  <r>
    <x v="18"/>
    <s v="Retail - Small"/>
    <x v="1"/>
    <s v="Kitchen/Break Room"/>
    <s v="RtS"/>
    <m/>
    <s v="RtS"/>
    <n v="1"/>
  </r>
  <r>
    <x v="18"/>
    <s v="Retail - Small"/>
    <x v="1"/>
    <s v="Office"/>
    <s v="RtS"/>
    <m/>
    <s v="RtS"/>
    <n v="1"/>
  </r>
  <r>
    <x v="18"/>
    <s v="Retail - Small"/>
    <x v="1"/>
    <s v="Storage"/>
    <s v="RtS"/>
    <m/>
    <s v="RtS"/>
    <n v="2"/>
  </r>
  <r>
    <x v="62"/>
    <s v="Government"/>
    <x v="20"/>
    <s v="OtherMisc"/>
    <s v="NA"/>
    <m/>
    <s v="NA"/>
    <n v="4"/>
  </r>
  <r>
    <x v="11"/>
    <s v="Office - Small"/>
    <x v="8"/>
    <s v="HallwayLobby"/>
    <s v="OfS"/>
    <m/>
    <s v="OfS"/>
    <n v="1"/>
  </r>
  <r>
    <x v="11"/>
    <s v="Office - Small"/>
    <x v="8"/>
    <s v="Office"/>
    <s v="OfS"/>
    <m/>
    <s v="OfS"/>
    <n v="3"/>
  </r>
  <r>
    <x v="11"/>
    <s v="Office - Small"/>
    <x v="8"/>
    <s v="OtherMisc"/>
    <s v="OfS"/>
    <m/>
    <s v="OfS"/>
    <n v="1"/>
  </r>
  <r>
    <x v="19"/>
    <s v="Assembly"/>
    <x v="9"/>
    <s v="Storage"/>
    <s v="Asm"/>
    <m/>
    <s v="Asm"/>
    <n v="1"/>
  </r>
  <r>
    <x v="12"/>
    <s v="Office - Large"/>
    <x v="12"/>
    <s v="HallwayLobby"/>
    <s v="OfL"/>
    <m/>
    <s v="OfL"/>
    <n v="1"/>
  </r>
  <r>
    <x v="12"/>
    <s v="Office - Large"/>
    <x v="12"/>
    <s v="Storage"/>
    <s v="OfL"/>
    <m/>
    <s v="OfL"/>
    <n v="2"/>
  </r>
  <r>
    <x v="40"/>
    <s v="Office - Small"/>
    <x v="8"/>
    <s v="Office"/>
    <s v="OfS"/>
    <m/>
    <s v="OfS"/>
    <n v="2"/>
  </r>
  <r>
    <x v="40"/>
    <s v="Office - Small"/>
    <x v="8"/>
    <s v="OtherMisc"/>
    <s v="OfS"/>
    <m/>
    <s v="OfS"/>
    <n v="1"/>
  </r>
  <r>
    <x v="40"/>
    <s v="Office - Small"/>
    <x v="8"/>
    <s v="Storage"/>
    <s v="OfS"/>
    <m/>
    <s v="OfS"/>
    <n v="1"/>
  </r>
  <r>
    <x v="63"/>
    <s v="All Commercial"/>
    <x v="8"/>
    <s v="HallwayLobby"/>
    <s v="OfS"/>
    <m/>
    <s v="OfS"/>
    <n v="2"/>
  </r>
  <r>
    <x v="63"/>
    <s v="All Commercial"/>
    <x v="8"/>
    <s v="OtherMisc"/>
    <s v="OfS"/>
    <m/>
    <s v="OfS"/>
    <n v="1"/>
  </r>
  <r>
    <x v="63"/>
    <s v="All Commercial"/>
    <x v="8"/>
    <s v="Restrooms"/>
    <s v="OfS"/>
    <m/>
    <s v="OfS"/>
    <n v="1"/>
  </r>
  <r>
    <x v="63"/>
    <s v="All Commercial"/>
    <x v="8"/>
    <s v="Office"/>
    <s v="OfS"/>
    <m/>
    <s v="OfS"/>
    <n v="1"/>
  </r>
  <r>
    <x v="50"/>
    <s v="Lodging"/>
    <x v="7"/>
    <s v="Guest Rooms"/>
    <s v="Htl"/>
    <m/>
    <s v="Htl"/>
    <n v="2"/>
  </r>
  <r>
    <x v="50"/>
    <s v="Lodging"/>
    <x v="7"/>
    <s v="HallwayLobby"/>
    <s v="Htl"/>
    <m/>
    <s v="Htl"/>
    <n v="1"/>
  </r>
  <r>
    <x v="50"/>
    <s v="Lodging"/>
    <x v="7"/>
    <s v="Kitchen/Break Room"/>
    <s v="Htl"/>
    <m/>
    <s v="Htl"/>
    <n v="2"/>
  </r>
  <r>
    <x v="50"/>
    <s v="Lodging"/>
    <x v="7"/>
    <s v="OtherMisc"/>
    <s v="Htl"/>
    <m/>
    <s v="Htl"/>
    <n v="1"/>
  </r>
  <r>
    <x v="50"/>
    <s v="Lodging"/>
    <x v="7"/>
    <s v="Restrooms"/>
    <s v="Htl"/>
    <m/>
    <s v="Htl"/>
    <n v="1"/>
  </r>
  <r>
    <x v="50"/>
    <s v="Lodging"/>
    <x v="7"/>
    <s v="Storage"/>
    <s v="Htl"/>
    <m/>
    <s v="Htl"/>
    <n v="1"/>
  </r>
  <r>
    <x v="39"/>
    <s v="Agriculture"/>
    <x v="8"/>
    <s v="Restrooms"/>
    <s v="MLI"/>
    <s v="OfS"/>
    <s v="OfS"/>
    <n v="2"/>
  </r>
  <r>
    <x v="3"/>
    <s v="Lodging"/>
    <x v="3"/>
    <s v="Guest Rooms"/>
    <s v="Mtl"/>
    <m/>
    <s v="Mtl"/>
    <n v="9"/>
  </r>
  <r>
    <x v="3"/>
    <s v="Lodging"/>
    <x v="3"/>
    <s v="Comm/Ind Work"/>
    <s v="Mtl"/>
    <m/>
    <s v="Mtl"/>
    <n v="1"/>
  </r>
  <r>
    <x v="3"/>
    <s v="Lodging"/>
    <x v="3"/>
    <s v="OtherMisc"/>
    <s v="Mtl"/>
    <m/>
    <s v="Mtl"/>
    <n v="1"/>
  </r>
  <r>
    <x v="3"/>
    <s v="Lodging"/>
    <x v="3"/>
    <s v="Storage"/>
    <s v="Mtl"/>
    <m/>
    <s v="Mtl"/>
    <n v="2"/>
  </r>
  <r>
    <x v="38"/>
    <s v="Office - Small"/>
    <x v="16"/>
    <s v="Comm/Ind Work"/>
    <s v="MBT"/>
    <m/>
    <s v="MBT"/>
    <n v="5"/>
  </r>
  <r>
    <x v="38"/>
    <s v="Office - Small"/>
    <x v="16"/>
    <s v="Conference Room"/>
    <s v="MBT"/>
    <m/>
    <s v="MBT"/>
    <n v="2"/>
  </r>
  <r>
    <x v="38"/>
    <s v="Office - Small"/>
    <x v="16"/>
    <s v="HallwayLobby"/>
    <s v="MBT"/>
    <m/>
    <s v="MBT"/>
    <n v="2"/>
  </r>
  <r>
    <x v="38"/>
    <s v="Office - Small"/>
    <x v="16"/>
    <s v="Kitchen/Break Room"/>
    <s v="MBT"/>
    <m/>
    <s v="MBT"/>
    <n v="1"/>
  </r>
  <r>
    <x v="38"/>
    <s v="Office - Small"/>
    <x v="16"/>
    <s v="Office"/>
    <s v="MBT"/>
    <m/>
    <s v="MBT"/>
    <n v="8"/>
  </r>
  <r>
    <x v="19"/>
    <s v="Assembly"/>
    <x v="9"/>
    <s v="Assembly"/>
    <s v="Asm"/>
    <m/>
    <s v="Asm"/>
    <n v="2"/>
  </r>
  <r>
    <x v="19"/>
    <s v="Assembly"/>
    <x v="9"/>
    <s v="HallwayLobby"/>
    <s v="Asm"/>
    <m/>
    <s v="Asm"/>
    <n v="2"/>
  </r>
  <r>
    <x v="19"/>
    <s v="Assembly"/>
    <x v="9"/>
    <s v="Kitchen/Break Room"/>
    <s v="Asm"/>
    <m/>
    <s v="Asm"/>
    <n v="1"/>
  </r>
  <r>
    <x v="19"/>
    <s v="Assembly"/>
    <x v="9"/>
    <s v="Office"/>
    <s v="Asm"/>
    <m/>
    <s v="Asm"/>
    <n v="8"/>
  </r>
  <r>
    <x v="19"/>
    <s v="Assembly"/>
    <x v="9"/>
    <s v="Restrooms"/>
    <s v="Asm"/>
    <m/>
    <s v="Asm"/>
    <n v="1"/>
  </r>
  <r>
    <x v="33"/>
    <s v="Retail - Small"/>
    <x v="1"/>
    <s v="RetailSales"/>
    <s v="RtS"/>
    <m/>
    <s v="RtS"/>
    <n v="4"/>
  </r>
  <r>
    <x v="40"/>
    <s v="Other Industrial"/>
    <x v="8"/>
    <s v="HallwayLobby"/>
    <s v="OfS"/>
    <m/>
    <s v="OfS"/>
    <n v="3"/>
  </r>
  <r>
    <x v="40"/>
    <s v="Other Industrial"/>
    <x v="8"/>
    <s v="Office"/>
    <s v="OfS"/>
    <m/>
    <s v="OfS"/>
    <n v="5"/>
  </r>
  <r>
    <x v="18"/>
    <s v="Retail - Small"/>
    <x v="1"/>
    <s v="RetailSales"/>
    <s v="RtS"/>
    <m/>
    <s v="RtS"/>
    <n v="2"/>
  </r>
  <r>
    <x v="6"/>
    <s v="Retail - Small"/>
    <x v="1"/>
    <s v="Restrooms"/>
    <s v="RtS"/>
    <m/>
    <s v="RtS"/>
    <n v="2"/>
  </r>
  <r>
    <x v="6"/>
    <s v="Retail - Small"/>
    <x v="1"/>
    <s v="RetailSales"/>
    <s v="RtS"/>
    <m/>
    <s v="RtS"/>
    <n v="1"/>
  </r>
  <r>
    <x v="6"/>
    <s v="Retail - Small"/>
    <x v="1"/>
    <s v="Storage"/>
    <s v="RtS"/>
    <m/>
    <s v="RtS"/>
    <n v="1"/>
  </r>
  <r>
    <x v="58"/>
    <s v="Retail - Small"/>
    <x v="18"/>
    <s v="Restrooms"/>
    <s v="RtL"/>
    <m/>
    <s v="RtL"/>
    <n v="1"/>
  </r>
  <r>
    <x v="58"/>
    <s v="Retail - Small"/>
    <x v="18"/>
    <s v="Storage"/>
    <s v="RtL"/>
    <m/>
    <s v="RtL"/>
    <n v="2"/>
  </r>
  <r>
    <x v="58"/>
    <s v="Retail - Small"/>
    <x v="18"/>
    <s v="Office"/>
    <s v="RtL"/>
    <m/>
    <s v="RtL"/>
    <n v="1"/>
  </r>
  <r>
    <x v="58"/>
    <s v="Retail - Small"/>
    <x v="18"/>
    <s v="RetailSales"/>
    <s v="RtL"/>
    <m/>
    <s v="RtL"/>
    <n v="2"/>
  </r>
  <r>
    <x v="29"/>
    <s v="Assembly"/>
    <x v="9"/>
    <s v="OtherMisc"/>
    <s v="Asm"/>
    <m/>
    <s v="Asm"/>
    <n v="2"/>
  </r>
  <r>
    <x v="2"/>
    <s v="Restaurant - Sit Down"/>
    <x v="2"/>
    <s v="Dining"/>
    <s v="RSD"/>
    <m/>
    <s v="RSD"/>
    <n v="3"/>
  </r>
  <r>
    <x v="2"/>
    <s v="Restaurant - Sit Down"/>
    <x v="2"/>
    <s v="HallwayLobby"/>
    <s v="RSD"/>
    <m/>
    <s v="RSD"/>
    <n v="1"/>
  </r>
  <r>
    <x v="2"/>
    <s v="Restaurant - Sit Down"/>
    <x v="2"/>
    <s v="Kitchen/Break Room"/>
    <s v="RSD"/>
    <m/>
    <s v="RSD"/>
    <n v="1"/>
  </r>
  <r>
    <x v="2"/>
    <s v="Restaurant - Sit Down"/>
    <x v="2"/>
    <s v="OtherMisc"/>
    <s v="RSD"/>
    <m/>
    <s v="RSD"/>
    <n v="4"/>
  </r>
  <r>
    <x v="2"/>
    <s v="Restaurant - Sit Down"/>
    <x v="2"/>
    <s v="Restrooms"/>
    <s v="RSD"/>
    <m/>
    <s v="RSD"/>
    <n v="1"/>
  </r>
  <r>
    <x v="2"/>
    <s v="Restaurant - Sit Down"/>
    <x v="2"/>
    <s v="Storage"/>
    <s v="RSD"/>
    <m/>
    <s v="RSD"/>
    <n v="1"/>
  </r>
  <r>
    <x v="7"/>
    <s v="Warehouse"/>
    <x v="6"/>
    <s v="Storage"/>
    <s v="SUn"/>
    <m/>
    <s v="SUn"/>
    <n v="1"/>
  </r>
  <r>
    <x v="7"/>
    <s v="Warehouse"/>
    <x v="6"/>
    <s v="Office"/>
    <s v="SUn"/>
    <m/>
    <s v="SUn"/>
    <n v="1"/>
  </r>
  <r>
    <x v="7"/>
    <s v="Warehouse"/>
    <x v="6"/>
    <s v="OtherMisc"/>
    <s v="SUn"/>
    <m/>
    <s v="SUn"/>
    <n v="5"/>
  </r>
  <r>
    <x v="33"/>
    <s v="Retail - Small"/>
    <x v="1"/>
    <s v="Office"/>
    <s v="RtS"/>
    <m/>
    <s v="RtS"/>
    <n v="2"/>
  </r>
  <r>
    <x v="33"/>
    <s v="Retail - Small"/>
    <x v="1"/>
    <s v="Restrooms"/>
    <s v="RtS"/>
    <m/>
    <s v="RtS"/>
    <n v="1"/>
  </r>
  <r>
    <x v="33"/>
    <s v="Retail - Small"/>
    <x v="1"/>
    <s v="Storage"/>
    <s v="RtS"/>
    <m/>
    <s v="RtS"/>
    <n v="1"/>
  </r>
  <r>
    <x v="19"/>
    <s v="Assembly"/>
    <x v="9"/>
    <s v="HallwayLobby"/>
    <s v="Asm"/>
    <m/>
    <s v="Asm"/>
    <n v="2"/>
  </r>
  <r>
    <x v="19"/>
    <s v="Assembly"/>
    <x v="9"/>
    <s v="Office"/>
    <s v="Asm"/>
    <m/>
    <s v="Asm"/>
    <n v="1"/>
  </r>
  <r>
    <x v="19"/>
    <s v="Assembly"/>
    <x v="9"/>
    <s v="OtherMisc"/>
    <s v="Asm"/>
    <m/>
    <s v="Asm"/>
    <n v="1"/>
  </r>
  <r>
    <x v="19"/>
    <s v="Assembly"/>
    <x v="9"/>
    <s v="Restrooms"/>
    <s v="Asm"/>
    <m/>
    <s v="Asm"/>
    <n v="3"/>
  </r>
  <r>
    <x v="19"/>
    <s v="Assembly"/>
    <x v="9"/>
    <s v="Storage"/>
    <s v="Asm"/>
    <m/>
    <s v="Asm"/>
    <n v="1"/>
  </r>
  <r>
    <x v="57"/>
    <s v="Health/Medical - Clinic"/>
    <x v="16"/>
    <s v="HallwayLobby"/>
    <s v="MBT"/>
    <m/>
    <s v="MBT"/>
    <n v="1"/>
  </r>
  <r>
    <x v="13"/>
    <s v="Restaurant - Sit Down"/>
    <x v="2"/>
    <s v="OtherMisc"/>
    <s v="RSD"/>
    <m/>
    <s v="RSD"/>
    <n v="1"/>
  </r>
  <r>
    <x v="13"/>
    <s v="Restaurant - Sit Down"/>
    <x v="2"/>
    <s v="Storage"/>
    <s v="RSD"/>
    <m/>
    <s v="RSD"/>
    <n v="2"/>
  </r>
  <r>
    <x v="17"/>
    <s v="Office - Small"/>
    <x v="8"/>
    <s v="HallwayLobby"/>
    <s v="OfS"/>
    <m/>
    <s v="OfS"/>
    <n v="1"/>
  </r>
  <r>
    <x v="17"/>
    <s v="Office - Small"/>
    <x v="8"/>
    <s v="Office"/>
    <s v="OfS"/>
    <m/>
    <s v="OfS"/>
    <n v="2"/>
  </r>
  <r>
    <x v="17"/>
    <s v="Office - Small"/>
    <x v="8"/>
    <s v="OtherMisc"/>
    <s v="OfS"/>
    <m/>
    <s v="OfS"/>
    <n v="1"/>
  </r>
  <r>
    <x v="64"/>
    <s v="Office - Small"/>
    <x v="8"/>
    <s v="Comm/Ind Work"/>
    <s v="OfS"/>
    <m/>
    <s v="OfS"/>
    <n v="1"/>
  </r>
  <r>
    <x v="64"/>
    <s v="Office - Small"/>
    <x v="8"/>
    <s v="Conference Room"/>
    <s v="OfS"/>
    <m/>
    <s v="OfS"/>
    <n v="1"/>
  </r>
  <r>
    <x v="64"/>
    <s v="Office - Small"/>
    <x v="8"/>
    <s v="HallwayLobby"/>
    <s v="OfS"/>
    <m/>
    <s v="OfS"/>
    <n v="1"/>
  </r>
  <r>
    <x v="64"/>
    <s v="Office - Small"/>
    <x v="8"/>
    <s v="Kitchen/Break Room"/>
    <s v="OfS"/>
    <m/>
    <s v="OfS"/>
    <n v="3"/>
  </r>
  <r>
    <x v="64"/>
    <s v="Office - Small"/>
    <x v="8"/>
    <s v="Office"/>
    <s v="OfS"/>
    <m/>
    <s v="OfS"/>
    <n v="4"/>
  </r>
  <r>
    <x v="64"/>
    <s v="Office - Small"/>
    <x v="8"/>
    <s v="OtherMisc"/>
    <s v="OfS"/>
    <m/>
    <s v="OfS"/>
    <n v="1"/>
  </r>
  <r>
    <x v="64"/>
    <s v="Office - Small"/>
    <x v="8"/>
    <s v="Storage"/>
    <s v="OfS"/>
    <m/>
    <s v="OfS"/>
    <n v="1"/>
  </r>
  <r>
    <x v="3"/>
    <s v="Lodging"/>
    <x v="3"/>
    <s v="Guest Rooms"/>
    <s v="Mtl"/>
    <m/>
    <s v="Mtl"/>
    <n v="16"/>
  </r>
  <r>
    <x v="3"/>
    <s v="Lodging"/>
    <x v="3"/>
    <s v="Restrooms"/>
    <s v="Mtl"/>
    <m/>
    <s v="Mtl"/>
    <n v="2"/>
  </r>
  <r>
    <x v="31"/>
    <s v="Education - Primary School"/>
    <x v="13"/>
    <s v="OtherMisc"/>
    <s v="EPr"/>
    <m/>
    <s v="EPr"/>
    <n v="6"/>
  </r>
  <r>
    <x v="3"/>
    <s v="Lodging"/>
    <x v="3"/>
    <s v="Guest Rooms"/>
    <s v="Mtl"/>
    <m/>
    <s v="Mtl"/>
    <n v="6"/>
  </r>
  <r>
    <x v="3"/>
    <s v="Lodging"/>
    <x v="3"/>
    <s v="Restrooms"/>
    <s v="Mtl"/>
    <m/>
    <s v="Mtl"/>
    <n v="2"/>
  </r>
  <r>
    <x v="52"/>
    <s v="Health/Medical - Clinic"/>
    <x v="17"/>
    <s v="HallwayLobby"/>
    <s v="Nrs"/>
    <m/>
    <s v="Nrs"/>
    <n v="1"/>
  </r>
  <r>
    <x v="52"/>
    <s v="Health/Medical - Clinic"/>
    <x v="17"/>
    <s v="OtherMisc"/>
    <s v="Nrs"/>
    <m/>
    <s v="Nrs"/>
    <n v="3"/>
  </r>
  <r>
    <x v="52"/>
    <s v="Health/Medical - Clinic"/>
    <x v="17"/>
    <s v="Restrooms"/>
    <s v="Nrs"/>
    <m/>
    <s v="Nrs"/>
    <n v="1"/>
  </r>
  <r>
    <x v="65"/>
    <s v="Grocery"/>
    <x v="11"/>
    <s v="OtherMisc"/>
    <s v="Gro"/>
    <m/>
    <s v="Gro"/>
    <n v="1"/>
  </r>
  <r>
    <x v="65"/>
    <s v="Grocery"/>
    <x v="11"/>
    <s v="RetailSales"/>
    <s v="Gro"/>
    <m/>
    <s v="Gro"/>
    <n v="5"/>
  </r>
  <r>
    <x v="37"/>
    <s v="Retail - Small"/>
    <x v="1"/>
    <s v="Comm/Ind Work"/>
    <s v="RtS"/>
    <m/>
    <s v="RtS"/>
    <n v="3"/>
  </r>
  <r>
    <x v="66"/>
    <s v="Office - Large"/>
    <x v="12"/>
    <s v="HallwayLobby"/>
    <s v="OfL"/>
    <m/>
    <s v="OfL"/>
    <n v="1"/>
  </r>
  <r>
    <x v="66"/>
    <s v="Office - Large"/>
    <x v="12"/>
    <s v="Office"/>
    <s v="OfL"/>
    <m/>
    <s v="OfL"/>
    <n v="13"/>
  </r>
  <r>
    <x v="17"/>
    <s v="Retail - Small"/>
    <x v="8"/>
    <s v="Restrooms"/>
    <s v="OfS"/>
    <m/>
    <s v="OfS"/>
    <n v="2"/>
  </r>
  <r>
    <x v="18"/>
    <s v="Retail - Small"/>
    <x v="1"/>
    <s v="RetailSales"/>
    <s v="RtS"/>
    <m/>
    <s v="RtS"/>
    <n v="2"/>
  </r>
  <r>
    <x v="19"/>
    <s v="Assembly"/>
    <x v="9"/>
    <s v="HallwayLobby"/>
    <s v="Asm"/>
    <m/>
    <s v="Asm"/>
    <n v="2"/>
  </r>
  <r>
    <x v="25"/>
    <s v="Office - Small"/>
    <x v="12"/>
    <s v="HallwayLobby"/>
    <s v="OfL"/>
    <m/>
    <s v="OfL"/>
    <n v="1"/>
  </r>
  <r>
    <x v="25"/>
    <s v="Office - Small"/>
    <x v="12"/>
    <s v="OtherMisc"/>
    <s v="OfL"/>
    <m/>
    <s v="OfL"/>
    <n v="1"/>
  </r>
  <r>
    <x v="25"/>
    <s v="Office - Small"/>
    <x v="12"/>
    <s v="Restrooms"/>
    <s v="OfL"/>
    <m/>
    <s v="OfL"/>
    <n v="2"/>
  </r>
  <r>
    <x v="25"/>
    <s v="Office - Small"/>
    <x v="12"/>
    <s v="Conference Room"/>
    <s v="OfL"/>
    <m/>
    <s v="OfL"/>
    <n v="1"/>
  </r>
  <r>
    <x v="25"/>
    <s v="Office - Small"/>
    <x v="12"/>
    <s v="Kitchen/Break Room"/>
    <s v="OfL"/>
    <m/>
    <s v="OfL"/>
    <n v="1"/>
  </r>
  <r>
    <x v="25"/>
    <s v="Office - Small"/>
    <x v="12"/>
    <s v="Office"/>
    <s v="OfL"/>
    <m/>
    <s v="OfL"/>
    <n v="4"/>
  </r>
  <r>
    <x v="59"/>
    <s v="Education - Community College"/>
    <x v="19"/>
    <s v="HallwayLobby"/>
    <s v="ECC"/>
    <m/>
    <s v="ECC"/>
    <n v="1"/>
  </r>
  <r>
    <x v="59"/>
    <s v="Education - Community College"/>
    <x v="19"/>
    <s v="Office"/>
    <s v="ECC"/>
    <m/>
    <s v="ECC"/>
    <n v="3"/>
  </r>
  <r>
    <x v="59"/>
    <s v="Education - Community College"/>
    <x v="19"/>
    <s v="OtherMisc"/>
    <s v="ECC"/>
    <m/>
    <s v="ECC"/>
    <n v="5"/>
  </r>
  <r>
    <x v="18"/>
    <s v="Retail - Small"/>
    <x v="1"/>
    <s v="Restrooms"/>
    <s v="RtS"/>
    <m/>
    <s v="RtS"/>
    <n v="1"/>
  </r>
  <r>
    <x v="18"/>
    <s v="Retail - Small"/>
    <x v="1"/>
    <s v="RetailSales"/>
    <s v="RtS"/>
    <m/>
    <s v="RtS"/>
    <n v="1"/>
  </r>
  <r>
    <x v="40"/>
    <s v="Health/Medical - Clinic"/>
    <x v="8"/>
    <s v="Office"/>
    <s v="OfS"/>
    <m/>
    <s v="OfS"/>
    <n v="2"/>
  </r>
  <r>
    <x v="45"/>
    <s v="Office - Small"/>
    <x v="8"/>
    <s v="HallwayLobby"/>
    <s v="OfS"/>
    <m/>
    <s v="OfS"/>
    <n v="1"/>
  </r>
  <r>
    <x v="45"/>
    <s v="Office - Small"/>
    <x v="8"/>
    <s v="Office"/>
    <s v="OfS"/>
    <m/>
    <s v="OfS"/>
    <n v="1"/>
  </r>
  <r>
    <x v="45"/>
    <s v="Office - Small"/>
    <x v="8"/>
    <s v="OtherMisc"/>
    <s v="OfS"/>
    <m/>
    <s v="OfS"/>
    <n v="2"/>
  </r>
  <r>
    <x v="2"/>
    <s v="Restaurant - Sit Down"/>
    <x v="2"/>
    <s v="Office"/>
    <s v="RSD"/>
    <m/>
    <s v="RSD"/>
    <n v="1"/>
  </r>
  <r>
    <x v="2"/>
    <s v="Restaurant - Sit Down"/>
    <x v="2"/>
    <s v="Restrooms"/>
    <s v="RSD"/>
    <m/>
    <s v="RSD"/>
    <n v="2"/>
  </r>
  <r>
    <x v="2"/>
    <s v="Restaurant - Sit Down"/>
    <x v="2"/>
    <s v="Storage"/>
    <s v="RSD"/>
    <m/>
    <s v="RSD"/>
    <n v="3"/>
  </r>
  <r>
    <x v="18"/>
    <s v="Retail - Small"/>
    <x v="1"/>
    <s v="Office"/>
    <s v="RtS"/>
    <m/>
    <s v="RtS"/>
    <n v="1"/>
  </r>
  <r>
    <x v="18"/>
    <s v="Retail - Small"/>
    <x v="1"/>
    <s v="Restrooms"/>
    <s v="RtS"/>
    <m/>
    <s v="RtS"/>
    <n v="1"/>
  </r>
  <r>
    <x v="18"/>
    <s v="Retail - Small"/>
    <x v="1"/>
    <s v="Storage"/>
    <s v="RtS"/>
    <m/>
    <s v="RtS"/>
    <n v="1"/>
  </r>
  <r>
    <x v="45"/>
    <s v="Office - Small"/>
    <x v="8"/>
    <s v="Office"/>
    <s v="OfS"/>
    <m/>
    <s v="OfS"/>
    <n v="4"/>
  </r>
  <r>
    <x v="6"/>
    <s v="Retail - Small"/>
    <x v="1"/>
    <s v="RetailSales"/>
    <s v="RtS"/>
    <m/>
    <s v="RtS"/>
    <n v="3"/>
  </r>
  <r>
    <x v="13"/>
    <s v="Restaurant - Sit Down"/>
    <x v="2"/>
    <s v="HallwayLobby"/>
    <s v="RSD"/>
    <m/>
    <s v="RSD"/>
    <n v="1"/>
  </r>
  <r>
    <x v="13"/>
    <s v="Restaurant - Sit Down"/>
    <x v="2"/>
    <s v="Restrooms"/>
    <s v="RSD"/>
    <m/>
    <s v="RSD"/>
    <n v="3"/>
  </r>
  <r>
    <x v="33"/>
    <s v="Retail - Small"/>
    <x v="1"/>
    <s v="Office"/>
    <s v="RtS"/>
    <m/>
    <s v="RtS"/>
    <n v="1"/>
  </r>
  <r>
    <x v="33"/>
    <s v="Retail - Small"/>
    <x v="1"/>
    <s v="HallwayLobby"/>
    <s v="RtS"/>
    <m/>
    <s v="RtS"/>
    <n v="2"/>
  </r>
  <r>
    <x v="33"/>
    <s v="Retail - Small"/>
    <x v="1"/>
    <s v="Kitchen/Break Room"/>
    <s v="RtS"/>
    <m/>
    <s v="RtS"/>
    <n v="1"/>
  </r>
  <r>
    <x v="33"/>
    <s v="Retail - Small"/>
    <x v="1"/>
    <s v="OtherMisc"/>
    <s v="RtS"/>
    <m/>
    <s v="RtS"/>
    <n v="2"/>
  </r>
  <r>
    <x v="33"/>
    <s v="Retail - Small"/>
    <x v="1"/>
    <s v="RetailSales"/>
    <s v="RtS"/>
    <m/>
    <s v="RtS"/>
    <n v="1"/>
  </r>
  <r>
    <x v="11"/>
    <s v="Office - Small"/>
    <x v="8"/>
    <s v="Conference Room"/>
    <s v="OfS"/>
    <m/>
    <s v="OfS"/>
    <n v="1"/>
  </r>
  <r>
    <x v="11"/>
    <s v="Office - Small"/>
    <x v="8"/>
    <s v="HallwayLobby"/>
    <s v="OfS"/>
    <m/>
    <s v="OfS"/>
    <n v="1"/>
  </r>
  <r>
    <x v="11"/>
    <s v="Office - Small"/>
    <x v="8"/>
    <s v="Office"/>
    <s v="OfS"/>
    <m/>
    <s v="OfS"/>
    <n v="3"/>
  </r>
  <r>
    <x v="17"/>
    <s v="Office - Small"/>
    <x v="8"/>
    <s v="HallwayLobby"/>
    <s v="OfS"/>
    <m/>
    <s v="OfS"/>
    <n v="2"/>
  </r>
  <r>
    <x v="17"/>
    <s v="Office - Small"/>
    <x v="8"/>
    <s v="Restrooms"/>
    <s v="OfS"/>
    <m/>
    <s v="OfS"/>
    <n v="1"/>
  </r>
  <r>
    <x v="17"/>
    <s v="Office - Small"/>
    <x v="8"/>
    <s v="Storage"/>
    <s v="OfS"/>
    <m/>
    <s v="OfS"/>
    <n v="1"/>
  </r>
  <r>
    <x v="50"/>
    <s v="Lodging"/>
    <x v="7"/>
    <s v="Guest Rooms"/>
    <s v="Htl"/>
    <m/>
    <s v="Htl"/>
    <n v="3"/>
  </r>
  <r>
    <x v="50"/>
    <s v="Lodging"/>
    <x v="7"/>
    <s v="HallwayLobby"/>
    <s v="Htl"/>
    <m/>
    <s v="Htl"/>
    <n v="1"/>
  </r>
  <r>
    <x v="50"/>
    <s v="Lodging"/>
    <x v="7"/>
    <s v="Restrooms"/>
    <s v="Htl"/>
    <m/>
    <s v="Htl"/>
    <n v="3"/>
  </r>
  <r>
    <x v="50"/>
    <s v="Lodging"/>
    <x v="7"/>
    <s v="Storage"/>
    <s v="Htl"/>
    <m/>
    <s v="Htl"/>
    <n v="1"/>
  </r>
  <r>
    <x v="23"/>
    <s v="Assembly"/>
    <x v="9"/>
    <s v="Assembly"/>
    <s v="Asm"/>
    <m/>
    <s v="Asm"/>
    <n v="1"/>
  </r>
  <r>
    <x v="23"/>
    <s v="Assembly"/>
    <x v="9"/>
    <s v="Restrooms"/>
    <s v="Asm"/>
    <m/>
    <s v="Asm"/>
    <n v="2"/>
  </r>
  <r>
    <x v="23"/>
    <s v="Assembly"/>
    <x v="9"/>
    <s v="Storage"/>
    <s v="Asm"/>
    <m/>
    <s v="Asm"/>
    <n v="1"/>
  </r>
  <r>
    <x v="32"/>
    <s v="Restaurant - Fast Food"/>
    <x v="15"/>
    <s v="Dining"/>
    <s v="RFF"/>
    <m/>
    <s v="RFF"/>
    <n v="3"/>
  </r>
  <r>
    <x v="32"/>
    <s v="Restaurant - Fast Food"/>
    <x v="15"/>
    <s v="Kitchen/Break Room"/>
    <s v="RFF"/>
    <m/>
    <s v="RFF"/>
    <n v="1"/>
  </r>
  <r>
    <x v="32"/>
    <s v="Restaurant - Fast Food"/>
    <x v="15"/>
    <s v="Office"/>
    <s v="RFF"/>
    <m/>
    <s v="RFF"/>
    <n v="1"/>
  </r>
  <r>
    <x v="52"/>
    <s v="Health/Medical - Clinic"/>
    <x v="17"/>
    <s v="HallwayLobby"/>
    <s v="Nrs"/>
    <m/>
    <s v="Nrs"/>
    <n v="6"/>
  </r>
  <r>
    <x v="52"/>
    <s v="Health/Medical - Clinic"/>
    <x v="17"/>
    <s v="OtherMisc"/>
    <s v="Nrs"/>
    <m/>
    <s v="Nrs"/>
    <n v="10"/>
  </r>
  <r>
    <x v="6"/>
    <s v="Retail - Small"/>
    <x v="1"/>
    <s v="RetailSales"/>
    <s v="RtS"/>
    <m/>
    <s v="RtS"/>
    <n v="1"/>
  </r>
  <r>
    <x v="5"/>
    <s v="Lodging"/>
    <x v="5"/>
    <s v="Guest Rooms"/>
    <s v="ESe"/>
    <m/>
    <s v="ESe"/>
    <n v="4"/>
  </r>
  <r>
    <x v="5"/>
    <s v="Lodging"/>
    <x v="5"/>
    <s v="Restrooms"/>
    <s v="ESe"/>
    <m/>
    <s v="ESe"/>
    <n v="1"/>
  </r>
  <r>
    <x v="9"/>
    <s v="Office - Small"/>
    <x v="8"/>
    <s v="HallwayLobby"/>
    <s v="OfS"/>
    <m/>
    <s v="OfS"/>
    <n v="3"/>
  </r>
  <r>
    <x v="9"/>
    <s v="Office - Small"/>
    <x v="8"/>
    <s v="Office"/>
    <s v="OfS"/>
    <m/>
    <s v="OfS"/>
    <n v="2"/>
  </r>
  <r>
    <x v="9"/>
    <s v="Office - Small"/>
    <x v="8"/>
    <s v="OtherMisc"/>
    <s v="OfS"/>
    <m/>
    <s v="OfS"/>
    <n v="1"/>
  </r>
  <r>
    <x v="23"/>
    <s v="Assembly"/>
    <x v="9"/>
    <s v="Assembly"/>
    <s v="Asm"/>
    <m/>
    <s v="Asm"/>
    <n v="4"/>
  </r>
  <r>
    <x v="2"/>
    <s v="Restaurant - Sit Down"/>
    <x v="2"/>
    <s v="Dining"/>
    <s v="RSD"/>
    <m/>
    <s v="RSD"/>
    <n v="1"/>
  </r>
  <r>
    <x v="45"/>
    <s v="Office - Small"/>
    <x v="8"/>
    <s v="Comm/Ind Work"/>
    <s v="OfS"/>
    <m/>
    <s v="OfS"/>
    <n v="4"/>
  </r>
  <r>
    <x v="15"/>
    <s v="Retail - Small"/>
    <x v="1"/>
    <s v="RetailSales"/>
    <s v="RtS"/>
    <m/>
    <s v="RtS"/>
    <n v="7"/>
  </r>
  <r>
    <x v="15"/>
    <s v="Retail - Small"/>
    <x v="1"/>
    <s v="Storage"/>
    <s v="RtS"/>
    <m/>
    <s v="RtS"/>
    <n v="1"/>
  </r>
  <r>
    <x v="8"/>
    <s v="Lodging"/>
    <x v="7"/>
    <s v="Guest Rooms"/>
    <s v="Htl"/>
    <m/>
    <s v="Htl"/>
    <n v="12"/>
  </r>
  <r>
    <x v="19"/>
    <s v="Assembly"/>
    <x v="9"/>
    <s v="OtherMisc"/>
    <s v="Asm"/>
    <m/>
    <s v="Asm"/>
    <n v="1"/>
  </r>
  <r>
    <x v="3"/>
    <s v="Lodging"/>
    <x v="3"/>
    <s v="Guest Rooms"/>
    <s v="Mtl"/>
    <m/>
    <s v="Mtl"/>
    <n v="10"/>
  </r>
  <r>
    <x v="3"/>
    <s v="Lodging"/>
    <x v="3"/>
    <s v="HallwayLobby"/>
    <s v="Mtl"/>
    <m/>
    <s v="Mtl"/>
    <n v="1"/>
  </r>
  <r>
    <x v="3"/>
    <s v="Lodging"/>
    <x v="3"/>
    <s v="OtherMisc"/>
    <s v="Mtl"/>
    <m/>
    <s v="Mtl"/>
    <n v="1"/>
  </r>
  <r>
    <x v="3"/>
    <s v="Lodging"/>
    <x v="3"/>
    <s v="Restrooms"/>
    <s v="Mtl"/>
    <m/>
    <s v="Mtl"/>
    <n v="2"/>
  </r>
  <r>
    <x v="6"/>
    <s v="Retail - Small"/>
    <x v="1"/>
    <s v="Restrooms"/>
    <s v="RtS"/>
    <m/>
    <s v="RtS"/>
    <n v="1"/>
  </r>
  <r>
    <x v="6"/>
    <s v="Retail - Small"/>
    <x v="1"/>
    <s v="Office"/>
    <s v="RtS"/>
    <m/>
    <s v="RtS"/>
    <n v="1"/>
  </r>
  <r>
    <x v="28"/>
    <s v="Health/Medical - Hospital"/>
    <x v="14"/>
    <s v="Comm/Ind Work"/>
    <s v="Hsp"/>
    <m/>
    <s v="Hsp"/>
    <n v="1"/>
  </r>
  <r>
    <x v="28"/>
    <s v="Health/Medical - Hospital"/>
    <x v="14"/>
    <s v="HallwayLobby"/>
    <s v="Hsp"/>
    <m/>
    <s v="Hsp"/>
    <n v="8"/>
  </r>
  <r>
    <x v="28"/>
    <s v="Health/Medical - Hospital"/>
    <x v="14"/>
    <s v="Office"/>
    <s v="Hsp"/>
    <m/>
    <s v="Hsp"/>
    <n v="2"/>
  </r>
  <r>
    <x v="28"/>
    <s v="Health/Medical - Hospital"/>
    <x v="14"/>
    <s v="OtherMisc"/>
    <s v="Hsp"/>
    <m/>
    <s v="Hsp"/>
    <n v="6"/>
  </r>
  <r>
    <x v="28"/>
    <s v="Health/Medical - Hospital"/>
    <x v="14"/>
    <s v="Restrooms"/>
    <s v="Hsp"/>
    <m/>
    <s v="Hsp"/>
    <n v="1"/>
  </r>
  <r>
    <x v="32"/>
    <s v="Restaurant - Fast Food"/>
    <x v="15"/>
    <s v="Storage"/>
    <s v="RFF"/>
    <m/>
    <s v="RFF"/>
    <n v="2"/>
  </r>
  <r>
    <x v="32"/>
    <s v="Restaurant - Fast Food"/>
    <x v="15"/>
    <s v="Dining"/>
    <s v="RFF"/>
    <m/>
    <s v="RFF"/>
    <n v="2"/>
  </r>
  <r>
    <x v="32"/>
    <s v="Restaurant - Fast Food"/>
    <x v="15"/>
    <s v="OtherMisc"/>
    <s v="RFF"/>
    <m/>
    <s v="RFF"/>
    <n v="1"/>
  </r>
  <r>
    <x v="3"/>
    <s v="Lodging"/>
    <x v="3"/>
    <s v="Guest Rooms"/>
    <s v="Mtl"/>
    <m/>
    <s v="Mtl"/>
    <n v="12"/>
  </r>
  <r>
    <x v="3"/>
    <s v="Lodging"/>
    <x v="3"/>
    <s v="HallwayLobby"/>
    <s v="Mtl"/>
    <m/>
    <s v="Mtl"/>
    <n v="2"/>
  </r>
  <r>
    <x v="3"/>
    <s v="Lodging"/>
    <x v="3"/>
    <s v="Mechanical/Electrical Room"/>
    <s v="Mtl"/>
    <m/>
    <s v="Mtl"/>
    <n v="1"/>
  </r>
  <r>
    <x v="3"/>
    <s v="Lodging"/>
    <x v="3"/>
    <s v="OtherMisc"/>
    <s v="Mtl"/>
    <m/>
    <s v="Mtl"/>
    <n v="1"/>
  </r>
  <r>
    <x v="3"/>
    <s v="Lodging"/>
    <x v="3"/>
    <s v="Restrooms"/>
    <s v="Mtl"/>
    <m/>
    <s v="Mtl"/>
    <n v="1"/>
  </r>
  <r>
    <x v="3"/>
    <s v="Lodging"/>
    <x v="3"/>
    <s v="Storage"/>
    <s v="Mtl"/>
    <m/>
    <s v="Mtl"/>
    <n v="1"/>
  </r>
  <r>
    <x v="42"/>
    <s v="Retail - Small"/>
    <x v="10"/>
    <s v="Restrooms"/>
    <s v="MLI"/>
    <m/>
    <s v="MLI"/>
    <n v="1"/>
  </r>
  <r>
    <x v="42"/>
    <s v="Retail - Small"/>
    <x v="10"/>
    <s v="Storage"/>
    <s v="MLI"/>
    <m/>
    <s v="MLI"/>
    <n v="2"/>
  </r>
  <r>
    <x v="67"/>
    <s v="Retail - Small"/>
    <x v="1"/>
    <s v="Restrooms"/>
    <s v="RtS"/>
    <m/>
    <s v="RtS"/>
    <n v="1"/>
  </r>
  <r>
    <x v="67"/>
    <s v="Retail - Small"/>
    <x v="1"/>
    <s v="RetailSales"/>
    <s v="RtS"/>
    <m/>
    <s v="RtS"/>
    <n v="1"/>
  </r>
  <r>
    <x v="68"/>
    <s v="Health/Medical - Clinic"/>
    <x v="17"/>
    <s v="OtherMisc"/>
    <s v="Nrs"/>
    <m/>
    <s v="Nrs"/>
    <n v="3"/>
  </r>
  <r>
    <x v="68"/>
    <s v="Health/Medical - Clinic"/>
    <x v="17"/>
    <s v="Comm/Ind Work"/>
    <s v="Nrs"/>
    <m/>
    <s v="Nrs"/>
    <n v="3"/>
  </r>
  <r>
    <x v="68"/>
    <s v="Health/Medical - Clinic"/>
    <x v="17"/>
    <s v="HallwayLobby"/>
    <s v="Nrs"/>
    <m/>
    <s v="Nrs"/>
    <n v="2"/>
  </r>
  <r>
    <x v="68"/>
    <s v="Health/Medical - Clinic"/>
    <x v="17"/>
    <s v="Patient Rooms"/>
    <s v="Nrs"/>
    <m/>
    <s v="Nrs"/>
    <n v="9"/>
  </r>
  <r>
    <x v="18"/>
    <s v="Retail - Small"/>
    <x v="1"/>
    <s v="OtherMisc"/>
    <s v="RtS"/>
    <m/>
    <s v="RtS"/>
    <n v="1"/>
  </r>
  <r>
    <x v="69"/>
    <s v="Grocery"/>
    <x v="1"/>
    <s v="Storage"/>
    <s v="RtS"/>
    <m/>
    <s v="RtS"/>
    <n v="1"/>
  </r>
  <r>
    <x v="69"/>
    <s v="Grocery"/>
    <x v="1"/>
    <s v="OtherMisc"/>
    <s v="RtS"/>
    <m/>
    <s v="RtS"/>
    <n v="1"/>
  </r>
  <r>
    <x v="69"/>
    <s v="Grocery"/>
    <x v="1"/>
    <s v="RetailSales"/>
    <s v="RtS"/>
    <m/>
    <s v="RtS"/>
    <n v="2"/>
  </r>
  <r>
    <x v="2"/>
    <s v="Restaurant - Sit Down"/>
    <x v="2"/>
    <s v="Dining"/>
    <s v="RSD"/>
    <m/>
    <s v="RSD"/>
    <n v="1"/>
  </r>
  <r>
    <x v="2"/>
    <s v="Restaurant - Sit Down"/>
    <x v="2"/>
    <s v="Restrooms"/>
    <s v="RSD"/>
    <m/>
    <s v="RSD"/>
    <n v="1"/>
  </r>
  <r>
    <x v="2"/>
    <s v="Restaurant - Sit Down"/>
    <x v="2"/>
    <s v="Storage"/>
    <s v="RSD"/>
    <m/>
    <s v="RSD"/>
    <n v="1"/>
  </r>
  <r>
    <x v="2"/>
    <s v="Restaurant - Sit Down"/>
    <x v="2"/>
    <s v="OtherMisc"/>
    <s v="RSD"/>
    <m/>
    <s v="RSD"/>
    <n v="1"/>
  </r>
  <r>
    <x v="29"/>
    <s v="Assembly"/>
    <x v="9"/>
    <s v="HallwayLobby"/>
    <s v="Asm"/>
    <m/>
    <s v="Asm"/>
    <n v="1"/>
  </r>
  <r>
    <x v="29"/>
    <s v="Assembly"/>
    <x v="9"/>
    <s v="Kitchen/Break Room"/>
    <s v="Asm"/>
    <m/>
    <s v="Asm"/>
    <n v="1"/>
  </r>
  <r>
    <x v="29"/>
    <s v="Assembly"/>
    <x v="9"/>
    <s v="Office"/>
    <s v="Asm"/>
    <m/>
    <s v="Asm"/>
    <n v="1"/>
  </r>
  <r>
    <x v="29"/>
    <s v="Assembly"/>
    <x v="9"/>
    <s v="Restrooms"/>
    <s v="Asm"/>
    <m/>
    <s v="Asm"/>
    <n v="2"/>
  </r>
  <r>
    <x v="29"/>
    <s v="Assembly"/>
    <x v="9"/>
    <s v="OtherMisc"/>
    <s v="Asm"/>
    <m/>
    <s v="Asm"/>
    <n v="2"/>
  </r>
  <r>
    <x v="2"/>
    <s v="Restaurant - Sit Down"/>
    <x v="2"/>
    <s v="Kitchen/Break Room"/>
    <s v="RSD"/>
    <m/>
    <s v="RSD"/>
    <n v="1"/>
  </r>
  <r>
    <x v="2"/>
    <s v="Restaurant - Sit Down"/>
    <x v="2"/>
    <s v="Storage"/>
    <s v="RSD"/>
    <m/>
    <s v="RSD"/>
    <n v="1"/>
  </r>
  <r>
    <x v="2"/>
    <s v="Restaurant - Sit Down"/>
    <x v="2"/>
    <s v="Kitchen/Break Room"/>
    <s v="RSD"/>
    <m/>
    <s v="RSD"/>
    <n v="2"/>
  </r>
  <r>
    <x v="17"/>
    <s v="Office - Small"/>
    <x v="8"/>
    <s v="OtherMisc"/>
    <s v="OfS"/>
    <m/>
    <s v="OfS"/>
    <n v="1"/>
  </r>
  <r>
    <x v="17"/>
    <s v="All Commercial"/>
    <x v="8"/>
    <s v="Office"/>
    <s v="OfS"/>
    <m/>
    <s v="OfS"/>
    <n v="1"/>
  </r>
  <r>
    <x v="17"/>
    <s v="All Commercial"/>
    <x v="8"/>
    <s v="Restrooms"/>
    <s v="OfS"/>
    <m/>
    <s v="OfS"/>
    <n v="1"/>
  </r>
  <r>
    <x v="17"/>
    <s v="All Commercial"/>
    <x v="8"/>
    <s v="Storage"/>
    <s v="OfS"/>
    <m/>
    <s v="OfS"/>
    <n v="1"/>
  </r>
  <r>
    <x v="70"/>
    <s v="Retail - Small"/>
    <x v="1"/>
    <s v="HallwayLobby"/>
    <s v="RtS"/>
    <m/>
    <s v="RtS"/>
    <n v="1"/>
  </r>
  <r>
    <x v="70"/>
    <s v="Retail - Small"/>
    <x v="1"/>
    <s v="Restrooms"/>
    <s v="RtS"/>
    <m/>
    <s v="RtS"/>
    <n v="1"/>
  </r>
  <r>
    <x v="18"/>
    <s v="Retail - Small"/>
    <x v="1"/>
    <s v="Restrooms"/>
    <s v="RtS"/>
    <m/>
    <s v="RtS"/>
    <n v="1"/>
  </r>
  <r>
    <x v="18"/>
    <s v="Retail - Small"/>
    <x v="1"/>
    <s v="Auto Repair Workshop"/>
    <s v="RtS"/>
    <m/>
    <s v="RtS"/>
    <n v="1"/>
  </r>
  <r>
    <x v="18"/>
    <s v="Retail - Small"/>
    <x v="1"/>
    <s v="Comm/Ind Work"/>
    <s v="RtS"/>
    <m/>
    <s v="RtS"/>
    <n v="1"/>
  </r>
  <r>
    <x v="18"/>
    <s v="Retail - Small"/>
    <x v="1"/>
    <s v="RetailSales"/>
    <s v="RtS"/>
    <m/>
    <s v="RtS"/>
    <n v="2"/>
  </r>
  <r>
    <x v="18"/>
    <s v="Retail - Small"/>
    <x v="1"/>
    <s v="Storage"/>
    <s v="RtS"/>
    <m/>
    <s v="RtS"/>
    <n v="2"/>
  </r>
  <r>
    <x v="47"/>
    <s v="Health/Medical - Clinic"/>
    <x v="1"/>
    <s v="Office"/>
    <s v="RtS"/>
    <m/>
    <s v="RtS"/>
    <n v="1"/>
  </r>
  <r>
    <x v="47"/>
    <s v="Health/Medical - Clinic"/>
    <x v="1"/>
    <s v="OtherMisc"/>
    <s v="RtS"/>
    <m/>
    <s v="RtS"/>
    <n v="1"/>
  </r>
  <r>
    <x v="71"/>
    <s v="Warehouse"/>
    <x v="4"/>
    <s v="Office"/>
    <s v="SCn"/>
    <m/>
    <s v="SCn"/>
    <n v="1"/>
  </r>
  <r>
    <x v="71"/>
    <s v="Warehouse"/>
    <x v="4"/>
    <s v="Storage"/>
    <s v="SCn"/>
    <m/>
    <s v="SCn"/>
    <n v="2"/>
  </r>
  <r>
    <x v="2"/>
    <s v="Restaurant - Sit Down"/>
    <x v="2"/>
    <s v="Restrooms"/>
    <s v="RSD"/>
    <m/>
    <s v="RSD"/>
    <n v="2"/>
  </r>
  <r>
    <x v="33"/>
    <s v="Retail - Small"/>
    <x v="1"/>
    <s v="Restrooms"/>
    <s v="RtS"/>
    <m/>
    <s v="RtS"/>
    <n v="1"/>
  </r>
  <r>
    <x v="33"/>
    <s v="Retail - Small"/>
    <x v="1"/>
    <s v="Auto Repair Workshop"/>
    <s v="RtS"/>
    <m/>
    <s v="RtS"/>
    <n v="2"/>
  </r>
  <r>
    <x v="33"/>
    <s v="Retail - Small"/>
    <x v="1"/>
    <s v="Office"/>
    <s v="RtS"/>
    <m/>
    <s v="RtS"/>
    <n v="1"/>
  </r>
  <r>
    <x v="33"/>
    <s v="Retail - Small"/>
    <x v="1"/>
    <s v="RetailSales"/>
    <s v="RtS"/>
    <m/>
    <s v="RtS"/>
    <n v="2"/>
  </r>
  <r>
    <x v="3"/>
    <s v="Lodging"/>
    <x v="3"/>
    <s v="Guest Rooms"/>
    <s v="Mtl"/>
    <m/>
    <s v="Mtl"/>
    <n v="2"/>
  </r>
  <r>
    <x v="3"/>
    <s v="Lodging"/>
    <x v="3"/>
    <s v="HallwayLobby"/>
    <s v="Mtl"/>
    <m/>
    <s v="Mtl"/>
    <n v="3"/>
  </r>
  <r>
    <x v="3"/>
    <s v="Lodging"/>
    <x v="3"/>
    <s v="Restrooms"/>
    <s v="Mtl"/>
    <m/>
    <s v="Mtl"/>
    <n v="1"/>
  </r>
  <r>
    <x v="6"/>
    <s v="Retail - Small"/>
    <x v="1"/>
    <s v="RetailSales"/>
    <s v="RtS"/>
    <m/>
    <s v="RtS"/>
    <n v="3"/>
  </r>
  <r>
    <x v="72"/>
    <s v="Retail - Small"/>
    <x v="1"/>
    <s v="Kitchen/Break Room"/>
    <s v="RtS"/>
    <m/>
    <s v="RtS"/>
    <n v="2"/>
  </r>
  <r>
    <x v="72"/>
    <s v="Retail - Small"/>
    <x v="1"/>
    <s v="Office"/>
    <s v="RtS"/>
    <m/>
    <s v="RtS"/>
    <n v="4"/>
  </r>
  <r>
    <x v="72"/>
    <s v="Retail - Small"/>
    <x v="1"/>
    <s v="OtherMisc"/>
    <s v="RtS"/>
    <m/>
    <s v="RtS"/>
    <n v="2"/>
  </r>
  <r>
    <x v="72"/>
    <s v="Retail - Small"/>
    <x v="1"/>
    <s v="RetailSales"/>
    <s v="RtS"/>
    <m/>
    <s v="RtS"/>
    <n v="2"/>
  </r>
  <r>
    <x v="6"/>
    <s v="Retail - Small"/>
    <x v="1"/>
    <s v="OtherMisc"/>
    <s v="RtS"/>
    <m/>
    <s v="RtS"/>
    <n v="6"/>
  </r>
  <r>
    <x v="5"/>
    <s v="Education - Primary School"/>
    <x v="5"/>
    <s v="Office"/>
    <s v="ESe"/>
    <m/>
    <s v="ESe"/>
    <n v="1"/>
  </r>
  <r>
    <x v="23"/>
    <s v="Assembly"/>
    <x v="9"/>
    <s v="Assembly"/>
    <s v="Asm"/>
    <m/>
    <s v="Asm"/>
    <n v="2"/>
  </r>
  <r>
    <x v="23"/>
    <s v="Assembly"/>
    <x v="9"/>
    <s v="HallwayLobby"/>
    <s v="Asm"/>
    <m/>
    <s v="Asm"/>
    <n v="1"/>
  </r>
  <r>
    <x v="3"/>
    <s v="Lodging"/>
    <x v="3"/>
    <s v="Guest Rooms"/>
    <s v="Mtl"/>
    <m/>
    <s v="Mtl"/>
    <n v="3"/>
  </r>
  <r>
    <x v="3"/>
    <s v="Lodging"/>
    <x v="3"/>
    <s v="HallwayLobby"/>
    <s v="Mtl"/>
    <m/>
    <s v="Mtl"/>
    <n v="1"/>
  </r>
  <r>
    <x v="3"/>
    <s v="Lodging"/>
    <x v="3"/>
    <s v="OtherMisc"/>
    <s v="Mtl"/>
    <m/>
    <s v="Mtl"/>
    <n v="2"/>
  </r>
  <r>
    <x v="52"/>
    <s v="Health/Medical - Clinic"/>
    <x v="17"/>
    <s v="HallwayLobby"/>
    <s v="Nrs"/>
    <m/>
    <s v="Nrs"/>
    <n v="1"/>
  </r>
  <r>
    <x v="52"/>
    <s v="Health/Medical - Clinic"/>
    <x v="17"/>
    <s v="OtherMisc"/>
    <s v="Nrs"/>
    <m/>
    <s v="Nrs"/>
    <n v="11"/>
  </r>
  <r>
    <x v="42"/>
    <s v="Retail - Small"/>
    <x v="10"/>
    <s v="Office"/>
    <s v="MLI"/>
    <m/>
    <s v="MLI"/>
    <n v="1"/>
  </r>
  <r>
    <x v="42"/>
    <s v="Retail - Small"/>
    <x v="10"/>
    <s v="OtherMisc"/>
    <s v="MLI"/>
    <m/>
    <s v="MLI"/>
    <n v="1"/>
  </r>
  <r>
    <x v="14"/>
    <s v="Health/Medical - Clinic"/>
    <x v="8"/>
    <s v="Office"/>
    <s v="OfS"/>
    <m/>
    <s v="OfS"/>
    <n v="3"/>
  </r>
  <r>
    <x v="3"/>
    <s v="Lodging"/>
    <x v="3"/>
    <s v="Guest Rooms"/>
    <s v="Mtl"/>
    <m/>
    <s v="Mtl"/>
    <n v="3"/>
  </r>
  <r>
    <x v="3"/>
    <s v="Lodging"/>
    <x v="3"/>
    <s v="HallwayLobby"/>
    <s v="Mtl"/>
    <m/>
    <s v="Mtl"/>
    <n v="1"/>
  </r>
  <r>
    <x v="3"/>
    <s v="Lodging"/>
    <x v="3"/>
    <s v="Restrooms"/>
    <s v="Mtl"/>
    <m/>
    <s v="Mtl"/>
    <n v="1"/>
  </r>
  <r>
    <x v="45"/>
    <s v="Office - Small"/>
    <x v="8"/>
    <s v="Office"/>
    <s v="OfS"/>
    <m/>
    <s v="OfS"/>
    <n v="1"/>
  </r>
  <r>
    <x v="45"/>
    <s v="Office - Small"/>
    <x v="8"/>
    <s v="Restrooms"/>
    <s v="OfS"/>
    <m/>
    <s v="OfS"/>
    <n v="1"/>
  </r>
  <r>
    <x v="45"/>
    <s v="Office - Small"/>
    <x v="8"/>
    <s v="Storage"/>
    <s v="OfS"/>
    <m/>
    <s v="OfS"/>
    <n v="1"/>
  </r>
  <r>
    <x v="17"/>
    <s v="Office - Small"/>
    <x v="8"/>
    <s v="HallwayLobby"/>
    <s v="OfS"/>
    <m/>
    <s v="OfS"/>
    <n v="1"/>
  </r>
  <r>
    <x v="17"/>
    <s v="Office - Small"/>
    <x v="8"/>
    <s v="Office"/>
    <s v="OfS"/>
    <m/>
    <s v="OfS"/>
    <n v="1"/>
  </r>
  <r>
    <x v="17"/>
    <s v="Office - Small"/>
    <x v="8"/>
    <s v="OtherMisc"/>
    <s v="OfS"/>
    <m/>
    <s v="OfS"/>
    <n v="2"/>
  </r>
  <r>
    <x v="73"/>
    <s v="Assembly"/>
    <x v="9"/>
    <s v="HallwayLobby"/>
    <s v="Asm"/>
    <m/>
    <s v="Asm"/>
    <n v="1"/>
  </r>
  <r>
    <x v="73"/>
    <s v="Assembly"/>
    <x v="9"/>
    <s v="OtherMisc"/>
    <s v="Asm"/>
    <m/>
    <s v="Asm"/>
    <n v="5"/>
  </r>
  <r>
    <x v="73"/>
    <s v="Assembly"/>
    <x v="9"/>
    <s v="Restrooms"/>
    <s v="Asm"/>
    <m/>
    <s v="Asm"/>
    <n v="2"/>
  </r>
  <r>
    <x v="73"/>
    <s v="Assembly"/>
    <x v="9"/>
    <s v="Storage"/>
    <s v="Asm"/>
    <m/>
    <s v="Asm"/>
    <n v="1"/>
  </r>
  <r>
    <x v="11"/>
    <s v="Office - Small"/>
    <x v="8"/>
    <s v="Restrooms"/>
    <s v="OfS"/>
    <m/>
    <s v="OfS"/>
    <n v="1"/>
  </r>
  <r>
    <x v="11"/>
    <s v="Office - Small"/>
    <x v="8"/>
    <s v="Office"/>
    <s v="OfS"/>
    <m/>
    <s v="OfS"/>
    <n v="1"/>
  </r>
  <r>
    <x v="11"/>
    <s v="Office - Small"/>
    <x v="8"/>
    <s v="Storage"/>
    <s v="OfS"/>
    <m/>
    <s v="OfS"/>
    <n v="1"/>
  </r>
  <r>
    <x v="42"/>
    <s v="Other Industrial"/>
    <x v="10"/>
    <s v="Comm/Ind Work"/>
    <s v="MLI"/>
    <m/>
    <s v="MLI"/>
    <n v="2"/>
  </r>
  <r>
    <x v="30"/>
    <s v="Health/Medical - Clinic"/>
    <x v="8"/>
    <s v="HallwayLobby"/>
    <s v="OfS"/>
    <m/>
    <s v="OfS"/>
    <n v="4"/>
  </r>
  <r>
    <x v="43"/>
    <s v="Retail - Small"/>
    <x v="10"/>
    <s v="Comm/Ind Work"/>
    <s v="MLI"/>
    <m/>
    <s v="MLI"/>
    <n v="1"/>
  </r>
  <r>
    <x v="3"/>
    <s v="Lodging"/>
    <x v="3"/>
    <s v="Guest Rooms"/>
    <s v="Mtl"/>
    <m/>
    <s v="Mtl"/>
    <n v="4"/>
  </r>
  <r>
    <x v="71"/>
    <s v="Other Industrial"/>
    <x v="4"/>
    <s v="HallwayLobby"/>
    <s v="SCn"/>
    <m/>
    <s v="SCn"/>
    <n v="1"/>
  </r>
  <r>
    <x v="71"/>
    <s v="Other Industrial"/>
    <x v="4"/>
    <s v="OtherMisc"/>
    <s v="SCn"/>
    <m/>
    <s v="SCn"/>
    <n v="2"/>
  </r>
  <r>
    <x v="71"/>
    <s v="Other Industrial"/>
    <x v="4"/>
    <s v="Restrooms"/>
    <s v="SCn"/>
    <m/>
    <s v="SCn"/>
    <n v="1"/>
  </r>
  <r>
    <x v="71"/>
    <s v="Other Industrial"/>
    <x v="4"/>
    <s v="Storage"/>
    <s v="SCn"/>
    <m/>
    <s v="SCn"/>
    <n v="1"/>
  </r>
  <r>
    <x v="17"/>
    <s v="All Commercial"/>
    <x v="8"/>
    <s v="HallwayLobby"/>
    <s v="OfS"/>
    <m/>
    <s v="OfS"/>
    <n v="1"/>
  </r>
  <r>
    <x v="17"/>
    <s v="All Commercial"/>
    <x v="8"/>
    <s v="OtherMisc"/>
    <s v="OfS"/>
    <m/>
    <s v="OfS"/>
    <n v="1"/>
  </r>
  <r>
    <x v="17"/>
    <s v="All Commercial"/>
    <x v="8"/>
    <s v="Restrooms"/>
    <s v="OfS"/>
    <m/>
    <s v="OfS"/>
    <n v="1"/>
  </r>
  <r>
    <x v="17"/>
    <s v="All Commercial"/>
    <x v="8"/>
    <s v="Storage"/>
    <s v="OfS"/>
    <m/>
    <s v="OfS"/>
    <n v="1"/>
  </r>
  <r>
    <x v="42"/>
    <s v="Retail - Small"/>
    <x v="10"/>
    <s v="OtherMisc"/>
    <s v="MLI"/>
    <m/>
    <s v="MLI"/>
    <n v="1"/>
  </r>
  <r>
    <x v="42"/>
    <s v="Retail - Small"/>
    <x v="10"/>
    <s v="RetailSales"/>
    <s v="MLI"/>
    <m/>
    <s v="MLI"/>
    <n v="1"/>
  </r>
  <r>
    <x v="42"/>
    <s v="Retail - Small"/>
    <x v="10"/>
    <s v="Storage"/>
    <s v="MLI"/>
    <m/>
    <s v="MLI"/>
    <n v="1"/>
  </r>
  <r>
    <x v="6"/>
    <s v="Office - Small"/>
    <x v="1"/>
    <s v="Restrooms"/>
    <s v="RtS"/>
    <m/>
    <s v="RtS"/>
    <n v="1"/>
  </r>
  <r>
    <x v="6"/>
    <s v="Office - Small"/>
    <x v="1"/>
    <s v="Office"/>
    <s v="RtS"/>
    <m/>
    <s v="RtS"/>
    <n v="3"/>
  </r>
  <r>
    <x v="67"/>
    <s v="Retail - Small"/>
    <x v="1"/>
    <s v="HallwayLobby"/>
    <s v="RtS"/>
    <m/>
    <s v="RtS"/>
    <n v="1"/>
  </r>
  <r>
    <x v="62"/>
    <s v="Government"/>
    <x v="20"/>
    <s v="HallwayLobby"/>
    <s v="NA"/>
    <m/>
    <s v="NA"/>
    <n v="2"/>
  </r>
  <r>
    <x v="62"/>
    <s v="Government"/>
    <x v="20"/>
    <s v="Office"/>
    <s v="NA"/>
    <m/>
    <s v="NA"/>
    <n v="1"/>
  </r>
  <r>
    <x v="62"/>
    <s v="Government"/>
    <x v="20"/>
    <s v="OtherMisc"/>
    <s v="NA"/>
    <m/>
    <s v="NA"/>
    <n v="5"/>
  </r>
  <r>
    <x v="13"/>
    <s v="Restaurant - Sit Down"/>
    <x v="2"/>
    <s v="Dining"/>
    <s v="RSD"/>
    <m/>
    <s v="RSD"/>
    <n v="1"/>
  </r>
  <r>
    <x v="13"/>
    <s v="Restaurant - Sit Down"/>
    <x v="2"/>
    <s v="Restrooms"/>
    <s v="RSD"/>
    <m/>
    <s v="RSD"/>
    <n v="1"/>
  </r>
  <r>
    <x v="13"/>
    <s v="Restaurant - Sit Down"/>
    <x v="2"/>
    <s v="Storage"/>
    <s v="RSD"/>
    <m/>
    <s v="RSD"/>
    <n v="1"/>
  </r>
  <r>
    <x v="74"/>
    <s v="Restaurant - Fast Food"/>
    <x v="15"/>
    <s v="Restrooms"/>
    <s v="RFF"/>
    <m/>
    <s v="RFF"/>
    <n v="1"/>
  </r>
  <r>
    <x v="74"/>
    <s v="Restaurant - Fast Food"/>
    <x v="15"/>
    <s v="Storage"/>
    <s v="RFF"/>
    <m/>
    <s v="RFF"/>
    <n v="1"/>
  </r>
  <r>
    <x v="3"/>
    <s v="Lodging"/>
    <x v="3"/>
    <s v="Guest Rooms"/>
    <s v="Mtl"/>
    <m/>
    <s v="Mtl"/>
    <n v="8"/>
  </r>
  <r>
    <x v="3"/>
    <s v="Lodging"/>
    <x v="3"/>
    <s v="Restrooms"/>
    <s v="Mtl"/>
    <m/>
    <s v="Mtl"/>
    <n v="2"/>
  </r>
  <r>
    <x v="3"/>
    <s v="Lodging"/>
    <x v="3"/>
    <s v="Guest Rooms"/>
    <s v="Mtl"/>
    <m/>
    <s v="Mtl"/>
    <n v="2"/>
  </r>
  <r>
    <x v="23"/>
    <s v="Assembly"/>
    <x v="9"/>
    <s v="OtherMisc"/>
    <s v="Asm"/>
    <m/>
    <s v="Asm"/>
    <n v="1"/>
  </r>
  <r>
    <x v="72"/>
    <s v="Retail - Small"/>
    <x v="1"/>
    <s v="RetailSales"/>
    <s v="RtS"/>
    <m/>
    <s v="RtS"/>
    <n v="2"/>
  </r>
  <r>
    <x v="17"/>
    <s v="Office - Small"/>
    <x v="8"/>
    <s v="Office"/>
    <s v="OfS"/>
    <m/>
    <s v="OfS"/>
    <n v="3"/>
  </r>
  <r>
    <x v="17"/>
    <s v="Office - Small"/>
    <x v="8"/>
    <s v="Storage"/>
    <s v="OfS"/>
    <m/>
    <s v="OfS"/>
    <n v="1"/>
  </r>
  <r>
    <x v="75"/>
    <s v="Restaurant - Sit Down"/>
    <x v="15"/>
    <s v="Dining"/>
    <s v="RFF"/>
    <m/>
    <s v="RFF"/>
    <n v="1"/>
  </r>
  <r>
    <x v="17"/>
    <s v="Office - Small"/>
    <x v="8"/>
    <s v="HallwayLobby"/>
    <s v="OfS"/>
    <m/>
    <s v="OfS"/>
    <n v="1"/>
  </r>
  <r>
    <x v="17"/>
    <s v="Office - Small"/>
    <x v="8"/>
    <s v="Restrooms"/>
    <s v="OfS"/>
    <m/>
    <s v="OfS"/>
    <n v="1"/>
  </r>
  <r>
    <x v="17"/>
    <s v="Office - Small"/>
    <x v="8"/>
    <s v="Storage"/>
    <s v="OfS"/>
    <m/>
    <s v="OfS"/>
    <n v="2"/>
  </r>
  <r>
    <x v="58"/>
    <s v="Warehouse"/>
    <x v="18"/>
    <s v="Storage"/>
    <s v="RtL"/>
    <m/>
    <s v="RtL"/>
    <n v="3"/>
  </r>
  <r>
    <x v="32"/>
    <s v="Restaurant - Fast Food"/>
    <x v="15"/>
    <s v="Dining"/>
    <s v="RFF"/>
    <m/>
    <s v="RFF"/>
    <n v="2"/>
  </r>
  <r>
    <x v="32"/>
    <s v="Restaurant - Fast Food"/>
    <x v="15"/>
    <s v="Kitchen/Break Room"/>
    <s v="RFF"/>
    <m/>
    <s v="RFF"/>
    <n v="1"/>
  </r>
  <r>
    <x v="32"/>
    <s v="Restaurant - Fast Food"/>
    <x v="15"/>
    <s v="OtherMisc"/>
    <s v="RFF"/>
    <m/>
    <s v="RFF"/>
    <n v="1"/>
  </r>
  <r>
    <x v="18"/>
    <s v="Retail - Small"/>
    <x v="1"/>
    <s v="Office"/>
    <s v="RtS"/>
    <m/>
    <s v="RtS"/>
    <n v="1"/>
  </r>
  <r>
    <x v="18"/>
    <s v="Retail - Small"/>
    <x v="1"/>
    <s v="OtherMisc"/>
    <s v="RtS"/>
    <m/>
    <s v="RtS"/>
    <n v="1"/>
  </r>
  <r>
    <x v="18"/>
    <s v="Retail - Small"/>
    <x v="1"/>
    <s v="RetailSales"/>
    <s v="RtS"/>
    <m/>
    <s v="RtS"/>
    <n v="13"/>
  </r>
  <r>
    <x v="9"/>
    <s v="Office - Small"/>
    <x v="8"/>
    <s v="HallwayLobby"/>
    <s v="OfS"/>
    <m/>
    <s v="OfS"/>
    <n v="1"/>
  </r>
  <r>
    <x v="9"/>
    <s v="Office - Small"/>
    <x v="8"/>
    <s v="Restrooms"/>
    <s v="OfS"/>
    <m/>
    <s v="OfS"/>
    <n v="1"/>
  </r>
  <r>
    <x v="9"/>
    <s v="Office - Small"/>
    <x v="8"/>
    <s v="Storage"/>
    <s v="OfS"/>
    <m/>
    <s v="OfS"/>
    <n v="1"/>
  </r>
  <r>
    <x v="17"/>
    <s v="Office - Small"/>
    <x v="8"/>
    <s v="Restrooms"/>
    <s v="OfS"/>
    <m/>
    <s v="OfS"/>
    <n v="1"/>
  </r>
  <r>
    <x v="17"/>
    <s v="Office - Small"/>
    <x v="8"/>
    <s v="Office"/>
    <s v="OfS"/>
    <m/>
    <s v="OfS"/>
    <n v="1"/>
  </r>
  <r>
    <x v="17"/>
    <s v="Office - Small"/>
    <x v="8"/>
    <s v="OtherMisc"/>
    <s v="OfS"/>
    <m/>
    <s v="OfS"/>
    <n v="1"/>
  </r>
  <r>
    <x v="17"/>
    <s v="Office - Small"/>
    <x v="8"/>
    <s v="Storage"/>
    <s v="OfS"/>
    <m/>
    <s v="OfS"/>
    <n v="1"/>
  </r>
  <r>
    <x v="64"/>
    <s v="Office - Small"/>
    <x v="8"/>
    <s v="HallwayLobby"/>
    <s v="OfS"/>
    <m/>
    <s v="OfS"/>
    <n v="2"/>
  </r>
  <r>
    <x v="64"/>
    <s v="Office - Small"/>
    <x v="8"/>
    <s v="Office"/>
    <s v="OfS"/>
    <m/>
    <s v="OfS"/>
    <n v="8"/>
  </r>
  <r>
    <x v="17"/>
    <s v="Office - Small"/>
    <x v="8"/>
    <s v="Restrooms"/>
    <s v="OfS"/>
    <m/>
    <s v="OfS"/>
    <n v="2"/>
  </r>
  <r>
    <x v="17"/>
    <s v="Office - Small"/>
    <x v="8"/>
    <s v="Comm/Ind Work"/>
    <s v="OfS"/>
    <m/>
    <s v="OfS"/>
    <n v="2"/>
  </r>
  <r>
    <x v="17"/>
    <s v="Office - Small"/>
    <x v="8"/>
    <s v="Conference Room"/>
    <s v="OfS"/>
    <m/>
    <s v="OfS"/>
    <n v="1"/>
  </r>
  <r>
    <x v="17"/>
    <s v="Office - Small"/>
    <x v="8"/>
    <s v="Office"/>
    <s v="OfS"/>
    <m/>
    <s v="OfS"/>
    <n v="6"/>
  </r>
  <r>
    <x v="17"/>
    <s v="Office - Small"/>
    <x v="8"/>
    <s v="Storage"/>
    <s v="OfS"/>
    <m/>
    <s v="OfS"/>
    <n v="1"/>
  </r>
  <r>
    <x v="3"/>
    <s v="Lodging"/>
    <x v="3"/>
    <s v="Guest Rooms"/>
    <s v="Mtl"/>
    <m/>
    <s v="Mtl"/>
    <n v="23"/>
  </r>
  <r>
    <x v="3"/>
    <s v="Lodging"/>
    <x v="3"/>
    <s v="HallwayLobby"/>
    <s v="Mtl"/>
    <m/>
    <s v="Mtl"/>
    <n v="4"/>
  </r>
  <r>
    <x v="42"/>
    <s v="Retail - Small"/>
    <x v="10"/>
    <s v="Restrooms"/>
    <s v="MLI"/>
    <m/>
    <s v="MLI"/>
    <n v="1"/>
  </r>
  <r>
    <x v="42"/>
    <s v="Retail - Small"/>
    <x v="10"/>
    <s v="Auto Repair Workshop"/>
    <s v="MLI"/>
    <m/>
    <s v="MLI"/>
    <n v="3"/>
  </r>
  <r>
    <x v="42"/>
    <s v="Retail - Small"/>
    <x v="10"/>
    <s v="Office"/>
    <s v="MLI"/>
    <m/>
    <s v="MLI"/>
    <n v="4"/>
  </r>
  <r>
    <x v="76"/>
    <s v="Retail - Small"/>
    <x v="21"/>
    <s v="RetailSales"/>
    <s v="Rt3"/>
    <m/>
    <s v="Rt3"/>
    <n v="2"/>
  </r>
  <r>
    <x v="18"/>
    <s v="Retail - Small"/>
    <x v="1"/>
    <s v="RetailSales"/>
    <s v="RtS"/>
    <m/>
    <s v="RtS"/>
    <n v="1"/>
  </r>
  <r>
    <x v="3"/>
    <s v="Lodging"/>
    <x v="3"/>
    <s v="Restrooms"/>
    <s v="Mtl"/>
    <m/>
    <s v="Mtl"/>
    <n v="4"/>
  </r>
  <r>
    <x v="13"/>
    <s v="Restaurant - Sit Down"/>
    <x v="2"/>
    <s v="Office"/>
    <s v="RSD"/>
    <m/>
    <s v="RSD"/>
    <n v="1"/>
  </r>
  <r>
    <x v="13"/>
    <s v="Restaurant - Sit Down"/>
    <x v="2"/>
    <s v="Restrooms"/>
    <s v="RSD"/>
    <m/>
    <s v="RSD"/>
    <n v="2"/>
  </r>
  <r>
    <x v="13"/>
    <s v="Restaurant - Sit Down"/>
    <x v="2"/>
    <s v="Storage"/>
    <s v="RSD"/>
    <m/>
    <s v="RSD"/>
    <n v="4"/>
  </r>
  <r>
    <x v="18"/>
    <s v="Retail - Small"/>
    <x v="1"/>
    <s v="RetailSales"/>
    <s v="RtS"/>
    <m/>
    <s v="RtS"/>
    <n v="4"/>
  </r>
  <r>
    <x v="71"/>
    <s v="Other Industrial"/>
    <x v="4"/>
    <s v="Restrooms"/>
    <s v="SCn"/>
    <m/>
    <s v="SCn"/>
    <n v="1"/>
  </r>
  <r>
    <x v="45"/>
    <s v="All Commercial"/>
    <x v="8"/>
    <s v="Office"/>
    <s v="OfS"/>
    <m/>
    <s v="OfS"/>
    <n v="4"/>
  </r>
  <r>
    <x v="45"/>
    <s v="All Commercial"/>
    <x v="8"/>
    <s v="OtherMisc"/>
    <s v="OfS"/>
    <m/>
    <s v="OfS"/>
    <n v="2"/>
  </r>
  <r>
    <x v="8"/>
    <s v="Lodging"/>
    <x v="7"/>
    <s v="HallwayLobby"/>
    <s v="Htl"/>
    <m/>
    <s v="Htl"/>
    <n v="1"/>
  </r>
  <r>
    <x v="8"/>
    <s v="Lodging"/>
    <x v="7"/>
    <s v="Mechanical/Electrical Room"/>
    <s v="Htl"/>
    <m/>
    <s v="Htl"/>
    <n v="1"/>
  </r>
  <r>
    <x v="8"/>
    <s v="Lodging"/>
    <x v="7"/>
    <s v="OtherMisc"/>
    <s v="Htl"/>
    <m/>
    <s v="Htl"/>
    <n v="1"/>
  </r>
  <r>
    <x v="8"/>
    <s v="Lodging"/>
    <x v="7"/>
    <s v="Storage"/>
    <s v="Htl"/>
    <m/>
    <s v="Htl"/>
    <n v="2"/>
  </r>
  <r>
    <x v="77"/>
    <s v="Retail - Small"/>
    <x v="1"/>
    <s v="Restrooms"/>
    <s v="RtS"/>
    <m/>
    <s v="RtS"/>
    <n v="1"/>
  </r>
  <r>
    <x v="77"/>
    <s v="Retail - Small"/>
    <x v="1"/>
    <s v="Office"/>
    <s v="RtS"/>
    <m/>
    <s v="RtS"/>
    <n v="1"/>
  </r>
  <r>
    <x v="77"/>
    <s v="Retail - Small"/>
    <x v="1"/>
    <s v="RetailSales"/>
    <s v="RtS"/>
    <m/>
    <s v="RtS"/>
    <n v="1"/>
  </r>
  <r>
    <x v="2"/>
    <s v="Restaurant - Sit Down"/>
    <x v="2"/>
    <s v="Dining"/>
    <s v="RSD"/>
    <m/>
    <s v="RSD"/>
    <n v="2"/>
  </r>
  <r>
    <x v="2"/>
    <s v="Restaurant - Sit Down"/>
    <x v="2"/>
    <s v="Kitchen/Break Room"/>
    <s v="RSD"/>
    <m/>
    <s v="RSD"/>
    <n v="2"/>
  </r>
  <r>
    <x v="2"/>
    <s v="Restaurant - Sit Down"/>
    <x v="2"/>
    <s v="OtherMisc"/>
    <s v="RSD"/>
    <m/>
    <s v="RSD"/>
    <n v="1"/>
  </r>
  <r>
    <x v="2"/>
    <s v="Restaurant - Sit Down"/>
    <x v="2"/>
    <s v="Restrooms"/>
    <s v="RSD"/>
    <m/>
    <s v="RSD"/>
    <n v="3"/>
  </r>
  <r>
    <x v="2"/>
    <s v="Restaurant - Sit Down"/>
    <x v="2"/>
    <s v="Storage"/>
    <s v="RSD"/>
    <m/>
    <s v="RSD"/>
    <n v="2"/>
  </r>
  <r>
    <x v="78"/>
    <s v="All Commercial"/>
    <x v="2"/>
    <s v="OtherMisc"/>
    <s v="RSD"/>
    <m/>
    <s v="RSD"/>
    <n v="2"/>
  </r>
  <r>
    <x v="79"/>
    <s v="Agriculture"/>
    <x v="22"/>
    <s v="OtherMisc"/>
    <s v="GrH"/>
    <m/>
    <s v="GrH"/>
    <n v="1"/>
  </r>
  <r>
    <x v="29"/>
    <s v="Assembly"/>
    <x v="9"/>
    <s v="OtherMisc"/>
    <s v="Asm"/>
    <m/>
    <s v="Asm"/>
    <n v="1"/>
  </r>
  <r>
    <x v="12"/>
    <s v="Government"/>
    <x v="12"/>
    <s v="Office"/>
    <s v="OfL"/>
    <m/>
    <s v="OfL"/>
    <n v="4"/>
  </r>
  <r>
    <x v="12"/>
    <s v="Government"/>
    <x v="12"/>
    <s v="Storage"/>
    <s v="OfL"/>
    <m/>
    <s v="OfL"/>
    <n v="1"/>
  </r>
  <r>
    <x v="7"/>
    <s v="Warehouse"/>
    <x v="6"/>
    <s v="Office"/>
    <s v="SUn"/>
    <m/>
    <s v="SUn"/>
    <n v="4"/>
  </r>
  <r>
    <x v="7"/>
    <s v="Warehouse"/>
    <x v="6"/>
    <s v="OtherMisc"/>
    <s v="SUn"/>
    <m/>
    <s v="SUn"/>
    <n v="2"/>
  </r>
  <r>
    <x v="7"/>
    <s v="Warehouse"/>
    <x v="6"/>
    <s v="Storage"/>
    <s v="SUn"/>
    <m/>
    <s v="SUn"/>
    <n v="3"/>
  </r>
  <r>
    <x v="3"/>
    <s v="Lodging"/>
    <x v="3"/>
    <s v="Guest Rooms"/>
    <s v="Mtl"/>
    <m/>
    <s v="Mtl"/>
    <n v="6"/>
  </r>
  <r>
    <x v="26"/>
    <s v="Office - Large"/>
    <x v="12"/>
    <s v="Office"/>
    <s v="OfL"/>
    <m/>
    <s v="OfL"/>
    <n v="5"/>
  </r>
  <r>
    <x v="39"/>
    <s v="Agriculture"/>
    <x v="8"/>
    <s v="Office"/>
    <s v="MLI"/>
    <s v="OfS"/>
    <s v="OfS"/>
    <n v="1"/>
  </r>
  <r>
    <x v="80"/>
    <s v="Assembly"/>
    <x v="9"/>
    <s v="HallwayLobby"/>
    <s v="Asm"/>
    <m/>
    <s v="Asm"/>
    <n v="3"/>
  </r>
  <r>
    <x v="80"/>
    <s v="Assembly"/>
    <x v="9"/>
    <s v="OtherMisc"/>
    <s v="Asm"/>
    <m/>
    <s v="Asm"/>
    <n v="5"/>
  </r>
  <r>
    <x v="80"/>
    <s v="Assembly"/>
    <x v="9"/>
    <s v="Restrooms"/>
    <s v="Asm"/>
    <m/>
    <s v="Asm"/>
    <n v="2"/>
  </r>
  <r>
    <x v="42"/>
    <s v="Retail - Small"/>
    <x v="10"/>
    <s v="Office"/>
    <s v="MLI"/>
    <m/>
    <s v="MLI"/>
    <n v="3"/>
  </r>
  <r>
    <x v="78"/>
    <s v="All Commercial"/>
    <x v="2"/>
    <s v="Restrooms"/>
    <s v="RSD"/>
    <m/>
    <s v="RSD"/>
    <n v="1"/>
  </r>
  <r>
    <x v="33"/>
    <s v="Retail - Small"/>
    <x v="1"/>
    <s v="HallwayLobby"/>
    <s v="RtS"/>
    <m/>
    <s v="RtS"/>
    <n v="1"/>
  </r>
  <r>
    <x v="33"/>
    <s v="Retail - Small"/>
    <x v="1"/>
    <s v="Comm/Ind Work"/>
    <s v="RtS"/>
    <m/>
    <s v="RtS"/>
    <n v="3"/>
  </r>
  <r>
    <x v="33"/>
    <s v="Retail - Small"/>
    <x v="1"/>
    <s v="Office"/>
    <s v="RtS"/>
    <m/>
    <s v="RtS"/>
    <n v="1"/>
  </r>
  <r>
    <x v="33"/>
    <s v="Retail - Small"/>
    <x v="1"/>
    <s v="RetailSales"/>
    <s v="RtS"/>
    <m/>
    <s v="RtS"/>
    <n v="3"/>
  </r>
  <r>
    <x v="33"/>
    <s v="Retail - Small"/>
    <x v="1"/>
    <s v="Storage"/>
    <s v="RtS"/>
    <m/>
    <s v="RtS"/>
    <n v="1"/>
  </r>
  <r>
    <x v="3"/>
    <s v="Lodging"/>
    <x v="3"/>
    <s v="Guest Rooms"/>
    <s v="Mtl"/>
    <m/>
    <s v="Mtl"/>
    <n v="8"/>
  </r>
  <r>
    <x v="2"/>
    <s v="Restaurant - Sit Down"/>
    <x v="2"/>
    <s v="Dining"/>
    <s v="RSD"/>
    <m/>
    <s v="RSD"/>
    <n v="2"/>
  </r>
  <r>
    <x v="2"/>
    <s v="Restaurant - Sit Down"/>
    <x v="2"/>
    <s v="HallwayLobby"/>
    <s v="RSD"/>
    <m/>
    <s v="RSD"/>
    <n v="1"/>
  </r>
  <r>
    <x v="2"/>
    <s v="Restaurant - Sit Down"/>
    <x v="2"/>
    <s v="Dining"/>
    <s v="RSD"/>
    <m/>
    <s v="RSD"/>
    <n v="3"/>
  </r>
  <r>
    <x v="2"/>
    <s v="Restaurant - Sit Down"/>
    <x v="2"/>
    <s v="HallwayLobby"/>
    <s v="RSD"/>
    <m/>
    <s v="RSD"/>
    <n v="1"/>
  </r>
  <r>
    <x v="2"/>
    <s v="Restaurant - Sit Down"/>
    <x v="2"/>
    <s v="HallwayLobby"/>
    <s v="RSD"/>
    <m/>
    <s v="RSD"/>
    <n v="1"/>
  </r>
  <r>
    <x v="3"/>
    <s v="Lodging"/>
    <x v="3"/>
    <s v="Guest Rooms"/>
    <s v="Mtl"/>
    <m/>
    <s v="Mtl"/>
    <n v="4"/>
  </r>
  <r>
    <x v="23"/>
    <s v="Assembly"/>
    <x v="9"/>
    <s v="Assembly"/>
    <s v="Asm"/>
    <m/>
    <s v="Asm"/>
    <n v="1"/>
  </r>
  <r>
    <x v="11"/>
    <s v="Office - Small"/>
    <x v="8"/>
    <s v="Office"/>
    <s v="OfS"/>
    <m/>
    <s v="OfS"/>
    <n v="1"/>
  </r>
  <r>
    <x v="11"/>
    <s v="Office - Small"/>
    <x v="8"/>
    <s v="Kitchen/Break Room"/>
    <s v="OfS"/>
    <m/>
    <s v="OfS"/>
    <n v="1"/>
  </r>
  <r>
    <x v="7"/>
    <s v="Other Industrial"/>
    <x v="6"/>
    <s v="Storage"/>
    <s v="SUn"/>
    <m/>
    <s v="SUn"/>
    <n v="4"/>
  </r>
  <r>
    <x v="18"/>
    <s v="Retail - Small"/>
    <x v="1"/>
    <s v="RetailSales"/>
    <s v="RtS"/>
    <m/>
    <s v="RtS"/>
    <n v="4"/>
  </r>
  <r>
    <x v="13"/>
    <s v="Restaurant - Sit Down"/>
    <x v="2"/>
    <s v="Kitchen/Break Room"/>
    <s v="RSD"/>
    <m/>
    <s v="RSD"/>
    <n v="1"/>
  </r>
  <r>
    <x v="13"/>
    <s v="Restaurant - Sit Down"/>
    <x v="2"/>
    <s v="Office"/>
    <s v="RSD"/>
    <m/>
    <s v="RSD"/>
    <n v="1"/>
  </r>
  <r>
    <x v="13"/>
    <s v="Restaurant - Sit Down"/>
    <x v="2"/>
    <s v="OtherMisc"/>
    <s v="RSD"/>
    <m/>
    <s v="RSD"/>
    <n v="1"/>
  </r>
  <r>
    <x v="13"/>
    <s v="Restaurant - Sit Down"/>
    <x v="2"/>
    <s v="Restrooms"/>
    <s v="RSD"/>
    <m/>
    <s v="RSD"/>
    <n v="2"/>
  </r>
  <r>
    <x v="0"/>
    <s v="Education - Secondary School"/>
    <x v="0"/>
    <s v="Office"/>
    <s v="ECU"/>
    <m/>
    <s v="ECU"/>
    <n v="1"/>
  </r>
  <r>
    <x v="0"/>
    <s v="Education - Secondary School"/>
    <x v="0"/>
    <s v="Restrooms"/>
    <s v="ECU"/>
    <m/>
    <s v="ECU"/>
    <n v="1"/>
  </r>
  <r>
    <x v="6"/>
    <s v="Retail - Small"/>
    <x v="1"/>
    <s v="HallwayLobby"/>
    <s v="RtS"/>
    <m/>
    <s v="RtS"/>
    <n v="2"/>
  </r>
  <r>
    <x v="6"/>
    <s v="Retail - Small"/>
    <x v="1"/>
    <s v="OtherMisc"/>
    <s v="RtS"/>
    <m/>
    <s v="RtS"/>
    <n v="2"/>
  </r>
  <r>
    <x v="6"/>
    <s v="Retail - Small"/>
    <x v="1"/>
    <s v="RetailSales"/>
    <s v="RtS"/>
    <m/>
    <s v="RtS"/>
    <n v="1"/>
  </r>
  <r>
    <x v="7"/>
    <s v="Warehouse"/>
    <x v="6"/>
    <s v="Storage"/>
    <s v="SUn"/>
    <m/>
    <s v="SUn"/>
    <n v="5"/>
  </r>
  <r>
    <x v="11"/>
    <s v="Office - Small"/>
    <x v="8"/>
    <s v="HallwayLobby"/>
    <s v="OfS"/>
    <m/>
    <s v="OfS"/>
    <n v="3"/>
  </r>
  <r>
    <x v="11"/>
    <s v="Office - Small"/>
    <x v="8"/>
    <s v="Storage"/>
    <s v="OfS"/>
    <m/>
    <s v="OfS"/>
    <n v="2"/>
  </r>
  <r>
    <x v="81"/>
    <s v="Warehouse"/>
    <x v="4"/>
    <s v="Office"/>
    <s v="SCn"/>
    <m/>
    <s v="SCn"/>
    <n v="2"/>
  </r>
  <r>
    <x v="81"/>
    <s v="Warehouse"/>
    <x v="4"/>
    <s v="Storage"/>
    <s v="SCn"/>
    <m/>
    <s v="SCn"/>
    <n v="3"/>
  </r>
  <r>
    <x v="19"/>
    <s v="Assembly"/>
    <x v="9"/>
    <s v="Assembly"/>
    <s v="Asm"/>
    <m/>
    <s v="Asm"/>
    <n v="3"/>
  </r>
  <r>
    <x v="19"/>
    <s v="Assembly"/>
    <x v="9"/>
    <s v="HallwayLobby"/>
    <s v="Asm"/>
    <m/>
    <s v="Asm"/>
    <n v="2"/>
  </r>
  <r>
    <x v="30"/>
    <s v="Health/Medical - Clinic"/>
    <x v="8"/>
    <s v="Comm/Ind Work"/>
    <s v="OfS"/>
    <m/>
    <s v="OfS"/>
    <n v="1"/>
  </r>
  <r>
    <x v="30"/>
    <s v="Health/Medical - Clinic"/>
    <x v="8"/>
    <s v="HallwayLobby"/>
    <s v="OfS"/>
    <m/>
    <s v="OfS"/>
    <n v="1"/>
  </r>
  <r>
    <x v="30"/>
    <s v="Health/Medical - Clinic"/>
    <x v="8"/>
    <s v="Kitchen/Break Room"/>
    <s v="OfS"/>
    <m/>
    <s v="OfS"/>
    <n v="1"/>
  </r>
  <r>
    <x v="30"/>
    <s v="Health/Medical - Clinic"/>
    <x v="8"/>
    <s v="Office"/>
    <s v="OfS"/>
    <m/>
    <s v="OfS"/>
    <n v="4"/>
  </r>
  <r>
    <x v="30"/>
    <s v="Health/Medical - Clinic"/>
    <x v="8"/>
    <s v="OtherMisc"/>
    <s v="OfS"/>
    <m/>
    <s v="OfS"/>
    <n v="6"/>
  </r>
  <r>
    <x v="3"/>
    <s v="Lodging"/>
    <x v="3"/>
    <s v="Guest Rooms"/>
    <s v="Mtl"/>
    <m/>
    <s v="Mtl"/>
    <n v="11"/>
  </r>
  <r>
    <x v="6"/>
    <s v="Retail - Small"/>
    <x v="1"/>
    <s v="Comm/Ind Work"/>
    <s v="RtS"/>
    <m/>
    <s v="RtS"/>
    <n v="1"/>
  </r>
  <r>
    <x v="6"/>
    <s v="Retail - Small"/>
    <x v="1"/>
    <s v="RetailSales"/>
    <s v="RtS"/>
    <m/>
    <s v="RtS"/>
    <n v="2"/>
  </r>
  <r>
    <x v="16"/>
    <s v="Other Industrial"/>
    <x v="10"/>
    <s v="Comm/Ind Work"/>
    <s v="MLI"/>
    <m/>
    <s v="MLI"/>
    <n v="2"/>
  </r>
  <r>
    <x v="8"/>
    <s v="Lodging"/>
    <x v="7"/>
    <s v="Guest Rooms"/>
    <s v="Htl"/>
    <m/>
    <s v="Htl"/>
    <n v="8"/>
  </r>
  <r>
    <x v="48"/>
    <s v="Lodging"/>
    <x v="7"/>
    <s v="Guest Rooms"/>
    <s v="Htl"/>
    <m/>
    <s v="Htl"/>
    <n v="3"/>
  </r>
  <r>
    <x v="48"/>
    <s v="Lodging"/>
    <x v="7"/>
    <s v="HallwayLobby"/>
    <s v="Htl"/>
    <m/>
    <s v="Htl"/>
    <n v="2"/>
  </r>
  <r>
    <x v="48"/>
    <s v="Lodging"/>
    <x v="7"/>
    <s v="Kitchen/Break Room"/>
    <s v="Htl"/>
    <m/>
    <s v="Htl"/>
    <n v="1"/>
  </r>
  <r>
    <x v="48"/>
    <s v="Lodging"/>
    <x v="7"/>
    <s v="Mechanical/Electrical Room"/>
    <s v="Htl"/>
    <m/>
    <s v="Htl"/>
    <n v="1"/>
  </r>
  <r>
    <x v="48"/>
    <s v="Lodging"/>
    <x v="7"/>
    <s v="Restrooms"/>
    <s v="Htl"/>
    <m/>
    <s v="Htl"/>
    <n v="1"/>
  </r>
  <r>
    <x v="13"/>
    <s v="Restaurant - Sit Down"/>
    <x v="2"/>
    <s v="Restrooms"/>
    <s v="RSD"/>
    <m/>
    <s v="RSD"/>
    <n v="2"/>
  </r>
  <r>
    <x v="17"/>
    <s v="Other Industrial"/>
    <x v="8"/>
    <s v="Hallways/Corridors/Stairways"/>
    <s v="OfS"/>
    <m/>
    <s v="OfS"/>
    <n v="1"/>
  </r>
  <r>
    <x v="17"/>
    <s v="Other Industrial"/>
    <x v="8"/>
    <s v="Office (General)"/>
    <s v="OfS"/>
    <m/>
    <s v="OfS"/>
    <n v="1"/>
  </r>
  <r>
    <x v="17"/>
    <s v="Other Industrial"/>
    <x v="8"/>
    <s v="Restrooms"/>
    <s v="OfS"/>
    <m/>
    <s v="OfS"/>
    <n v="1"/>
  </r>
  <r>
    <x v="82"/>
    <s v="Other Industrial"/>
    <x v="10"/>
    <s v="Hallways/Corridors/Stairways"/>
    <s v="MLI"/>
    <m/>
    <s v="MLI"/>
    <n v="1"/>
  </r>
  <r>
    <x v="82"/>
    <s v="Other Industrial"/>
    <x v="10"/>
    <s v="Storage (Unconditioned)"/>
    <s v="MLI"/>
    <m/>
    <s v="MLI"/>
    <n v="1"/>
  </r>
  <r>
    <x v="83"/>
    <s v="Agriculture"/>
    <x v="20"/>
    <s v="Comm/Ind Work (General Low Bay)"/>
    <s v="NA"/>
    <m/>
    <s v="NA"/>
    <n v="1"/>
  </r>
  <r>
    <x v="83"/>
    <s v="Agriculture"/>
    <x v="20"/>
    <s v="Storage (Unconditioned)"/>
    <s v="NA"/>
    <m/>
    <s v="NA"/>
    <n v="1"/>
  </r>
  <r>
    <x v="31"/>
    <s v="Education - Primary School"/>
    <x v="13"/>
    <s v="Classroom/Lecture"/>
    <s v="EPr"/>
    <m/>
    <s v="EPr"/>
    <n v="4"/>
  </r>
  <r>
    <x v="31"/>
    <s v="Education - Primary School"/>
    <x v="13"/>
    <s v="Classrooms (Portable)"/>
    <s v="EPr"/>
    <m/>
    <s v="EPr"/>
    <n v="1"/>
  </r>
  <r>
    <x v="31"/>
    <s v="Education - Primary School"/>
    <x v="13"/>
    <s v="Kitchen/Break room and Food Preparation"/>
    <s v="EPr"/>
    <m/>
    <s v="EPr"/>
    <n v="1"/>
  </r>
  <r>
    <x v="31"/>
    <s v="Education - Primary School"/>
    <x v="13"/>
    <s v="Lobby (Main Entry and Assembly)"/>
    <s v="EPr"/>
    <m/>
    <s v="EPr"/>
    <n v="1"/>
  </r>
  <r>
    <x v="31"/>
    <s v="Education - Primary School"/>
    <x v="13"/>
    <s v="Office (General)"/>
    <s v="EPr"/>
    <m/>
    <s v="EPr"/>
    <n v="1"/>
  </r>
  <r>
    <x v="31"/>
    <s v="Education - Primary School"/>
    <x v="13"/>
    <s v="Other Unlisted Activity Types"/>
    <s v="EPr"/>
    <m/>
    <s v="EPr"/>
    <n v="1"/>
  </r>
  <r>
    <x v="31"/>
    <s v="Education - Primary School"/>
    <x v="13"/>
    <s v="Restrooms"/>
    <s v="EPr"/>
    <m/>
    <s v="EPr"/>
    <n v="1"/>
  </r>
  <r>
    <x v="31"/>
    <s v="Education - Primary School"/>
    <x v="13"/>
    <s v="Unknown"/>
    <s v="EPr"/>
    <m/>
    <s v="EPr"/>
    <n v="1"/>
  </r>
  <r>
    <x v="84"/>
    <s v="Agriculture"/>
    <x v="1"/>
    <s v="Storage (Unconditioned)"/>
    <s v="RtS"/>
    <m/>
    <s v="RtS"/>
    <n v="2"/>
  </r>
  <r>
    <x v="17"/>
    <s v="Other Industrial"/>
    <x v="8"/>
    <s v="Hallways/Corridors/Stairways"/>
    <s v="OfS"/>
    <m/>
    <s v="OfS"/>
    <n v="1"/>
  </r>
  <r>
    <x v="17"/>
    <s v="Other Industrial"/>
    <x v="8"/>
    <s v="Other Unlisted Activity Types"/>
    <s v="OfS"/>
    <m/>
    <s v="OfS"/>
    <n v="1"/>
  </r>
  <r>
    <x v="17"/>
    <s v="Other Industrial"/>
    <x v="8"/>
    <s v="Copy Room"/>
    <s v="OfS"/>
    <m/>
    <s v="OfS"/>
    <n v="1"/>
  </r>
  <r>
    <x v="17"/>
    <s v="Other Industrial"/>
    <x v="8"/>
    <s v="Kitchen/Break room and Food Preparation"/>
    <s v="OfS"/>
    <m/>
    <s v="OfS"/>
    <n v="1"/>
  </r>
  <r>
    <x v="16"/>
    <s v="Other Industrial"/>
    <x v="10"/>
    <s v="Comm/Ind Work (General High Bay)"/>
    <s v="MLI"/>
    <m/>
    <s v="MLI"/>
    <n v="1"/>
  </r>
  <r>
    <x v="16"/>
    <s v="Other Industrial"/>
    <x v="10"/>
    <s v="Restrooms"/>
    <s v="MLI"/>
    <m/>
    <s v="MLI"/>
    <n v="1"/>
  </r>
  <r>
    <x v="16"/>
    <s v="Other Industrial"/>
    <x v="10"/>
    <s v="Comm/Ind Work (General Low Bay)"/>
    <s v="MLI"/>
    <m/>
    <s v="MLI"/>
    <n v="1"/>
  </r>
  <r>
    <x v="16"/>
    <s v="Other Industrial"/>
    <x v="10"/>
    <s v="Kitchen/Break room and Food Preparation"/>
    <s v="MLI"/>
    <m/>
    <s v="MLI"/>
    <n v="1"/>
  </r>
  <r>
    <x v="16"/>
    <s v="Other Industrial"/>
    <x v="10"/>
    <s v="Office (Executive/Private)"/>
    <s v="MLI"/>
    <m/>
    <s v="MLI"/>
    <n v="1"/>
  </r>
  <r>
    <x v="16"/>
    <s v="Other Industrial"/>
    <x v="10"/>
    <s v="Office (Open Plan)"/>
    <s v="MLI"/>
    <m/>
    <s v="MLI"/>
    <n v="1"/>
  </r>
  <r>
    <x v="16"/>
    <s v="Other Industrial"/>
    <x v="10"/>
    <s v="Storage (Unconditioned)"/>
    <s v="MLI"/>
    <m/>
    <s v="MLI"/>
    <n v="1"/>
  </r>
  <r>
    <x v="83"/>
    <s v="Agriculture"/>
    <x v="20"/>
    <s v="Other Unlisted Activity Types"/>
    <s v="NA"/>
    <m/>
    <s v="NA"/>
    <n v="1"/>
  </r>
  <r>
    <x v="85"/>
    <s v="Assembly"/>
    <x v="9"/>
    <s v="Storage (Unconditioned)"/>
    <s v="Asm"/>
    <m/>
    <s v="Asm"/>
    <n v="1"/>
  </r>
  <r>
    <x v="85"/>
    <s v="Assembly"/>
    <x v="9"/>
    <s v="Restrooms"/>
    <s v="Asm"/>
    <m/>
    <s v="Asm"/>
    <n v="1"/>
  </r>
  <r>
    <x v="85"/>
    <s v="Assembly"/>
    <x v="9"/>
    <s v="Library"/>
    <s v="Asm"/>
    <m/>
    <s v="Asm"/>
    <n v="3"/>
  </r>
  <r>
    <x v="19"/>
    <s v="Assembly"/>
    <x v="9"/>
    <s v="Restrooms"/>
    <s v="Asm"/>
    <m/>
    <s v="Asm"/>
    <n v="2"/>
  </r>
  <r>
    <x v="19"/>
    <s v="Assembly"/>
    <x v="9"/>
    <s v="Auditorium"/>
    <s v="Asm"/>
    <m/>
    <s v="Asm"/>
    <n v="2"/>
  </r>
  <r>
    <x v="19"/>
    <s v="Assembly"/>
    <x v="9"/>
    <s v="Classroom/Lecture"/>
    <s v="Asm"/>
    <m/>
    <s v="Asm"/>
    <n v="3"/>
  </r>
  <r>
    <x v="19"/>
    <s v="Assembly"/>
    <x v="9"/>
    <s v="Hallways/Corridors/Stairways"/>
    <s v="Asm"/>
    <m/>
    <s v="Asm"/>
    <n v="1"/>
  </r>
  <r>
    <x v="19"/>
    <s v="Assembly"/>
    <x v="9"/>
    <s v="Office (General)"/>
    <s v="Asm"/>
    <m/>
    <s v="Asm"/>
    <n v="1"/>
  </r>
  <r>
    <x v="82"/>
    <s v="Other Industrial"/>
    <x v="10"/>
    <s v="Storage (Unconditioned)"/>
    <s v="MLI"/>
    <m/>
    <s v="MLI"/>
    <n v="6"/>
  </r>
  <r>
    <x v="14"/>
    <s v="Health/Medical - Clinic"/>
    <x v="8"/>
    <s v="Office (Open Plan)"/>
    <s v="OfS"/>
    <m/>
    <s v="OfS"/>
    <n v="1"/>
  </r>
  <r>
    <x v="14"/>
    <s v="Health/Medical - Clinic"/>
    <x v="8"/>
    <s v="Restrooms"/>
    <s v="OfS"/>
    <m/>
    <s v="OfS"/>
    <n v="1"/>
  </r>
  <r>
    <x v="42"/>
    <s v="Retail - Large"/>
    <x v="10"/>
    <s v="Auto Repair Workshop"/>
    <s v="MLI"/>
    <m/>
    <s v="MLI"/>
    <n v="3"/>
  </r>
  <r>
    <x v="42"/>
    <s v="Retail - Large"/>
    <x v="10"/>
    <s v="Restrooms"/>
    <s v="MLI"/>
    <m/>
    <s v="MLI"/>
    <n v="2"/>
  </r>
  <r>
    <x v="42"/>
    <s v="Retail - Large"/>
    <x v="10"/>
    <s v="Storage (Unconditioned)"/>
    <s v="MLI"/>
    <m/>
    <s v="MLI"/>
    <n v="1"/>
  </r>
  <r>
    <x v="42"/>
    <s v="Retail - Large"/>
    <x v="10"/>
    <s v="Office (General)"/>
    <s v="MLI"/>
    <m/>
    <s v="MLI"/>
    <n v="5"/>
  </r>
  <r>
    <x v="58"/>
    <s v="Retail - Large"/>
    <x v="18"/>
    <s v="Office (Executive/Private)"/>
    <s v="RtL"/>
    <m/>
    <s v="RtL"/>
    <n v="2"/>
  </r>
  <r>
    <x v="58"/>
    <s v="Retail - Large"/>
    <x v="18"/>
    <s v="Restrooms"/>
    <s v="RtL"/>
    <m/>
    <s v="RtL"/>
    <n v="1"/>
  </r>
  <r>
    <x v="58"/>
    <s v="Retail - Large"/>
    <x v="18"/>
    <s v="Storage (Conditioned)"/>
    <s v="RtL"/>
    <m/>
    <s v="RtL"/>
    <n v="1"/>
  </r>
  <r>
    <x v="58"/>
    <s v="Retail - Large"/>
    <x v="18"/>
    <s v="Retail Sales/Showroom"/>
    <s v="RtL"/>
    <m/>
    <s v="RtL"/>
    <n v="1"/>
  </r>
  <r>
    <x v="58"/>
    <s v="Retail - Large"/>
    <x v="18"/>
    <s v="Kitchen/Break room and Food Preparation"/>
    <s v="RtL"/>
    <m/>
    <s v="RtL"/>
    <n v="1"/>
  </r>
  <r>
    <x v="58"/>
    <s v="Retail - Large"/>
    <x v="18"/>
    <s v="Office (Open Plan)"/>
    <s v="RtL"/>
    <m/>
    <s v="RtL"/>
    <n v="2"/>
  </r>
  <r>
    <x v="5"/>
    <s v="Education - Secondary School"/>
    <x v="5"/>
    <s v="Exercise Centers/Gymnasium"/>
    <s v="ESe"/>
    <m/>
    <s v="ESe"/>
    <n v="6"/>
  </r>
  <r>
    <x v="7"/>
    <s v="Warehouse"/>
    <x v="6"/>
    <s v="Office (General)"/>
    <s v="SUn"/>
    <m/>
    <s v="SUn"/>
    <n v="2"/>
  </r>
  <r>
    <x v="7"/>
    <s v="Warehouse"/>
    <x v="6"/>
    <s v="Conference Room"/>
    <s v="SUn"/>
    <m/>
    <s v="SUn"/>
    <n v="1"/>
  </r>
  <r>
    <x v="86"/>
    <s v="Grocery"/>
    <x v="11"/>
    <s v="Office (General)"/>
    <s v="Gro"/>
    <m/>
    <s v="Gro"/>
    <n v="1"/>
  </r>
  <r>
    <x v="86"/>
    <s v="Grocery"/>
    <x v="11"/>
    <s v="Storage (Refrigerated/Freezer), Walk-in"/>
    <s v="Gro"/>
    <m/>
    <s v="Gro"/>
    <n v="2"/>
  </r>
  <r>
    <x v="42"/>
    <s v="Retail - Small"/>
    <x v="10"/>
    <s v="Comm/Ind Work (General Low Bay)"/>
    <s v="MLI"/>
    <m/>
    <s v="MLI"/>
    <n v="1"/>
  </r>
  <r>
    <x v="42"/>
    <s v="Retail - Small"/>
    <x v="10"/>
    <s v="Restrooms"/>
    <s v="MLI"/>
    <m/>
    <s v="MLI"/>
    <n v="1"/>
  </r>
  <r>
    <x v="42"/>
    <s v="Retail - Small"/>
    <x v="10"/>
    <s v="Hallways/Corridors/Stairways"/>
    <s v="MLI"/>
    <m/>
    <s v="MLI"/>
    <n v="1"/>
  </r>
  <r>
    <x v="52"/>
    <s v="Health/Medical - Clinic"/>
    <x v="17"/>
    <s v="Convention and Meeting Center"/>
    <s v="Nrs"/>
    <m/>
    <s v="Nrs"/>
    <n v="1"/>
  </r>
  <r>
    <x v="52"/>
    <s v="Health/Medical - Clinic"/>
    <x v="17"/>
    <s v="Hallways/Corridors/Stairways"/>
    <s v="Nrs"/>
    <m/>
    <s v="Nrs"/>
    <n v="1"/>
  </r>
  <r>
    <x v="52"/>
    <s v="Health/Medical - Clinic"/>
    <x v="17"/>
    <s v="Kitchen/Break room and Food Preparation"/>
    <s v="Nrs"/>
    <m/>
    <s v="Nrs"/>
    <n v="1"/>
  </r>
  <r>
    <x v="52"/>
    <s v="Health/Medical - Clinic"/>
    <x v="17"/>
    <s v="Lobby (Main Entry and Assembly)"/>
    <s v="Nrs"/>
    <m/>
    <s v="Nrs"/>
    <n v="1"/>
  </r>
  <r>
    <x v="52"/>
    <s v="Health/Medical - Clinic"/>
    <x v="17"/>
    <s v="Office (Executive/Private)"/>
    <s v="Nrs"/>
    <m/>
    <s v="Nrs"/>
    <n v="3"/>
  </r>
  <r>
    <x v="52"/>
    <s v="Health/Medical - Clinic"/>
    <x v="17"/>
    <s v="Other Unlisted Activity Types"/>
    <s v="Nrs"/>
    <m/>
    <s v="Nrs"/>
    <n v="1"/>
  </r>
  <r>
    <x v="52"/>
    <s v="Health/Medical - Clinic"/>
    <x v="17"/>
    <s v="Storage (Unconditioned)"/>
    <s v="Nrs"/>
    <m/>
    <s v="Nrs"/>
    <n v="1"/>
  </r>
  <r>
    <x v="52"/>
    <s v="Health/Medical - Clinic"/>
    <x v="17"/>
    <s v="Copy Room"/>
    <s v="Nrs"/>
    <m/>
    <s v="Nrs"/>
    <n v="1"/>
  </r>
  <r>
    <x v="52"/>
    <s v="Health/Medical - Clinic"/>
    <x v="17"/>
    <s v="Restrooms"/>
    <s v="Nrs"/>
    <m/>
    <s v="Nrs"/>
    <n v="1"/>
  </r>
  <r>
    <x v="2"/>
    <s v="Restaurant - Sit Down"/>
    <x v="2"/>
    <s v="Hallways/Corridors/Stairways"/>
    <s v="RSD"/>
    <m/>
    <s v="RSD"/>
    <n v="1"/>
  </r>
  <r>
    <x v="87"/>
    <s v="Health/Medical - Clinic"/>
    <x v="17"/>
    <s v="Storage (Unconditioned)"/>
    <s v="Nrs"/>
    <m/>
    <s v="Nrs"/>
    <n v="1"/>
  </r>
  <r>
    <x v="87"/>
    <s v="Health/Medical - Clinic"/>
    <x v="17"/>
    <s v="Kitchen/Break room and Food Preparation"/>
    <s v="Nrs"/>
    <m/>
    <s v="Nrs"/>
    <n v="1"/>
  </r>
  <r>
    <x v="87"/>
    <s v="Health/Medical - Clinic"/>
    <x v="17"/>
    <s v="Restrooms"/>
    <s v="Nrs"/>
    <m/>
    <s v="Nrs"/>
    <n v="1"/>
  </r>
  <r>
    <x v="16"/>
    <s v="Other Industrial"/>
    <x v="10"/>
    <s v="Lobby (Main Entry and Assembly)"/>
    <s v="MLI"/>
    <m/>
    <s v="MLI"/>
    <n v="1"/>
  </r>
  <r>
    <x v="16"/>
    <s v="Other Industrial"/>
    <x v="10"/>
    <s v="Hallways/Corridors/Stairways"/>
    <s v="MLI"/>
    <m/>
    <s v="MLI"/>
    <n v="1"/>
  </r>
  <r>
    <x v="16"/>
    <s v="Other Industrial"/>
    <x v="10"/>
    <s v="Office (General)"/>
    <s v="MLI"/>
    <m/>
    <s v="MLI"/>
    <n v="1"/>
  </r>
  <r>
    <x v="16"/>
    <s v="Other Industrial"/>
    <x v="10"/>
    <s v="Storage (Conditioned)"/>
    <s v="MLI"/>
    <m/>
    <s v="MLI"/>
    <n v="4"/>
  </r>
  <r>
    <x v="16"/>
    <s v="Other Industrial"/>
    <x v="10"/>
    <s v="Comm/Ind Work (General High Bay)"/>
    <s v="MLI"/>
    <m/>
    <s v="MLI"/>
    <n v="3"/>
  </r>
  <r>
    <x v="2"/>
    <s v="Restaurant - Sit Down"/>
    <x v="2"/>
    <s v="Dining Area"/>
    <s v="RSD"/>
    <m/>
    <s v="RSD"/>
    <n v="1"/>
  </r>
  <r>
    <x v="2"/>
    <s v="Restaurant - Sit Down"/>
    <x v="2"/>
    <s v="Kitchen/Break room and Food Preparation"/>
    <s v="RSD"/>
    <m/>
    <s v="RSD"/>
    <n v="1"/>
  </r>
  <r>
    <x v="27"/>
    <s v="Education - Primary School"/>
    <x v="13"/>
    <s v="Restrooms"/>
    <s v="EPr"/>
    <m/>
    <s v="EPr"/>
    <n v="1"/>
  </r>
  <r>
    <x v="27"/>
    <s v="Education - Primary School"/>
    <x v="13"/>
    <s v="Classroom/Lecture"/>
    <s v="EPr"/>
    <m/>
    <s v="EPr"/>
    <n v="1"/>
  </r>
  <r>
    <x v="27"/>
    <s v="Education - Primary School"/>
    <x v="13"/>
    <s v="Office (Executive/Private)"/>
    <s v="EPr"/>
    <m/>
    <s v="EPr"/>
    <n v="1"/>
  </r>
  <r>
    <x v="88"/>
    <s v="Restaurant - Sit Down"/>
    <x v="2"/>
    <s v="Retail Sales/Showroom"/>
    <s v="RSD"/>
    <m/>
    <s v="RSD"/>
    <n v="3"/>
  </r>
  <r>
    <x v="88"/>
    <s v="Other Industrial"/>
    <x v="2"/>
    <s v="Storage (Unconditioned)"/>
    <s v="RSD"/>
    <m/>
    <s v="RSD"/>
    <n v="2"/>
  </r>
  <r>
    <x v="2"/>
    <s v="Restaurant - Sit Down"/>
    <x v="2"/>
    <s v="Dining Area"/>
    <s v="RSD"/>
    <m/>
    <s v="RSD"/>
    <n v="2"/>
  </r>
  <r>
    <x v="2"/>
    <s v="Restaurant - Sit Down"/>
    <x v="2"/>
    <s v="Restrooms"/>
    <s v="RSD"/>
    <m/>
    <s v="RSD"/>
    <n v="1"/>
  </r>
  <r>
    <x v="59"/>
    <s v="Education - Community College"/>
    <x v="19"/>
    <s v="Conference Room"/>
    <s v="ECC"/>
    <m/>
    <s v="ECC"/>
    <n v="2"/>
  </r>
  <r>
    <x v="59"/>
    <s v="Education - Community College"/>
    <x v="19"/>
    <s v="Office (Executive/Private)"/>
    <s v="ECC"/>
    <m/>
    <s v="ECC"/>
    <n v="1"/>
  </r>
  <r>
    <x v="59"/>
    <s v="Education - Community College"/>
    <x v="19"/>
    <s v="Restrooms"/>
    <s v="ECC"/>
    <m/>
    <s v="ECC"/>
    <n v="2"/>
  </r>
  <r>
    <x v="59"/>
    <s v="Education - Community College"/>
    <x v="19"/>
    <s v="Storage (Conditioned)"/>
    <s v="ECC"/>
    <m/>
    <s v="ECC"/>
    <n v="1"/>
  </r>
  <r>
    <x v="27"/>
    <s v="Education - Primary School"/>
    <x v="13"/>
    <s v="Classroom/Lecture"/>
    <s v="EPr"/>
    <m/>
    <s v="EPr"/>
    <n v="4"/>
  </r>
  <r>
    <x v="27"/>
    <s v="Education - Primary School"/>
    <x v="13"/>
    <s v="Office (Open Plan)"/>
    <s v="EPr"/>
    <m/>
    <s v="EPr"/>
    <n v="1"/>
  </r>
  <r>
    <x v="43"/>
    <s v="Retail - Large"/>
    <x v="10"/>
    <s v="Storage (Unconditioned)"/>
    <s v="MLI"/>
    <m/>
    <s v="MLI"/>
    <n v="2"/>
  </r>
  <r>
    <x v="35"/>
    <s v="Retail - Small"/>
    <x v="1"/>
    <s v="Lobby (Office Reception/Waiting)"/>
    <s v="RtS"/>
    <m/>
    <s v="RtS"/>
    <n v="1"/>
  </r>
  <r>
    <x v="35"/>
    <s v="Retail - Small"/>
    <x v="1"/>
    <s v="Other Unlisted Activity Types"/>
    <s v="RtS"/>
    <m/>
    <s v="RtS"/>
    <n v="2"/>
  </r>
  <r>
    <x v="82"/>
    <s v="Other Industrial"/>
    <x v="10"/>
    <s v="Retail Sales/Showroom"/>
    <s v="MLI"/>
    <m/>
    <s v="MLI"/>
    <n v="1"/>
  </r>
  <r>
    <x v="82"/>
    <s v="Other Industrial"/>
    <x v="10"/>
    <s v="Office (Open Plan)"/>
    <s v="MLI"/>
    <m/>
    <s v="MLI"/>
    <n v="1"/>
  </r>
  <r>
    <x v="82"/>
    <s v="Other Industrial"/>
    <x v="10"/>
    <s v="Loading Dock"/>
    <s v="MLI"/>
    <m/>
    <s v="MLI"/>
    <n v="1"/>
  </r>
  <r>
    <x v="82"/>
    <s v="Other Industrial"/>
    <x v="10"/>
    <s v="Other Unlisted Activity Types"/>
    <s v="MLI"/>
    <m/>
    <s v="MLI"/>
    <n v="1"/>
  </r>
  <r>
    <x v="49"/>
    <s v="Assembly"/>
    <x v="9"/>
    <s v="Dining Area"/>
    <s v="Asm"/>
    <m/>
    <s v="Asm"/>
    <n v="1"/>
  </r>
  <r>
    <x v="49"/>
    <s v="Assembly"/>
    <x v="9"/>
    <s v="Exercise Centers/Gymnasium"/>
    <s v="Asm"/>
    <m/>
    <s v="Asm"/>
    <n v="2"/>
  </r>
  <r>
    <x v="49"/>
    <s v="Assembly"/>
    <x v="9"/>
    <s v="Mechanical/Electrical Room"/>
    <s v="Asm"/>
    <m/>
    <s v="Asm"/>
    <n v="1"/>
  </r>
  <r>
    <x v="49"/>
    <s v="Assembly"/>
    <x v="9"/>
    <s v="Office (Open Plan)"/>
    <s v="Asm"/>
    <m/>
    <s v="Asm"/>
    <n v="1"/>
  </r>
  <r>
    <x v="49"/>
    <s v="Assembly"/>
    <x v="9"/>
    <s v="Restrooms"/>
    <s v="Asm"/>
    <m/>
    <s v="Asm"/>
    <n v="1"/>
  </r>
  <r>
    <x v="49"/>
    <s v="Assembly"/>
    <x v="9"/>
    <s v="Retail Sales/Showroom"/>
    <s v="Asm"/>
    <m/>
    <s v="Asm"/>
    <n v="1"/>
  </r>
  <r>
    <x v="49"/>
    <s v="Assembly"/>
    <x v="9"/>
    <s v="Storage (Conditioned)"/>
    <s v="Asm"/>
    <m/>
    <s v="Asm"/>
    <n v="1"/>
  </r>
  <r>
    <x v="61"/>
    <s v="Retail - Small"/>
    <x v="1"/>
    <s v="Retail Sales/Showroom"/>
    <s v="RtS"/>
    <m/>
    <s v="RtS"/>
    <n v="1"/>
  </r>
  <r>
    <x v="5"/>
    <s v="Education - Secondary School"/>
    <x v="5"/>
    <s v="Exercise Centers/Gymnasium"/>
    <s v="ESe"/>
    <m/>
    <s v="ESe"/>
    <n v="3"/>
  </r>
  <r>
    <x v="18"/>
    <s v="Retail - Small"/>
    <x v="1"/>
    <s v="Other Unlisted Activity Types"/>
    <s v="RtS"/>
    <m/>
    <s v="RtS"/>
    <n v="1"/>
  </r>
  <r>
    <x v="18"/>
    <s v="Retail - Small"/>
    <x v="1"/>
    <s v="Retail Sales/Showroom"/>
    <s v="RtS"/>
    <m/>
    <s v="RtS"/>
    <n v="1"/>
  </r>
  <r>
    <x v="18"/>
    <s v="Retail - Small"/>
    <x v="1"/>
    <s v="Office (General)"/>
    <s v="RtS"/>
    <m/>
    <s v="RtS"/>
    <n v="1"/>
  </r>
  <r>
    <x v="81"/>
    <s v="Warehouse"/>
    <x v="4"/>
    <s v="Mechanical/Electrical Room"/>
    <s v="SCn"/>
    <m/>
    <s v="SCn"/>
    <n v="1"/>
  </r>
  <r>
    <x v="81"/>
    <s v="Warehouse"/>
    <x v="4"/>
    <s v="Storage (Conditioned)"/>
    <s v="SCn"/>
    <m/>
    <s v="SCn"/>
    <n v="1"/>
  </r>
  <r>
    <x v="81"/>
    <s v="Warehouse"/>
    <x v="4"/>
    <s v="Hallways/Corridors/Stairways"/>
    <s v="SCn"/>
    <m/>
    <s v="SCn"/>
    <n v="1"/>
  </r>
  <r>
    <x v="31"/>
    <s v="Education - Primary School"/>
    <x v="13"/>
    <s v="Classrooms (Portable)"/>
    <s v="EPr"/>
    <m/>
    <s v="EPr"/>
    <n v="1"/>
  </r>
  <r>
    <x v="31"/>
    <s v="Education - Primary School"/>
    <x v="13"/>
    <s v="Classroom/Lecture"/>
    <s v="EPr"/>
    <m/>
    <s v="EPr"/>
    <n v="2"/>
  </r>
  <r>
    <x v="31"/>
    <s v="Education - Primary School"/>
    <x v="13"/>
    <s v="Hallways/Corridors/Stairways"/>
    <s v="EPr"/>
    <m/>
    <s v="EPr"/>
    <n v="1"/>
  </r>
  <r>
    <x v="31"/>
    <s v="Education - Primary School"/>
    <x v="13"/>
    <s v="Kitchen/Break room and Food Preparation"/>
    <s v="EPr"/>
    <m/>
    <s v="EPr"/>
    <n v="1"/>
  </r>
  <r>
    <x v="31"/>
    <s v="Education - Primary School"/>
    <x v="13"/>
    <s v="Library"/>
    <s v="EPr"/>
    <m/>
    <s v="EPr"/>
    <n v="1"/>
  </r>
  <r>
    <x v="31"/>
    <s v="Education - Primary School"/>
    <x v="13"/>
    <s v="Office (General)"/>
    <s v="EPr"/>
    <m/>
    <s v="EPr"/>
    <n v="3"/>
  </r>
  <r>
    <x v="31"/>
    <s v="Education - Primary School"/>
    <x v="13"/>
    <s v="Restrooms"/>
    <s v="EPr"/>
    <m/>
    <s v="EPr"/>
    <n v="2"/>
  </r>
  <r>
    <x v="31"/>
    <s v="Education - Primary School"/>
    <x v="13"/>
    <s v="Storage (Unconditioned)"/>
    <s v="EPr"/>
    <m/>
    <s v="EPr"/>
    <n v="4"/>
  </r>
  <r>
    <x v="16"/>
    <s v="Other Industrial"/>
    <x v="10"/>
    <s v="Lobby (Main Entry and Assembly)"/>
    <s v="MLI"/>
    <m/>
    <s v="MLI"/>
    <n v="1"/>
  </r>
  <r>
    <x v="16"/>
    <s v="Other Industrial"/>
    <x v="10"/>
    <s v="Comm/Ind Work (General High Bay)"/>
    <s v="MLI"/>
    <m/>
    <s v="MLI"/>
    <n v="1"/>
  </r>
  <r>
    <x v="16"/>
    <s v="Other Industrial"/>
    <x v="10"/>
    <s v="Office (General)"/>
    <s v="MLI"/>
    <m/>
    <s v="MLI"/>
    <n v="1"/>
  </r>
  <r>
    <x v="29"/>
    <s v="Assembly"/>
    <x v="9"/>
    <s v="Copy Room"/>
    <s v="Asm"/>
    <m/>
    <s v="Asm"/>
    <n v="1"/>
  </r>
  <r>
    <x v="29"/>
    <s v="Assembly"/>
    <x v="9"/>
    <s v="Exercise Centers/Gymnasium"/>
    <s v="Asm"/>
    <m/>
    <s v="Asm"/>
    <n v="2"/>
  </r>
  <r>
    <x v="29"/>
    <s v="Assembly"/>
    <x v="9"/>
    <s v="Hallways/Corridors/Stairways"/>
    <s v="Asm"/>
    <m/>
    <s v="Asm"/>
    <n v="1"/>
  </r>
  <r>
    <x v="16"/>
    <s v="Other Industrial"/>
    <x v="10"/>
    <s v="Comm/Ind Work (Precision)"/>
    <s v="MLI"/>
    <m/>
    <s v="MLI"/>
    <n v="1"/>
  </r>
  <r>
    <x v="16"/>
    <s v="Other Industrial"/>
    <x v="10"/>
    <s v="Kitchen/Break room and Food Preparation"/>
    <s v="MLI"/>
    <m/>
    <s v="MLI"/>
    <n v="1"/>
  </r>
  <r>
    <x v="16"/>
    <s v="Other Industrial"/>
    <x v="10"/>
    <s v="Office (Executive/Private)"/>
    <s v="MLI"/>
    <m/>
    <s v="MLI"/>
    <n v="2"/>
  </r>
  <r>
    <x v="16"/>
    <s v="Other Industrial"/>
    <x v="10"/>
    <s v="Office (General)"/>
    <s v="MLI"/>
    <m/>
    <s v="MLI"/>
    <n v="1"/>
  </r>
  <r>
    <x v="17"/>
    <s v="Office - Small"/>
    <x v="8"/>
    <s v="Office (Open Plan)"/>
    <s v="OfS"/>
    <m/>
    <s v="OfS"/>
    <n v="1"/>
  </r>
  <r>
    <x v="43"/>
    <s v="Retail - Large"/>
    <x v="10"/>
    <s v="Comm/Ind Work (General High Bay)"/>
    <s v="MLI"/>
    <m/>
    <s v="MLI"/>
    <n v="1"/>
  </r>
  <r>
    <x v="43"/>
    <s v="Retail - Large"/>
    <x v="10"/>
    <s v="Retail Sales/Showroom"/>
    <s v="MLI"/>
    <m/>
    <s v="MLI"/>
    <n v="1"/>
  </r>
  <r>
    <x v="43"/>
    <s v="Retail - Large"/>
    <x v="10"/>
    <s v="Storage (Unconditioned)"/>
    <s v="MLI"/>
    <m/>
    <s v="MLI"/>
    <n v="1"/>
  </r>
  <r>
    <x v="43"/>
    <s v="Retail - Large"/>
    <x v="10"/>
    <s v="Auto Repair Workshop"/>
    <s v="MLI"/>
    <m/>
    <s v="MLI"/>
    <n v="2"/>
  </r>
  <r>
    <x v="16"/>
    <s v="Other Industrial"/>
    <x v="10"/>
    <s v="Comm/Ind Work (General High Bay)"/>
    <s v="MLI"/>
    <m/>
    <s v="MLI"/>
    <n v="7"/>
  </r>
  <r>
    <x v="16"/>
    <s v="Other Industrial"/>
    <x v="10"/>
    <s v="Hallways/Corridors/Stairways"/>
    <s v="MLI"/>
    <m/>
    <s v="MLI"/>
    <n v="1"/>
  </r>
  <r>
    <x v="16"/>
    <s v="Other Industrial"/>
    <x v="10"/>
    <s v="Kitchen/Break room and Food Preparation"/>
    <s v="MLI"/>
    <m/>
    <s v="MLI"/>
    <n v="1"/>
  </r>
  <r>
    <x v="16"/>
    <s v="Other Industrial"/>
    <x v="10"/>
    <s v="Office (General)"/>
    <s v="MLI"/>
    <m/>
    <s v="MLI"/>
    <n v="5"/>
  </r>
  <r>
    <x v="16"/>
    <s v="Other Industrial"/>
    <x v="10"/>
    <s v="Restrooms"/>
    <s v="MLI"/>
    <m/>
    <s v="MLI"/>
    <n v="2"/>
  </r>
  <r>
    <x v="16"/>
    <s v="Other Industrial"/>
    <x v="10"/>
    <s v="Storage (Unconditioned)"/>
    <s v="MLI"/>
    <m/>
    <s v="MLI"/>
    <n v="1"/>
  </r>
  <r>
    <x v="29"/>
    <s v="Assembly"/>
    <x v="9"/>
    <s v="Exercise Centers/Gymnasium"/>
    <s v="Asm"/>
    <m/>
    <s v="Asm"/>
    <n v="4"/>
  </r>
  <r>
    <x v="29"/>
    <s v="Assembly"/>
    <x v="9"/>
    <s v="Locker and Dressing Room"/>
    <s v="Asm"/>
    <m/>
    <s v="Asm"/>
    <n v="2"/>
  </r>
  <r>
    <x v="16"/>
    <s v="Other Industrial"/>
    <x v="10"/>
    <s v="Comm/Ind Work (General High Bay)"/>
    <s v="MLI"/>
    <m/>
    <s v="MLI"/>
    <n v="5"/>
  </r>
  <r>
    <x v="16"/>
    <s v="Other Industrial"/>
    <x v="10"/>
    <s v="Restrooms"/>
    <s v="MLI"/>
    <m/>
    <s v="MLI"/>
    <n v="2"/>
  </r>
  <r>
    <x v="16"/>
    <s v="Other Industrial"/>
    <x v="10"/>
    <s v="Storage (Unconditioned)"/>
    <s v="MLI"/>
    <m/>
    <s v="MLI"/>
    <n v="2"/>
  </r>
  <r>
    <x v="7"/>
    <s v="Warehouse"/>
    <x v="6"/>
    <s v="Storage (Unconditioned)"/>
    <s v="SUn"/>
    <m/>
    <s v="SUn"/>
    <n v="3"/>
  </r>
  <r>
    <x v="7"/>
    <s v="Warehouse"/>
    <x v="6"/>
    <s v="Restrooms"/>
    <s v="SUn"/>
    <m/>
    <s v="SUn"/>
    <n v="2"/>
  </r>
  <r>
    <x v="7"/>
    <s v="Warehouse"/>
    <x v="6"/>
    <s v="Kitchen/Break room and Food Preparation"/>
    <s v="SUn"/>
    <m/>
    <s v="SUn"/>
    <n v="1"/>
  </r>
  <r>
    <x v="7"/>
    <s v="Warehouse"/>
    <x v="6"/>
    <s v="Lobby (Main Entry and Assembly)"/>
    <s v="SUn"/>
    <m/>
    <s v="SUn"/>
    <n v="1"/>
  </r>
  <r>
    <x v="7"/>
    <s v="Warehouse"/>
    <x v="6"/>
    <s v="Office (Executive/Private)"/>
    <s v="SUn"/>
    <m/>
    <s v="SUn"/>
    <n v="2"/>
  </r>
  <r>
    <x v="7"/>
    <s v="Warehouse"/>
    <x v="6"/>
    <s v="Office (General)"/>
    <s v="SUn"/>
    <m/>
    <s v="SUn"/>
    <n v="1"/>
  </r>
  <r>
    <x v="7"/>
    <s v="Warehouse"/>
    <x v="6"/>
    <s v="Storage (Conditioned)"/>
    <s v="SUn"/>
    <m/>
    <s v="SUn"/>
    <n v="2"/>
  </r>
  <r>
    <x v="82"/>
    <s v="Other Industrial"/>
    <x v="10"/>
    <s v="Auto Repair Workshop"/>
    <s v="MLI"/>
    <m/>
    <s v="MLI"/>
    <n v="5"/>
  </r>
  <r>
    <x v="16"/>
    <s v="Other Industrial"/>
    <x v="10"/>
    <s v="Office (General)"/>
    <s v="MLI"/>
    <m/>
    <s v="MLI"/>
    <n v="1"/>
  </r>
  <r>
    <x v="17"/>
    <s v="Retail - Small"/>
    <x v="8"/>
    <s v="Kitchen/Break room and Food Preparation"/>
    <s v="OfS"/>
    <m/>
    <s v="OfS"/>
    <n v="1"/>
  </r>
  <r>
    <x v="17"/>
    <s v="Retail - Small"/>
    <x v="8"/>
    <s v="Office (Open Plan)"/>
    <s v="OfS"/>
    <m/>
    <s v="OfS"/>
    <n v="2"/>
  </r>
  <r>
    <x v="58"/>
    <s v="Retail - Large"/>
    <x v="18"/>
    <s v="Retail Sales/Showroom"/>
    <s v="RtL"/>
    <m/>
    <s v="RtL"/>
    <n v="3"/>
  </r>
  <r>
    <x v="58"/>
    <s v="Retail - Large"/>
    <x v="18"/>
    <s v="Storage (Unconditioned)"/>
    <s v="RtL"/>
    <m/>
    <s v="RtL"/>
    <n v="1"/>
  </r>
  <r>
    <x v="5"/>
    <s v="Education - Secondary School"/>
    <x v="5"/>
    <s v="Exercise Centers/Gymnasium"/>
    <s v="ESe"/>
    <m/>
    <s v="ESe"/>
    <n v="2"/>
  </r>
  <r>
    <x v="3"/>
    <s v="Lodging"/>
    <x v="3"/>
    <s v="Guest Rooms (Hotel/Motel)"/>
    <s v="Mtl"/>
    <m/>
    <s v="Mtl"/>
    <n v="4"/>
  </r>
  <r>
    <x v="3"/>
    <s v="Lodging"/>
    <x v="3"/>
    <s v="Restrooms"/>
    <s v="Mtl"/>
    <m/>
    <s v="Mtl"/>
    <n v="5"/>
  </r>
  <r>
    <x v="89"/>
    <s v="Retail - Large"/>
    <x v="18"/>
    <s v="Retail Sales/Showroom"/>
    <s v="RtL"/>
    <m/>
    <s v="RtL"/>
    <n v="2"/>
  </r>
  <r>
    <x v="89"/>
    <s v="Retail - Large"/>
    <x v="18"/>
    <s v="Storage (Unconditioned)"/>
    <s v="RtL"/>
    <m/>
    <s v="RtL"/>
    <n v="3"/>
  </r>
  <r>
    <x v="89"/>
    <s v="Retail - Large"/>
    <x v="18"/>
    <s v="Hallways/Corridors/Stairways"/>
    <s v="RtL"/>
    <m/>
    <s v="RtL"/>
    <n v="2"/>
  </r>
  <r>
    <x v="89"/>
    <s v="Retail - Large"/>
    <x v="18"/>
    <s v="Office (General)"/>
    <s v="RtL"/>
    <m/>
    <s v="RtL"/>
    <n v="1"/>
  </r>
  <r>
    <x v="89"/>
    <s v="Retail - Large"/>
    <x v="18"/>
    <s v="Restrooms"/>
    <s v="RtL"/>
    <m/>
    <s v="RtL"/>
    <n v="1"/>
  </r>
  <r>
    <x v="17"/>
    <s v="Office - Large"/>
    <x v="8"/>
    <s v="Conference Room"/>
    <s v="OfS"/>
    <m/>
    <s v="OfS"/>
    <n v="1"/>
  </r>
  <r>
    <x v="17"/>
    <s v="Office - Large"/>
    <x v="8"/>
    <s v="Copy Room"/>
    <s v="OfS"/>
    <m/>
    <s v="OfS"/>
    <n v="1"/>
  </r>
  <r>
    <x v="17"/>
    <s v="Office - Large"/>
    <x v="8"/>
    <s v="Kitchen/Break room and Food Preparation"/>
    <s v="OfS"/>
    <m/>
    <s v="OfS"/>
    <n v="1"/>
  </r>
  <r>
    <x v="17"/>
    <s v="Office - Large"/>
    <x v="8"/>
    <s v="Lobby (Office Reception/Waiting)"/>
    <s v="OfS"/>
    <m/>
    <s v="OfS"/>
    <n v="1"/>
  </r>
  <r>
    <x v="17"/>
    <s v="Office - Large"/>
    <x v="8"/>
    <s v="Mechanical/Electrical Room"/>
    <s v="OfS"/>
    <m/>
    <s v="OfS"/>
    <n v="1"/>
  </r>
  <r>
    <x v="17"/>
    <s v="Office - Large"/>
    <x v="8"/>
    <s v="Office (General)"/>
    <s v="OfS"/>
    <m/>
    <s v="OfS"/>
    <n v="1"/>
  </r>
  <r>
    <x v="17"/>
    <s v="Office - Large"/>
    <x v="8"/>
    <s v="Office (Open Plan)"/>
    <s v="OfS"/>
    <m/>
    <s v="OfS"/>
    <n v="4"/>
  </r>
  <r>
    <x v="90"/>
    <s v="Other Industrial"/>
    <x v="10"/>
    <s v="Comm/Ind Work (General High Bay)"/>
    <s v="MLI"/>
    <m/>
    <s v="MLI"/>
    <n v="4"/>
  </r>
  <r>
    <x v="27"/>
    <s v="Education - Primary School"/>
    <x v="13"/>
    <s v="Classrooms (Portable)"/>
    <s v="EPr"/>
    <m/>
    <s v="EPr"/>
    <n v="4"/>
  </r>
  <r>
    <x v="91"/>
    <s v="Assembly"/>
    <x v="9"/>
    <s v="Hallways/Corridors/Stairways"/>
    <s v="Asm"/>
    <m/>
    <s v="Asm"/>
    <n v="1"/>
  </r>
  <r>
    <x v="91"/>
    <s v="Assembly"/>
    <x v="9"/>
    <s v="Lobby (Main Entry and Assembly)"/>
    <s v="Asm"/>
    <m/>
    <s v="Asm"/>
    <n v="1"/>
  </r>
  <r>
    <x v="91"/>
    <s v="Assembly"/>
    <x v="9"/>
    <s v="Kitchen/Break room and Food Preparation"/>
    <s v="Asm"/>
    <m/>
    <s v="Asm"/>
    <n v="1"/>
  </r>
  <r>
    <x v="91"/>
    <s v="Assembly"/>
    <x v="9"/>
    <s v="Restrooms"/>
    <s v="Asm"/>
    <m/>
    <s v="Asm"/>
    <n v="1"/>
  </r>
  <r>
    <x v="91"/>
    <s v="Assembly"/>
    <x v="9"/>
    <s v="Storage (Conditioned)"/>
    <s v="Asm"/>
    <m/>
    <s v="Asm"/>
    <n v="1"/>
  </r>
  <r>
    <x v="27"/>
    <s v="Education - Primary School"/>
    <x v="13"/>
    <s v="Classroom/Lecture"/>
    <s v="EPr"/>
    <m/>
    <s v="EPr"/>
    <n v="4"/>
  </r>
  <r>
    <x v="27"/>
    <s v="Education - Primary School"/>
    <x v="13"/>
    <s v="Hallways/Corridors/Stairways"/>
    <s v="EPr"/>
    <m/>
    <s v="EPr"/>
    <n v="1"/>
  </r>
  <r>
    <x v="27"/>
    <s v="Education - Primary School"/>
    <x v="13"/>
    <s v="Kitchen/Break room and Food Preparation"/>
    <s v="EPr"/>
    <m/>
    <s v="EPr"/>
    <n v="1"/>
  </r>
  <r>
    <x v="27"/>
    <s v="Education - Primary School"/>
    <x v="13"/>
    <s v="Restrooms"/>
    <s v="EPr"/>
    <m/>
    <s v="EPr"/>
    <n v="2"/>
  </r>
  <r>
    <x v="27"/>
    <s v="Education - Primary School"/>
    <x v="13"/>
    <s v="Storage (Conditioned)"/>
    <s v="EPr"/>
    <m/>
    <s v="EPr"/>
    <n v="1"/>
  </r>
  <r>
    <x v="37"/>
    <s v="Laundry"/>
    <x v="1"/>
    <s v="Laundry"/>
    <s v="RtS"/>
    <m/>
    <s v="RtS"/>
    <n v="1"/>
  </r>
  <r>
    <x v="16"/>
    <s v="Other Industrial"/>
    <x v="10"/>
    <s v="Comm/Ind Work (General High Bay)"/>
    <s v="MLI"/>
    <m/>
    <s v="MLI"/>
    <n v="2"/>
  </r>
  <r>
    <x v="82"/>
    <s v="Other Industrial"/>
    <x v="10"/>
    <s v="Storage (Conditioned)"/>
    <s v="MLI"/>
    <m/>
    <s v="MLI"/>
    <n v="4"/>
  </r>
  <r>
    <x v="61"/>
    <s v="Retail - Large"/>
    <x v="1"/>
    <s v="Storage (Unconditioned)"/>
    <s v="RtS"/>
    <m/>
    <s v="RtS"/>
    <n v="4"/>
  </r>
  <r>
    <x v="43"/>
    <s v="Retail - Small"/>
    <x v="10"/>
    <s v="Retail Sales/Showroom"/>
    <s v="MLI"/>
    <m/>
    <s v="MLI"/>
    <n v="1"/>
  </r>
  <r>
    <x v="43"/>
    <s v="Retail - Small"/>
    <x v="10"/>
    <s v="Auditorium"/>
    <s v="MLI"/>
    <m/>
    <s v="MLI"/>
    <n v="2"/>
  </r>
  <r>
    <x v="18"/>
    <s v="Retail - Large"/>
    <x v="1"/>
    <s v="Retail Sales/Showroom"/>
    <s v="RtS"/>
    <m/>
    <s v="RtS"/>
    <n v="2"/>
  </r>
  <r>
    <x v="27"/>
    <s v="Education - Primary School"/>
    <x v="13"/>
    <s v="Classrooms (Portable)"/>
    <s v="EPr"/>
    <m/>
    <s v="EPr"/>
    <n v="2"/>
  </r>
  <r>
    <x v="27"/>
    <s v="Education - Primary School"/>
    <x v="13"/>
    <s v="Restrooms"/>
    <s v="EPr"/>
    <m/>
    <s v="EPr"/>
    <n v="1"/>
  </r>
  <r>
    <x v="26"/>
    <s v="Office - Large"/>
    <x v="12"/>
    <s v="Kitchen/Break room and Food Preparation"/>
    <s v="OfL"/>
    <m/>
    <s v="OfL"/>
    <n v="1"/>
  </r>
  <r>
    <x v="26"/>
    <s v="Office - Large"/>
    <x v="12"/>
    <s v="Office (Open Plan)"/>
    <s v="OfL"/>
    <m/>
    <s v="OfL"/>
    <n v="3"/>
  </r>
  <r>
    <x v="39"/>
    <s v="Office - Large"/>
    <x v="10"/>
    <s v="Auto Repair Workshop"/>
    <s v="MLI"/>
    <m/>
    <s v="MLI"/>
    <n v="1"/>
  </r>
  <r>
    <x v="92"/>
    <s v="Office - Small"/>
    <x v="8"/>
    <s v="Comm/Ind Work (General High Bay)"/>
    <s v="OfS"/>
    <m/>
    <s v="OfS"/>
    <n v="1"/>
  </r>
  <r>
    <x v="92"/>
    <s v="Office - Small"/>
    <x v="8"/>
    <s v="Hallways/Corridors/Stairways"/>
    <s v="OfS"/>
    <m/>
    <s v="OfS"/>
    <n v="1"/>
  </r>
  <r>
    <x v="92"/>
    <s v="Office - Small"/>
    <x v="8"/>
    <s v="Storage (Unconditioned)"/>
    <s v="OfS"/>
    <m/>
    <s v="OfS"/>
    <n v="1"/>
  </r>
  <r>
    <x v="29"/>
    <s v="Assembly"/>
    <x v="9"/>
    <s v="Dining Area"/>
    <s v="Asm"/>
    <m/>
    <s v="Asm"/>
    <n v="1"/>
  </r>
  <r>
    <x v="29"/>
    <s v="Assembly"/>
    <x v="9"/>
    <s v="Lobby (Main Entry and Assembly)"/>
    <s v="Asm"/>
    <m/>
    <s v="Asm"/>
    <n v="2"/>
  </r>
  <r>
    <x v="29"/>
    <s v="Assembly"/>
    <x v="9"/>
    <s v="Office (Open Plan)"/>
    <s v="Asm"/>
    <m/>
    <s v="Asm"/>
    <n v="1"/>
  </r>
  <r>
    <x v="29"/>
    <s v="Assembly"/>
    <x v="9"/>
    <s v="Other Unlisted Activity Types"/>
    <s v="Asm"/>
    <m/>
    <s v="Asm"/>
    <n v="1"/>
  </r>
  <r>
    <x v="31"/>
    <s v="Education - Primary School"/>
    <x v="13"/>
    <s v="Classroom/Lecture"/>
    <s v="EPr"/>
    <m/>
    <s v="EPr"/>
    <n v="1"/>
  </r>
  <r>
    <x v="31"/>
    <s v="Education - Primary School"/>
    <x v="13"/>
    <s v="Hallways/Corridors/Stairways"/>
    <s v="EPr"/>
    <m/>
    <s v="EPr"/>
    <n v="1"/>
  </r>
  <r>
    <x v="31"/>
    <s v="Education - Primary School"/>
    <x v="13"/>
    <s v="Kitchen/Break room and Food Preparation"/>
    <s v="EPr"/>
    <m/>
    <s v="EPr"/>
    <n v="1"/>
  </r>
  <r>
    <x v="31"/>
    <s v="Education - Primary School"/>
    <x v="13"/>
    <s v="Lobby (Office Reception/Waiting)"/>
    <s v="EPr"/>
    <m/>
    <s v="EPr"/>
    <n v="1"/>
  </r>
  <r>
    <x v="27"/>
    <s v="Education - Primary School"/>
    <x v="13"/>
    <s v="Kitchen/Break room and Food Preparation"/>
    <s v="EPr"/>
    <m/>
    <s v="EPr"/>
    <n v="1"/>
  </r>
  <r>
    <x v="27"/>
    <s v="Education - Primary School"/>
    <x v="13"/>
    <s v="Office (Executive/Private)"/>
    <s v="EPr"/>
    <m/>
    <s v="EPr"/>
    <n v="1"/>
  </r>
  <r>
    <x v="27"/>
    <s v="Education - Primary School"/>
    <x v="13"/>
    <s v="Other Unlisted Activity Types"/>
    <s v="EPr"/>
    <m/>
    <s v="EPr"/>
    <n v="3"/>
  </r>
  <r>
    <x v="27"/>
    <s v="Education - Primary School"/>
    <x v="13"/>
    <s v="Restrooms"/>
    <s v="EPr"/>
    <m/>
    <s v="EPr"/>
    <n v="1"/>
  </r>
  <r>
    <x v="16"/>
    <s v="Other Industrial"/>
    <x v="10"/>
    <s v="Comm/Ind Work (General High Bay)"/>
    <s v="MLI"/>
    <m/>
    <s v="MLI"/>
    <n v="1"/>
  </r>
  <r>
    <x v="16"/>
    <s v="Other Industrial"/>
    <x v="10"/>
    <s v="Storage (Unconditioned)"/>
    <s v="MLI"/>
    <m/>
    <s v="MLI"/>
    <n v="1"/>
  </r>
  <r>
    <x v="16"/>
    <s v="Other Industrial"/>
    <x v="10"/>
    <s v="Copy Room"/>
    <s v="MLI"/>
    <m/>
    <s v="MLI"/>
    <n v="1"/>
  </r>
  <r>
    <x v="16"/>
    <s v="Other Industrial"/>
    <x v="10"/>
    <s v="Hallways/Corridors/Stairways"/>
    <s v="MLI"/>
    <m/>
    <s v="MLI"/>
    <n v="1"/>
  </r>
  <r>
    <x v="16"/>
    <s v="Other Industrial"/>
    <x v="10"/>
    <s v="Office (General)"/>
    <s v="MLI"/>
    <m/>
    <s v="MLI"/>
    <n v="1"/>
  </r>
  <r>
    <x v="16"/>
    <s v="Other Industrial"/>
    <x v="10"/>
    <s v="Restrooms"/>
    <s v="MLI"/>
    <m/>
    <s v="MLI"/>
    <n v="1"/>
  </r>
  <r>
    <x v="42"/>
    <s v="Retail - Small"/>
    <x v="10"/>
    <s v="Auto Repair Workshop"/>
    <s v="MLI"/>
    <m/>
    <s v="MLI"/>
    <n v="2"/>
  </r>
  <r>
    <x v="42"/>
    <s v="Warehouse"/>
    <x v="10"/>
    <s v="Comm/Ind Work (General High Bay)"/>
    <s v="MLI"/>
    <m/>
    <s v="MLI"/>
    <n v="2"/>
  </r>
  <r>
    <x v="61"/>
    <s v="Retail - Small"/>
    <x v="1"/>
    <s v="Retail Sales/Showroom"/>
    <s v="RtS"/>
    <m/>
    <s v="RtS"/>
    <n v="1"/>
  </r>
  <r>
    <x v="18"/>
    <s v="Retail - Large"/>
    <x v="1"/>
    <s v="Retail Sales/Showroom"/>
    <s v="RtS"/>
    <m/>
    <s v="RtS"/>
    <n v="2"/>
  </r>
  <r>
    <x v="18"/>
    <s v="Retail - Large"/>
    <x v="1"/>
    <s v="Storage (Unconditioned)"/>
    <s v="RtS"/>
    <m/>
    <s v="RtS"/>
    <n v="7"/>
  </r>
  <r>
    <x v="19"/>
    <s v="Assembly"/>
    <x v="9"/>
    <s v="Classroom/Lecture"/>
    <s v="Asm"/>
    <m/>
    <s v="Asm"/>
    <n v="1"/>
  </r>
  <r>
    <x v="19"/>
    <s v="Assembly"/>
    <x v="9"/>
    <s v="Office (Executive/Private)"/>
    <s v="Asm"/>
    <m/>
    <s v="Asm"/>
    <n v="1"/>
  </r>
  <r>
    <x v="19"/>
    <s v="Assembly"/>
    <x v="9"/>
    <s v="Restrooms"/>
    <s v="Asm"/>
    <m/>
    <s v="Asm"/>
    <n v="1"/>
  </r>
  <r>
    <x v="36"/>
    <s v="Assembly"/>
    <x v="9"/>
    <s v="Hallways/Corridors/Stairways"/>
    <s v="Asm"/>
    <m/>
    <s v="Asm"/>
    <n v="1"/>
  </r>
  <r>
    <x v="36"/>
    <s v="Assembly"/>
    <x v="9"/>
    <s v="Classroom/Lecture"/>
    <s v="Asm"/>
    <m/>
    <s v="Asm"/>
    <n v="3"/>
  </r>
  <r>
    <x v="36"/>
    <s v="Assembly"/>
    <x v="9"/>
    <s v="Kitchen/Break room and Food Preparation"/>
    <s v="Asm"/>
    <m/>
    <s v="Asm"/>
    <n v="1"/>
  </r>
  <r>
    <x v="36"/>
    <s v="Assembly"/>
    <x v="9"/>
    <s v="Office (General)"/>
    <s v="Asm"/>
    <m/>
    <s v="Asm"/>
    <n v="7"/>
  </r>
  <r>
    <x v="36"/>
    <s v="Assembly"/>
    <x v="9"/>
    <s v="Office (Open Plan)"/>
    <s v="Asm"/>
    <m/>
    <s v="Asm"/>
    <n v="1"/>
  </r>
  <r>
    <x v="36"/>
    <s v="Assembly"/>
    <x v="9"/>
    <s v="Restrooms"/>
    <s v="Asm"/>
    <m/>
    <s v="Asm"/>
    <n v="1"/>
  </r>
  <r>
    <x v="36"/>
    <s v="Assembly"/>
    <x v="9"/>
    <s v="Storage (Conditioned)"/>
    <s v="Asm"/>
    <m/>
    <s v="Asm"/>
    <n v="1"/>
  </r>
  <r>
    <x v="36"/>
    <s v="Assembly"/>
    <x v="9"/>
    <s v="Storage (Unconditioned)"/>
    <s v="Asm"/>
    <m/>
    <s v="Asm"/>
    <n v="1"/>
  </r>
  <r>
    <x v="36"/>
    <s v="Assembly"/>
    <x v="9"/>
    <s v="Auditorium"/>
    <s v="Asm"/>
    <m/>
    <s v="Asm"/>
    <n v="1"/>
  </r>
  <r>
    <x v="19"/>
    <s v="Assembly"/>
    <x v="9"/>
    <s v="Religious Worship"/>
    <s v="Asm"/>
    <m/>
    <s v="Asm"/>
    <n v="1"/>
  </r>
  <r>
    <x v="19"/>
    <s v="Assembly"/>
    <x v="9"/>
    <s v="Hallways/Corridors/Stairways"/>
    <s v="Asm"/>
    <m/>
    <s v="Asm"/>
    <n v="1"/>
  </r>
  <r>
    <x v="19"/>
    <s v="Assembly"/>
    <x v="9"/>
    <s v="Restrooms"/>
    <s v="Asm"/>
    <m/>
    <s v="Asm"/>
    <n v="1"/>
  </r>
  <r>
    <x v="19"/>
    <s v="Assembly"/>
    <x v="9"/>
    <s v="Classroom/Lecture"/>
    <s v="Asm"/>
    <m/>
    <s v="Asm"/>
    <n v="4"/>
  </r>
  <r>
    <x v="19"/>
    <s v="Assembly"/>
    <x v="9"/>
    <s v="Kitchen/Break room and Food Preparation"/>
    <s v="Asm"/>
    <m/>
    <s v="Asm"/>
    <n v="1"/>
  </r>
  <r>
    <x v="19"/>
    <s v="Assembly"/>
    <x v="9"/>
    <s v="Office (General)"/>
    <s v="Asm"/>
    <m/>
    <s v="Asm"/>
    <n v="1"/>
  </r>
  <r>
    <x v="93"/>
    <s v="Retail - Large"/>
    <x v="18"/>
    <s v="Retail Sales/Showroom"/>
    <s v="RtL"/>
    <m/>
    <s v="RtL"/>
    <n v="4"/>
  </r>
  <r>
    <x v="62"/>
    <s v="Government"/>
    <x v="20"/>
    <s v="Restrooms"/>
    <s v="NA"/>
    <m/>
    <s v="NA"/>
    <n v="1"/>
  </r>
  <r>
    <x v="62"/>
    <s v="Government"/>
    <x v="20"/>
    <s v="Classroom/Lecture"/>
    <s v="NA"/>
    <m/>
    <s v="NA"/>
    <n v="1"/>
  </r>
  <r>
    <x v="62"/>
    <s v="Government"/>
    <x v="20"/>
    <s v="Hallways/Corridors/Stairways"/>
    <s v="NA"/>
    <m/>
    <s v="NA"/>
    <n v="1"/>
  </r>
  <r>
    <x v="62"/>
    <s v="Government"/>
    <x v="20"/>
    <s v="Kitchen/Break room and Food Preparation"/>
    <s v="NA"/>
    <m/>
    <s v="NA"/>
    <n v="1"/>
  </r>
  <r>
    <x v="62"/>
    <s v="Government"/>
    <x v="20"/>
    <s v="Laundry"/>
    <s v="NA"/>
    <m/>
    <s v="NA"/>
    <n v="1"/>
  </r>
  <r>
    <x v="62"/>
    <s v="Government"/>
    <x v="20"/>
    <s v="Office (General)"/>
    <s v="NA"/>
    <m/>
    <s v="NA"/>
    <n v="1"/>
  </r>
  <r>
    <x v="62"/>
    <s v="Government"/>
    <x v="20"/>
    <s v="Auto Repair Workshop"/>
    <s v="NA"/>
    <m/>
    <s v="NA"/>
    <n v="3"/>
  </r>
  <r>
    <x v="19"/>
    <s v="Assembly"/>
    <x v="9"/>
    <s v="Restrooms"/>
    <s v="Asm"/>
    <m/>
    <s v="Asm"/>
    <n v="1"/>
  </r>
  <r>
    <x v="19"/>
    <s v="Assembly"/>
    <x v="9"/>
    <s v="Dining Area"/>
    <s v="Asm"/>
    <m/>
    <s v="Asm"/>
    <n v="1"/>
  </r>
  <r>
    <x v="19"/>
    <s v="Assembly"/>
    <x v="9"/>
    <s v="Office (General)"/>
    <s v="Asm"/>
    <m/>
    <s v="Asm"/>
    <n v="2"/>
  </r>
  <r>
    <x v="19"/>
    <s v="Assembly"/>
    <x v="9"/>
    <s v="Kitchen/Break room and Food Preparation"/>
    <s v="Asm"/>
    <m/>
    <s v="Asm"/>
    <n v="1"/>
  </r>
  <r>
    <x v="49"/>
    <s v="Assembly"/>
    <x v="9"/>
    <s v="Auditorium"/>
    <s v="Asm"/>
    <m/>
    <s v="Asm"/>
    <n v="1"/>
  </r>
  <r>
    <x v="49"/>
    <s v="Assembly"/>
    <x v="9"/>
    <s v="Mall Arcade and Atrium"/>
    <s v="Asm"/>
    <m/>
    <s v="Asm"/>
    <n v="6"/>
  </r>
  <r>
    <x v="49"/>
    <s v="Assembly"/>
    <x v="9"/>
    <s v="Office (General)"/>
    <s v="Asm"/>
    <m/>
    <s v="Asm"/>
    <n v="1"/>
  </r>
  <r>
    <x v="49"/>
    <s v="Assembly"/>
    <x v="9"/>
    <s v="Restrooms"/>
    <s v="Asm"/>
    <m/>
    <s v="Asm"/>
    <n v="1"/>
  </r>
  <r>
    <x v="16"/>
    <s v="Other Industrial"/>
    <x v="10"/>
    <s v="Comm/Ind Work (General High Bay)"/>
    <s v="MLI"/>
    <m/>
    <s v="MLI"/>
    <n v="2"/>
  </r>
  <r>
    <x v="16"/>
    <s v="Other Industrial"/>
    <x v="10"/>
    <s v="Storage (Unconditioned)"/>
    <s v="MLI"/>
    <m/>
    <s v="MLI"/>
    <n v="6"/>
  </r>
  <r>
    <x v="18"/>
    <s v="Retail - Large"/>
    <x v="1"/>
    <s v="Retail Sales/Showroom"/>
    <s v="RtS"/>
    <m/>
    <s v="RtS"/>
    <n v="1"/>
  </r>
  <r>
    <x v="18"/>
    <s v="Retail - Large"/>
    <x v="1"/>
    <s v="Storage (Unconditioned)"/>
    <s v="RtS"/>
    <m/>
    <s v="RtS"/>
    <n v="1"/>
  </r>
  <r>
    <x v="18"/>
    <s v="Retail - Large"/>
    <x v="1"/>
    <s v="Kitchen/Break room and Food Preparation"/>
    <s v="RtS"/>
    <m/>
    <s v="RtS"/>
    <n v="1"/>
  </r>
  <r>
    <x v="58"/>
    <s v="Retail - Large"/>
    <x v="18"/>
    <s v="Storage (Unconditioned)"/>
    <s v="RtL"/>
    <m/>
    <s v="RtL"/>
    <n v="2"/>
  </r>
  <r>
    <x v="81"/>
    <s v="Warehouse"/>
    <x v="4"/>
    <s v="Storage (Conditioned)"/>
    <s v="SCn"/>
    <m/>
    <s v="SCn"/>
    <n v="10"/>
  </r>
  <r>
    <x v="27"/>
    <s v="Education - Primary School"/>
    <x v="13"/>
    <s v="Classroom/Lecture"/>
    <s v="EPr"/>
    <m/>
    <s v="EPr"/>
    <n v="3"/>
  </r>
  <r>
    <x v="27"/>
    <s v="Education - Primary School"/>
    <x v="13"/>
    <s v="Hallways/Corridors/Stairways"/>
    <s v="EPr"/>
    <m/>
    <s v="EPr"/>
    <n v="1"/>
  </r>
  <r>
    <x v="27"/>
    <s v="Education - Primary School"/>
    <x v="13"/>
    <s v="Kitchen/Break room and Food Preparation"/>
    <s v="EPr"/>
    <m/>
    <s v="EPr"/>
    <n v="1"/>
  </r>
  <r>
    <x v="27"/>
    <s v="Education - Primary School"/>
    <x v="13"/>
    <s v="Office (Open Plan)"/>
    <s v="EPr"/>
    <m/>
    <s v="EPr"/>
    <n v="1"/>
  </r>
  <r>
    <x v="27"/>
    <s v="Education - Primary School"/>
    <x v="13"/>
    <s v="Restrooms"/>
    <s v="EPr"/>
    <m/>
    <s v="EPr"/>
    <n v="2"/>
  </r>
  <r>
    <x v="27"/>
    <s v="Education - Primary School"/>
    <x v="13"/>
    <s v="Storage (Conditioned)"/>
    <s v="EPr"/>
    <m/>
    <s v="EPr"/>
    <n v="2"/>
  </r>
  <r>
    <x v="27"/>
    <s v="Education - Primary School"/>
    <x v="13"/>
    <s v="Storage (Unconditioned)"/>
    <s v="EPr"/>
    <m/>
    <s v="EPr"/>
    <n v="1"/>
  </r>
  <r>
    <x v="16"/>
    <s v="Other Industrial"/>
    <x v="10"/>
    <s v="Comm/Ind Work (General High Bay)"/>
    <s v="MLI"/>
    <m/>
    <s v="MLI"/>
    <n v="3"/>
  </r>
  <r>
    <x v="18"/>
    <s v="Retail - Large"/>
    <x v="1"/>
    <s v="Kitchen/Break room and Food Preparation"/>
    <s v="RtS"/>
    <m/>
    <s v="RtS"/>
    <n v="1"/>
  </r>
  <r>
    <x v="18"/>
    <s v="Retail - Large"/>
    <x v="1"/>
    <s v="Office (Executive/Private)"/>
    <s v="RtS"/>
    <m/>
    <s v="RtS"/>
    <n v="1"/>
  </r>
  <r>
    <x v="18"/>
    <s v="Retail - Large"/>
    <x v="1"/>
    <s v="Office (Open Plan)"/>
    <s v="RtS"/>
    <m/>
    <s v="RtS"/>
    <n v="1"/>
  </r>
  <r>
    <x v="18"/>
    <s v="Retail - Large"/>
    <x v="1"/>
    <s v="Storage (Unconditioned)"/>
    <s v="RtS"/>
    <m/>
    <s v="RtS"/>
    <n v="1"/>
  </r>
  <r>
    <x v="19"/>
    <s v="Assembly"/>
    <x v="9"/>
    <s v="Kitchen/Break room and Food Preparation"/>
    <s v="Asm"/>
    <m/>
    <s v="Asm"/>
    <n v="1"/>
  </r>
  <r>
    <x v="19"/>
    <s v="Assembly"/>
    <x v="9"/>
    <s v="Other Unlisted Activity Types"/>
    <s v="Asm"/>
    <m/>
    <s v="Asm"/>
    <n v="4"/>
  </r>
  <r>
    <x v="19"/>
    <s v="Assembly"/>
    <x v="9"/>
    <s v="Restrooms"/>
    <s v="Asm"/>
    <m/>
    <s v="Asm"/>
    <n v="4"/>
  </r>
  <r>
    <x v="33"/>
    <s v="Retail - Large"/>
    <x v="1"/>
    <s v="Auto Repair Workshop"/>
    <s v="RtS"/>
    <m/>
    <s v="RtS"/>
    <n v="1"/>
  </r>
  <r>
    <x v="33"/>
    <s v="Retail - Large"/>
    <x v="1"/>
    <s v="Conference Room"/>
    <s v="RtS"/>
    <m/>
    <s v="RtS"/>
    <n v="1"/>
  </r>
  <r>
    <x v="33"/>
    <s v="Retail - Large"/>
    <x v="1"/>
    <s v="Hallways/Corridors/Stairways"/>
    <s v="RtS"/>
    <m/>
    <s v="RtS"/>
    <n v="1"/>
  </r>
  <r>
    <x v="33"/>
    <s v="Retail - Large"/>
    <x v="1"/>
    <s v="Kitchen/Break room and Food Preparation"/>
    <s v="RtS"/>
    <m/>
    <s v="RtS"/>
    <n v="2"/>
  </r>
  <r>
    <x v="33"/>
    <s v="Retail - Large"/>
    <x v="1"/>
    <s v="Lobby (Office Reception/Waiting)"/>
    <s v="RtS"/>
    <m/>
    <s v="RtS"/>
    <n v="2"/>
  </r>
  <r>
    <x v="33"/>
    <s v="Retail - Large"/>
    <x v="1"/>
    <s v="Office (Executive/Private)"/>
    <s v="RtS"/>
    <m/>
    <s v="RtS"/>
    <n v="2"/>
  </r>
  <r>
    <x v="33"/>
    <s v="Retail - Large"/>
    <x v="1"/>
    <s v="Office (Open Plan)"/>
    <s v="RtS"/>
    <m/>
    <s v="RtS"/>
    <n v="3"/>
  </r>
  <r>
    <x v="33"/>
    <s v="Retail - Large"/>
    <x v="1"/>
    <s v="Restrooms"/>
    <s v="RtS"/>
    <m/>
    <s v="RtS"/>
    <n v="4"/>
  </r>
  <r>
    <x v="33"/>
    <s v="Retail - Large"/>
    <x v="1"/>
    <s v="Storage (Conditioned)"/>
    <s v="RtS"/>
    <m/>
    <s v="RtS"/>
    <n v="1"/>
  </r>
  <r>
    <x v="7"/>
    <s v="Warehouse"/>
    <x v="6"/>
    <s v="Storage (Unconditioned)"/>
    <s v="SUn"/>
    <m/>
    <s v="SUn"/>
    <n v="4"/>
  </r>
  <r>
    <x v="94"/>
    <s v="Retail - Small"/>
    <x v="1"/>
    <s v="Barber/Beauty Shop"/>
    <s v="RtS"/>
    <m/>
    <s v="RtS"/>
    <n v="2"/>
  </r>
  <r>
    <x v="94"/>
    <s v="Retail - Small"/>
    <x v="1"/>
    <s v="Office (General)"/>
    <s v="RtS"/>
    <m/>
    <s v="RtS"/>
    <n v="1"/>
  </r>
  <r>
    <x v="94"/>
    <s v="Retail - Small"/>
    <x v="1"/>
    <s v="Retail Sales/Showroom"/>
    <s v="RtS"/>
    <m/>
    <s v="RtS"/>
    <n v="1"/>
  </r>
  <r>
    <x v="94"/>
    <s v="Retail - Small"/>
    <x v="1"/>
    <s v="Storage (Conditioned)"/>
    <s v="RtS"/>
    <m/>
    <s v="RtS"/>
    <n v="1"/>
  </r>
  <r>
    <x v="19"/>
    <s v="Assembly"/>
    <x v="9"/>
    <s v="Classrooms (Portable)"/>
    <s v="Asm"/>
    <m/>
    <s v="Asm"/>
    <n v="1"/>
  </r>
  <r>
    <x v="19"/>
    <s v="Assembly"/>
    <x v="9"/>
    <s v="Hallways/Corridors/Stairways"/>
    <s v="Asm"/>
    <m/>
    <s v="Asm"/>
    <n v="1"/>
  </r>
  <r>
    <x v="19"/>
    <s v="Assembly"/>
    <x v="9"/>
    <s v="Office (Executive/Private)"/>
    <s v="Asm"/>
    <m/>
    <s v="Asm"/>
    <n v="1"/>
  </r>
  <r>
    <x v="19"/>
    <s v="Assembly"/>
    <x v="9"/>
    <s v="Office (General)"/>
    <s v="Asm"/>
    <m/>
    <s v="Asm"/>
    <n v="1"/>
  </r>
  <r>
    <x v="19"/>
    <s v="Assembly"/>
    <x v="9"/>
    <s v="Restrooms"/>
    <s v="Asm"/>
    <m/>
    <s v="Asm"/>
    <n v="3"/>
  </r>
  <r>
    <x v="7"/>
    <s v="Warehouse"/>
    <x v="6"/>
    <s v="Auto Repair Workshop"/>
    <s v="SUn"/>
    <m/>
    <s v="SUn"/>
    <n v="2"/>
  </r>
  <r>
    <x v="7"/>
    <s v="Warehouse"/>
    <x v="6"/>
    <s v="Storage (Unconditioned)"/>
    <s v="SUn"/>
    <m/>
    <s v="SUn"/>
    <n v="1"/>
  </r>
  <r>
    <x v="18"/>
    <s v="Retail - Large"/>
    <x v="1"/>
    <s v="Retail Sales/Showroom"/>
    <s v="RtS"/>
    <m/>
    <s v="RtS"/>
    <n v="1"/>
  </r>
  <r>
    <x v="18"/>
    <s v="Retail - Large"/>
    <x v="1"/>
    <s v="Storage (Unconditioned)"/>
    <s v="RtS"/>
    <m/>
    <s v="RtS"/>
    <n v="2"/>
  </r>
  <r>
    <x v="16"/>
    <s v="Other Industrial"/>
    <x v="10"/>
    <s v="Comm/Ind Work (General High Bay)"/>
    <s v="MLI"/>
    <m/>
    <s v="MLI"/>
    <n v="3"/>
  </r>
  <r>
    <x v="18"/>
    <s v="Retail - Large"/>
    <x v="1"/>
    <s v="Retail Sales/Showroom"/>
    <s v="RtS"/>
    <m/>
    <s v="RtS"/>
    <n v="2"/>
  </r>
  <r>
    <x v="94"/>
    <s v="Retail - Small"/>
    <x v="1"/>
    <s v="Kitchen/Break room and Food Preparation"/>
    <s v="RtS"/>
    <m/>
    <s v="RtS"/>
    <n v="1"/>
  </r>
  <r>
    <x v="94"/>
    <s v="Retail - Small"/>
    <x v="1"/>
    <s v="Restrooms"/>
    <s v="RtS"/>
    <m/>
    <s v="RtS"/>
    <n v="1"/>
  </r>
  <r>
    <x v="94"/>
    <s v="Retail - Small"/>
    <x v="1"/>
    <s v="Barber/Beauty Shop"/>
    <s v="RtS"/>
    <m/>
    <s v="RtS"/>
    <n v="1"/>
  </r>
  <r>
    <x v="81"/>
    <s v="Warehouse"/>
    <x v="4"/>
    <s v="Storage (Unconditioned)"/>
    <s v="SCn"/>
    <m/>
    <s v="SCn"/>
    <n v="1"/>
  </r>
  <r>
    <x v="81"/>
    <s v="Warehouse"/>
    <x v="4"/>
    <s v="Hallways/Corridors/Stairways"/>
    <s v="SCn"/>
    <m/>
    <s v="SCn"/>
    <n v="1"/>
  </r>
  <r>
    <x v="81"/>
    <s v="Warehouse"/>
    <x v="4"/>
    <s v="Kitchen/Break room and Food Preparation"/>
    <s v="SCn"/>
    <m/>
    <s v="SCn"/>
    <n v="1"/>
  </r>
  <r>
    <x v="81"/>
    <s v="Warehouse"/>
    <x v="4"/>
    <s v="Office (General)"/>
    <s v="SCn"/>
    <m/>
    <s v="SCn"/>
    <n v="2"/>
  </r>
  <r>
    <x v="81"/>
    <s v="Warehouse"/>
    <x v="4"/>
    <s v="Restrooms"/>
    <s v="SCn"/>
    <m/>
    <s v="SCn"/>
    <n v="1"/>
  </r>
  <r>
    <x v="38"/>
    <s v="Office - Large"/>
    <x v="16"/>
    <s v="Comm/Ind Work (General High Bay)"/>
    <s v="MBT"/>
    <m/>
    <s v="MBT"/>
    <n v="5"/>
  </r>
  <r>
    <x v="38"/>
    <s v="Office - Large"/>
    <x v="16"/>
    <s v="Office (Open Plan)"/>
    <s v="MBT"/>
    <m/>
    <s v="MBT"/>
    <n v="1"/>
  </r>
  <r>
    <x v="38"/>
    <s v="Office - Large"/>
    <x v="16"/>
    <s v="Lobby (Main Entry and Assembly)"/>
    <s v="MBT"/>
    <m/>
    <s v="MBT"/>
    <n v="1"/>
  </r>
  <r>
    <x v="38"/>
    <s v="Office - Large"/>
    <x v="16"/>
    <s v="Lobby (Office Reception/Waiting)"/>
    <s v="MBT"/>
    <m/>
    <s v="MBT"/>
    <n v="1"/>
  </r>
  <r>
    <x v="38"/>
    <s v="Office - Large"/>
    <x v="16"/>
    <s v="Conference Room"/>
    <s v="MBT"/>
    <m/>
    <s v="MBT"/>
    <n v="1"/>
  </r>
  <r>
    <x v="38"/>
    <s v="Office - Large"/>
    <x v="16"/>
    <s v="Hallways/Corridors/Stairways"/>
    <s v="MBT"/>
    <m/>
    <s v="MBT"/>
    <n v="1"/>
  </r>
  <r>
    <x v="38"/>
    <s v="Office - Large"/>
    <x v="16"/>
    <s v="Kitchen/Break room and Food Preparation"/>
    <s v="MBT"/>
    <m/>
    <s v="MBT"/>
    <n v="2"/>
  </r>
  <r>
    <x v="38"/>
    <s v="Office - Large"/>
    <x v="16"/>
    <s v="Office (Executive/Private)"/>
    <s v="MBT"/>
    <m/>
    <s v="MBT"/>
    <n v="1"/>
  </r>
  <r>
    <x v="38"/>
    <s v="Office - Large"/>
    <x v="16"/>
    <s v="Other Unlisted Activity Types"/>
    <s v="MBT"/>
    <m/>
    <s v="MBT"/>
    <n v="1"/>
  </r>
  <r>
    <x v="38"/>
    <s v="Office - Large"/>
    <x v="16"/>
    <s v="Restrooms"/>
    <s v="MBT"/>
    <m/>
    <s v="MBT"/>
    <n v="1"/>
  </r>
  <r>
    <x v="38"/>
    <s v="Office - Large"/>
    <x v="16"/>
    <s v="Storage (Unconditioned)"/>
    <s v="MBT"/>
    <m/>
    <s v="MBT"/>
    <n v="1"/>
  </r>
  <r>
    <x v="91"/>
    <s v="Assembly"/>
    <x v="9"/>
    <s v="Restrooms"/>
    <s v="Asm"/>
    <m/>
    <s v="Asm"/>
    <n v="1"/>
  </r>
  <r>
    <x v="91"/>
    <s v="Assembly"/>
    <x v="9"/>
    <s v="Retail Sales/Showroom"/>
    <s v="Asm"/>
    <m/>
    <s v="Asm"/>
    <n v="1"/>
  </r>
  <r>
    <x v="91"/>
    <s v="Assembly"/>
    <x v="9"/>
    <s v="Storage (Conditioned)"/>
    <s v="Asm"/>
    <m/>
    <s v="Asm"/>
    <n v="1"/>
  </r>
  <r>
    <x v="95"/>
    <s v="Retail - Small"/>
    <x v="1"/>
    <s v="Barber/Beauty Shop"/>
    <s v="RtS"/>
    <m/>
    <s v="RtS"/>
    <n v="1"/>
  </r>
  <r>
    <x v="95"/>
    <s v="Retail - Small"/>
    <x v="1"/>
    <s v="Kitchen/Break room and Food Preparation"/>
    <s v="RtS"/>
    <m/>
    <s v="RtS"/>
    <n v="1"/>
  </r>
  <r>
    <x v="95"/>
    <s v="Retail - Small"/>
    <x v="1"/>
    <s v="Lobby (Office Reception/Waiting)"/>
    <s v="RtS"/>
    <m/>
    <s v="RtS"/>
    <n v="1"/>
  </r>
  <r>
    <x v="95"/>
    <s v="Retail - Small"/>
    <x v="1"/>
    <s v="Storage (Conditioned)"/>
    <s v="RtS"/>
    <m/>
    <s v="RtS"/>
    <n v="1"/>
  </r>
  <r>
    <x v="93"/>
    <s v="Retail - Large"/>
    <x v="18"/>
    <s v="Office (Executive/Private)"/>
    <s v="RtL"/>
    <m/>
    <s v="RtL"/>
    <n v="1"/>
  </r>
  <r>
    <x v="93"/>
    <s v="Retail - Large"/>
    <x v="18"/>
    <s v="Office (General)"/>
    <s v="RtL"/>
    <m/>
    <s v="RtL"/>
    <n v="1"/>
  </r>
  <r>
    <x v="93"/>
    <s v="Retail - Large"/>
    <x v="18"/>
    <s v="Retail Sales/Showroom"/>
    <s v="RtL"/>
    <m/>
    <s v="RtL"/>
    <n v="2"/>
  </r>
  <r>
    <x v="93"/>
    <s v="Retail - Large"/>
    <x v="18"/>
    <s v="Storage (Conditioned)"/>
    <s v="RtL"/>
    <m/>
    <s v="RtL"/>
    <n v="2"/>
  </r>
  <r>
    <x v="31"/>
    <s v="Education - Primary School"/>
    <x v="13"/>
    <s v="Dining Area"/>
    <s v="EPr"/>
    <m/>
    <s v="EPr"/>
    <n v="5"/>
  </r>
  <r>
    <x v="42"/>
    <s v="Retail - Small"/>
    <x v="10"/>
    <s v="Auto Repair Workshop"/>
    <s v="MLI"/>
    <m/>
    <s v="MLI"/>
    <n v="1"/>
  </r>
  <r>
    <x v="17"/>
    <s v="Other"/>
    <x v="8"/>
    <s v="Kitchen/Break room and Food Preparation"/>
    <s v="OfS"/>
    <m/>
    <s v="OfS"/>
    <n v="1"/>
  </r>
  <r>
    <x v="17"/>
    <s v="Other"/>
    <x v="8"/>
    <s v="Office (Open Plan)"/>
    <s v="OfS"/>
    <m/>
    <s v="OfS"/>
    <n v="1"/>
  </r>
  <r>
    <x v="17"/>
    <s v="Other"/>
    <x v="8"/>
    <s v="Restrooms"/>
    <s v="OfS"/>
    <m/>
    <s v="OfS"/>
    <n v="1"/>
  </r>
  <r>
    <x v="17"/>
    <s v="Other"/>
    <x v="8"/>
    <s v="Storage (Unconditioned)"/>
    <s v="OfS"/>
    <m/>
    <s v="OfS"/>
    <n v="1"/>
  </r>
  <r>
    <x v="32"/>
    <s v="Restaurant - Fast Food"/>
    <x v="15"/>
    <s v="Dining Area"/>
    <s v="RFF"/>
    <m/>
    <s v="RFF"/>
    <n v="1"/>
  </r>
  <r>
    <x v="32"/>
    <s v="Restaurant - Fast Food"/>
    <x v="15"/>
    <s v="Kitchen/Break room and Food Preparation"/>
    <s v="RFF"/>
    <m/>
    <s v="RFF"/>
    <n v="1"/>
  </r>
  <r>
    <x v="32"/>
    <s v="Restaurant - Fast Food"/>
    <x v="15"/>
    <s v="Office (Executive/Private)"/>
    <s v="RFF"/>
    <m/>
    <s v="RFF"/>
    <n v="1"/>
  </r>
  <r>
    <x v="27"/>
    <s v="Education - Primary School"/>
    <x v="13"/>
    <s v="Restrooms"/>
    <s v="EPr"/>
    <m/>
    <s v="EPr"/>
    <n v="5"/>
  </r>
  <r>
    <x v="27"/>
    <s v="Education - Primary School"/>
    <x v="13"/>
    <s v="Office (Executive/Private)"/>
    <s v="EPr"/>
    <m/>
    <s v="EPr"/>
    <n v="1"/>
  </r>
  <r>
    <x v="27"/>
    <s v="Education - Primary School"/>
    <x v="13"/>
    <s v="Mechanical/Electrical Room"/>
    <s v="EPr"/>
    <m/>
    <s v="EPr"/>
    <n v="1"/>
  </r>
  <r>
    <x v="88"/>
    <s v="Other Industrial"/>
    <x v="2"/>
    <s v="Storage (Conditioned)"/>
    <s v="RSD"/>
    <m/>
    <s v="RSD"/>
    <n v="8"/>
  </r>
  <r>
    <x v="27"/>
    <s v="Education - Primary School"/>
    <x v="13"/>
    <s v="Kitchen/Break room and Food Preparation"/>
    <s v="EPr"/>
    <m/>
    <s v="EPr"/>
    <n v="1"/>
  </r>
  <r>
    <x v="27"/>
    <s v="Education - Primary School"/>
    <x v="13"/>
    <s v="Office (General)"/>
    <s v="EPr"/>
    <m/>
    <s v="EPr"/>
    <n v="1"/>
  </r>
  <r>
    <x v="16"/>
    <s v="Other Industrial"/>
    <x v="10"/>
    <s v="Restrooms"/>
    <s v="MLI"/>
    <m/>
    <s v="MLI"/>
    <n v="1"/>
  </r>
  <r>
    <x v="16"/>
    <s v="Other Industrial"/>
    <x v="10"/>
    <s v="Comm/Ind Work (General High Bay)"/>
    <s v="MLI"/>
    <m/>
    <s v="MLI"/>
    <n v="2"/>
  </r>
  <r>
    <x v="16"/>
    <s v="Other Industrial"/>
    <x v="10"/>
    <s v="Copy Room"/>
    <s v="MLI"/>
    <m/>
    <s v="MLI"/>
    <n v="1"/>
  </r>
  <r>
    <x v="16"/>
    <s v="Other Industrial"/>
    <x v="10"/>
    <s v="Hallways/Corridors/Stairways"/>
    <s v="MLI"/>
    <m/>
    <s v="MLI"/>
    <n v="2"/>
  </r>
  <r>
    <x v="16"/>
    <s v="Other Industrial"/>
    <x v="10"/>
    <s v="Lobby (Office Reception/Waiting)"/>
    <s v="MLI"/>
    <m/>
    <s v="MLI"/>
    <n v="1"/>
  </r>
  <r>
    <x v="85"/>
    <s v="Assembly"/>
    <x v="9"/>
    <s v="Restrooms"/>
    <s v="Asm"/>
    <m/>
    <s v="Asm"/>
    <n v="1"/>
  </r>
  <r>
    <x v="61"/>
    <s v="Retail - Small"/>
    <x v="1"/>
    <s v="Kitchen/Break room and Food Preparation"/>
    <s v="RtS"/>
    <m/>
    <s v="RtS"/>
    <n v="1"/>
  </r>
  <r>
    <x v="61"/>
    <s v="Retail - Small"/>
    <x v="1"/>
    <s v="Retail Sales/Showroom"/>
    <s v="RtS"/>
    <m/>
    <s v="RtS"/>
    <n v="4"/>
  </r>
  <r>
    <x v="61"/>
    <s v="Retail - Small"/>
    <x v="1"/>
    <s v="Restrooms"/>
    <s v="RtS"/>
    <m/>
    <s v="RtS"/>
    <n v="2"/>
  </r>
  <r>
    <x v="88"/>
    <s v="Other Industrial"/>
    <x v="2"/>
    <s v="Storage (Conditioned)"/>
    <s v="RSD"/>
    <m/>
    <s v="RSD"/>
    <n v="2"/>
  </r>
  <r>
    <x v="88"/>
    <s v="Other Industrial"/>
    <x v="2"/>
    <s v="Office (General)"/>
    <s v="RSD"/>
    <m/>
    <s v="RSD"/>
    <n v="5"/>
  </r>
  <r>
    <x v="88"/>
    <s v="Other Industrial"/>
    <x v="2"/>
    <s v="Restrooms"/>
    <s v="RSD"/>
    <m/>
    <s v="RSD"/>
    <n v="2"/>
  </r>
  <r>
    <x v="58"/>
    <s v="Retail - Small"/>
    <x v="18"/>
    <s v="Kitchen/Break room and Food Preparation"/>
    <s v="RtL"/>
    <m/>
    <s v="RtL"/>
    <n v="1"/>
  </r>
  <r>
    <x v="58"/>
    <s v="Retail - Small"/>
    <x v="18"/>
    <s v="Restrooms"/>
    <s v="RtL"/>
    <m/>
    <s v="RtL"/>
    <n v="1"/>
  </r>
  <r>
    <x v="58"/>
    <s v="Retail - Small"/>
    <x v="18"/>
    <s v="Office (General)"/>
    <s v="RtL"/>
    <m/>
    <s v="RtL"/>
    <n v="1"/>
  </r>
  <r>
    <x v="58"/>
    <s v="Retail - Small"/>
    <x v="18"/>
    <s v="Retail Sales/Showroom"/>
    <s v="RtL"/>
    <m/>
    <s v="RtL"/>
    <n v="3"/>
  </r>
  <r>
    <x v="19"/>
    <s v="Assembly"/>
    <x v="9"/>
    <s v="Religious Worship"/>
    <s v="Asm"/>
    <m/>
    <s v="Asm"/>
    <n v="2"/>
  </r>
  <r>
    <x v="19"/>
    <s v="Assembly"/>
    <x v="9"/>
    <s v="Office (Executive/Private)"/>
    <s v="Asm"/>
    <m/>
    <s v="Asm"/>
    <n v="1"/>
  </r>
  <r>
    <x v="19"/>
    <s v="Assembly"/>
    <x v="9"/>
    <s v="Lobby (Main Entry and Assembly)"/>
    <s v="Asm"/>
    <m/>
    <s v="Asm"/>
    <n v="1"/>
  </r>
  <r>
    <x v="16"/>
    <s v="Other Industrial"/>
    <x v="10"/>
    <s v="Comm/Ind Work (General High Bay)"/>
    <s v="MLI"/>
    <m/>
    <s v="MLI"/>
    <n v="2"/>
  </r>
  <r>
    <x v="89"/>
    <s v="Retail - Large"/>
    <x v="18"/>
    <s v="Office (Executive/Private)"/>
    <s v="RtL"/>
    <m/>
    <s v="RtL"/>
    <n v="1"/>
  </r>
  <r>
    <x v="89"/>
    <s v="Retail - Large"/>
    <x v="18"/>
    <s v="Office (General)"/>
    <s v="RtL"/>
    <m/>
    <s v="RtL"/>
    <n v="1"/>
  </r>
  <r>
    <x v="89"/>
    <s v="Retail - Large"/>
    <x v="18"/>
    <s v="Retail Sales/Showroom"/>
    <s v="RtL"/>
    <m/>
    <s v="RtL"/>
    <n v="1"/>
  </r>
  <r>
    <x v="89"/>
    <s v="Retail - Large"/>
    <x v="18"/>
    <s v="Storage (Unconditioned)"/>
    <s v="RtL"/>
    <m/>
    <s v="RtL"/>
    <n v="4"/>
  </r>
  <r>
    <x v="96"/>
    <s v="Other Industrial"/>
    <x v="10"/>
    <s v="Comm/Ind Work (General High Bay)"/>
    <s v="MLI"/>
    <m/>
    <s v="MLI"/>
    <n v="3"/>
  </r>
  <r>
    <x v="42"/>
    <s v="Retail - Small"/>
    <x v="10"/>
    <s v="Auto Repair Workshop"/>
    <s v="MLI"/>
    <m/>
    <s v="MLI"/>
    <n v="4"/>
  </r>
  <r>
    <x v="42"/>
    <s v="Retail - Small"/>
    <x v="10"/>
    <s v="Storage (Conditioned)"/>
    <s v="MLI"/>
    <m/>
    <s v="MLI"/>
    <n v="1"/>
  </r>
  <r>
    <x v="19"/>
    <s v="Assembly"/>
    <x v="9"/>
    <s v="Classroom/Lecture"/>
    <s v="Asm"/>
    <m/>
    <s v="Asm"/>
    <n v="3"/>
  </r>
  <r>
    <x v="19"/>
    <s v="Assembly"/>
    <x v="9"/>
    <s v="Conference Room"/>
    <s v="Asm"/>
    <m/>
    <s v="Asm"/>
    <n v="1"/>
  </r>
  <r>
    <x v="19"/>
    <s v="Assembly"/>
    <x v="9"/>
    <s v="Dining Area"/>
    <s v="Asm"/>
    <m/>
    <s v="Asm"/>
    <n v="1"/>
  </r>
  <r>
    <x v="19"/>
    <s v="Assembly"/>
    <x v="9"/>
    <s v="Hallways/Corridors/Stairways"/>
    <s v="Asm"/>
    <m/>
    <s v="Asm"/>
    <n v="1"/>
  </r>
  <r>
    <x v="19"/>
    <s v="Assembly"/>
    <x v="9"/>
    <s v="Kitchen/Break room and Food Preparation"/>
    <s v="Asm"/>
    <m/>
    <s v="Asm"/>
    <n v="1"/>
  </r>
  <r>
    <x v="19"/>
    <s v="Assembly"/>
    <x v="9"/>
    <s v="Office (General)"/>
    <s v="Asm"/>
    <m/>
    <s v="Asm"/>
    <n v="1"/>
  </r>
  <r>
    <x v="19"/>
    <s v="Assembly"/>
    <x v="9"/>
    <s v="Restrooms"/>
    <s v="Asm"/>
    <m/>
    <s v="Asm"/>
    <n v="1"/>
  </r>
  <r>
    <x v="19"/>
    <s v="Assembly"/>
    <x v="9"/>
    <s v="Storage (Unconditioned)"/>
    <s v="Asm"/>
    <m/>
    <s v="Asm"/>
    <n v="1"/>
  </r>
  <r>
    <x v="2"/>
    <s v="Restaurant - Sit Down"/>
    <x v="2"/>
    <s v="Storage (Unconditioned)"/>
    <s v="RSD"/>
    <m/>
    <s v="RSD"/>
    <n v="1"/>
  </r>
  <r>
    <x v="2"/>
    <s v="Restaurant - Sit Down"/>
    <x v="2"/>
    <s v="Kitchen/Break room and Food Preparation"/>
    <s v="RSD"/>
    <m/>
    <s v="RSD"/>
    <n v="1"/>
  </r>
  <r>
    <x v="2"/>
    <s v="Restaurant - Sit Down"/>
    <x v="2"/>
    <s v="Office (Executive/Private)"/>
    <s v="RSD"/>
    <m/>
    <s v="RSD"/>
    <n v="1"/>
  </r>
  <r>
    <x v="61"/>
    <s v="Retail - Large"/>
    <x v="1"/>
    <s v="Restrooms"/>
    <s v="RtS"/>
    <m/>
    <s v="RtS"/>
    <n v="1"/>
  </r>
  <r>
    <x v="61"/>
    <s v="Retail - Large"/>
    <x v="1"/>
    <s v="Retail Sales/Showroom"/>
    <s v="RtS"/>
    <m/>
    <s v="RtS"/>
    <n v="2"/>
  </r>
  <r>
    <x v="81"/>
    <s v="Warehouse"/>
    <x v="4"/>
    <s v="Storage (Conditioned)"/>
    <s v="SCn"/>
    <m/>
    <s v="SCn"/>
    <n v="3"/>
  </r>
  <r>
    <x v="61"/>
    <s v="Retail - Small"/>
    <x v="1"/>
    <s v="Storage (Unconditioned)"/>
    <s v="RtS"/>
    <m/>
    <s v="RtS"/>
    <n v="3"/>
  </r>
  <r>
    <x v="61"/>
    <s v="Retail - Small"/>
    <x v="1"/>
    <s v="Retail Sales/Showroom"/>
    <s v="RtS"/>
    <m/>
    <s v="RtS"/>
    <n v="1"/>
  </r>
  <r>
    <x v="18"/>
    <s v="Retail - Small"/>
    <x v="1"/>
    <s v="Retail Sales/Showroom"/>
    <s v="RtS"/>
    <m/>
    <s v="RtS"/>
    <n v="1"/>
  </r>
  <r>
    <x v="42"/>
    <s v="Retail - Small"/>
    <x v="10"/>
    <s v="Storage (Unconditioned)"/>
    <s v="MLI"/>
    <m/>
    <s v="MLI"/>
    <n v="1"/>
  </r>
  <r>
    <x v="5"/>
    <s v="Education - Secondary School"/>
    <x v="5"/>
    <s v="Dining Area"/>
    <s v="ESe"/>
    <m/>
    <s v="ESe"/>
    <n v="1"/>
  </r>
  <r>
    <x v="31"/>
    <s v="Education - Primary School"/>
    <x v="13"/>
    <s v="Auditorium"/>
    <s v="EPr"/>
    <m/>
    <s v="EPr"/>
    <n v="5"/>
  </r>
  <r>
    <x v="31"/>
    <s v="Education - Primary School"/>
    <x v="13"/>
    <s v="Classroom/Lecture"/>
    <s v="EPr"/>
    <m/>
    <s v="EPr"/>
    <n v="7"/>
  </r>
  <r>
    <x v="31"/>
    <s v="Education - Primary School"/>
    <x v="13"/>
    <s v="Hallways/Corridors/Stairways"/>
    <s v="EPr"/>
    <m/>
    <s v="EPr"/>
    <n v="1"/>
  </r>
  <r>
    <x v="31"/>
    <s v="Education - Primary School"/>
    <x v="13"/>
    <s v="Library"/>
    <s v="EPr"/>
    <m/>
    <s v="EPr"/>
    <n v="2"/>
  </r>
  <r>
    <x v="31"/>
    <s v="Education - Primary School"/>
    <x v="13"/>
    <s v="Office (Executive/Private)"/>
    <s v="EPr"/>
    <m/>
    <s v="EPr"/>
    <n v="1"/>
  </r>
  <r>
    <x v="31"/>
    <s v="Education - Primary School"/>
    <x v="13"/>
    <s v="Restrooms"/>
    <s v="EPr"/>
    <m/>
    <s v="EPr"/>
    <n v="1"/>
  </r>
  <r>
    <x v="16"/>
    <s v="Other Industrial"/>
    <x v="10"/>
    <s v="Comm/Ind Work (General High Bay)"/>
    <s v="MLI"/>
    <m/>
    <s v="MLI"/>
    <n v="3"/>
  </r>
  <r>
    <x v="16"/>
    <s v="Other Industrial"/>
    <x v="10"/>
    <s v="Other Unlisted Activity Types"/>
    <s v="MLI"/>
    <m/>
    <s v="MLI"/>
    <n v="1"/>
  </r>
  <r>
    <x v="16"/>
    <s v="Other Industrial"/>
    <x v="10"/>
    <s v="Storage (Conditioned)"/>
    <s v="MLI"/>
    <m/>
    <s v="MLI"/>
    <n v="1"/>
  </r>
  <r>
    <x v="61"/>
    <s v="Retail - Small"/>
    <x v="1"/>
    <s v="Restrooms"/>
    <s v="RtS"/>
    <m/>
    <s v="RtS"/>
    <n v="1"/>
  </r>
  <r>
    <x v="17"/>
    <s v="Office - Small"/>
    <x v="8"/>
    <s v="Storage (Conditioned)"/>
    <s v="OfS"/>
    <m/>
    <s v="OfS"/>
    <n v="1"/>
  </r>
  <r>
    <x v="18"/>
    <s v="Retail - Small"/>
    <x v="1"/>
    <s v="Retail Sales/Showroom"/>
    <s v="RtS"/>
    <m/>
    <s v="RtS"/>
    <n v="1"/>
  </r>
  <r>
    <x v="18"/>
    <s v="Retail - Small"/>
    <x v="1"/>
    <s v="Kitchen/Break room and Food Preparation"/>
    <s v="RtS"/>
    <m/>
    <s v="RtS"/>
    <n v="1"/>
  </r>
  <r>
    <x v="18"/>
    <s v="Retail - Small"/>
    <x v="1"/>
    <s v="Restrooms"/>
    <s v="RtS"/>
    <m/>
    <s v="RtS"/>
    <n v="1"/>
  </r>
  <r>
    <x v="18"/>
    <s v="Retail - Small"/>
    <x v="1"/>
    <s v="Storage (Unconditioned)"/>
    <s v="RtS"/>
    <m/>
    <s v="RtS"/>
    <n v="2"/>
  </r>
  <r>
    <x v="97"/>
    <s v="Retail - Large"/>
    <x v="10"/>
    <s v="Storage (Unconditioned)"/>
    <s v="MLI"/>
    <m/>
    <s v="MLI"/>
    <n v="2"/>
  </r>
  <r>
    <x v="97"/>
    <s v="Retail - Large"/>
    <x v="10"/>
    <s v="Comm/Ind Work (General High Bay)"/>
    <s v="MLI"/>
    <m/>
    <s v="MLI"/>
    <n v="1"/>
  </r>
  <r>
    <x v="81"/>
    <s v="Warehouse"/>
    <x v="4"/>
    <s v="Comm/Ind Work (General High Bay)"/>
    <s v="SCn"/>
    <m/>
    <s v="SCn"/>
    <n v="1"/>
  </r>
  <r>
    <x v="81"/>
    <s v="Warehouse"/>
    <x v="4"/>
    <s v="Lobby (Main Entry and Assembly)"/>
    <s v="SCn"/>
    <m/>
    <s v="SCn"/>
    <n v="1"/>
  </r>
  <r>
    <x v="81"/>
    <s v="Warehouse"/>
    <x v="4"/>
    <s v="Locker and Dressing Room"/>
    <s v="SCn"/>
    <m/>
    <s v="SCn"/>
    <n v="1"/>
  </r>
  <r>
    <x v="81"/>
    <s v="Warehouse"/>
    <x v="4"/>
    <s v="Office (Executive/Private)"/>
    <s v="SCn"/>
    <m/>
    <s v="SCn"/>
    <n v="1"/>
  </r>
  <r>
    <x v="81"/>
    <s v="Warehouse"/>
    <x v="4"/>
    <s v="Office (General)"/>
    <s v="SCn"/>
    <m/>
    <s v="SCn"/>
    <n v="1"/>
  </r>
  <r>
    <x v="81"/>
    <s v="Warehouse"/>
    <x v="4"/>
    <s v="Storage (Unconditioned)"/>
    <s v="SCn"/>
    <m/>
    <s v="SCn"/>
    <n v="1"/>
  </r>
  <r>
    <x v="7"/>
    <s v="Warehouse"/>
    <x v="6"/>
    <s v="Storage (Unconditioned)"/>
    <s v="SUn"/>
    <m/>
    <s v="SUn"/>
    <n v="2"/>
  </r>
  <r>
    <x v="6"/>
    <s v="Retail - Small"/>
    <x v="1"/>
    <s v="Restrooms"/>
    <s v="RtS"/>
    <m/>
    <s v="RtS"/>
    <n v="1"/>
  </r>
  <r>
    <x v="82"/>
    <s v="Other Industrial"/>
    <x v="10"/>
    <s v="Comm/Ind Work (General High Bay)"/>
    <s v="MLI"/>
    <m/>
    <s v="MLI"/>
    <n v="2"/>
  </r>
  <r>
    <x v="96"/>
    <s v="Other Industrial"/>
    <x v="10"/>
    <s v="Comm/Ind Work (General High Bay)"/>
    <s v="MLI"/>
    <m/>
    <s v="MLI"/>
    <n v="2"/>
  </r>
  <r>
    <x v="26"/>
    <s v="Office - Large"/>
    <x v="12"/>
    <s v="Hallways/Corridors/Stairways"/>
    <s v="OfL"/>
    <m/>
    <s v="OfL"/>
    <n v="1"/>
  </r>
  <r>
    <x v="26"/>
    <s v="Office - Large"/>
    <x v="12"/>
    <s v="Office (Executive/Private)"/>
    <s v="OfL"/>
    <m/>
    <s v="OfL"/>
    <n v="1"/>
  </r>
  <r>
    <x v="26"/>
    <s v="Office - Large"/>
    <x v="12"/>
    <s v="Office (General)"/>
    <s v="OfL"/>
    <m/>
    <s v="OfL"/>
    <n v="1"/>
  </r>
  <r>
    <x v="26"/>
    <s v="Office - Large"/>
    <x v="12"/>
    <s v="Conference Room"/>
    <s v="OfL"/>
    <m/>
    <s v="OfL"/>
    <n v="1"/>
  </r>
  <r>
    <x v="26"/>
    <s v="Office - Large"/>
    <x v="12"/>
    <s v="Kitchen/Break room and Food Preparation"/>
    <s v="OfL"/>
    <m/>
    <s v="OfL"/>
    <n v="1"/>
  </r>
  <r>
    <x v="26"/>
    <s v="Office - Large"/>
    <x v="12"/>
    <s v="Lobby (Office Reception/Waiting)"/>
    <s v="OfL"/>
    <m/>
    <s v="OfL"/>
    <n v="2"/>
  </r>
  <r>
    <x v="26"/>
    <s v="Office - Large"/>
    <x v="12"/>
    <s v="Office (Open Plan)"/>
    <s v="OfL"/>
    <m/>
    <s v="OfL"/>
    <n v="1"/>
  </r>
  <r>
    <x v="26"/>
    <s v="Office - Large"/>
    <x v="12"/>
    <s v="Restrooms"/>
    <s v="OfL"/>
    <m/>
    <s v="OfL"/>
    <n v="1"/>
  </r>
  <r>
    <x v="26"/>
    <s v="Office - Large"/>
    <x v="12"/>
    <s v="Storage (Conditioned)"/>
    <s v="OfL"/>
    <m/>
    <s v="OfL"/>
    <n v="2"/>
  </r>
  <r>
    <x v="22"/>
    <s v="Assembly"/>
    <x v="7"/>
    <s v="Laundry"/>
    <s v="Htl"/>
    <m/>
    <s v="Htl"/>
    <n v="1"/>
  </r>
  <r>
    <x v="19"/>
    <s v="Assembly"/>
    <x v="9"/>
    <s v="Auditorium"/>
    <s v="Asm"/>
    <m/>
    <s v="Asm"/>
    <n v="1"/>
  </r>
  <r>
    <x v="19"/>
    <s v="Assembly"/>
    <x v="9"/>
    <s v="Lobby (Main Entry and Assembly)"/>
    <s v="Asm"/>
    <m/>
    <s v="Asm"/>
    <n v="1"/>
  </r>
  <r>
    <x v="83"/>
    <s v="Other Industrial"/>
    <x v="20"/>
    <s v="Auto Repair Workshop"/>
    <s v="NA"/>
    <m/>
    <s v="NA"/>
    <n v="1"/>
  </r>
  <r>
    <x v="35"/>
    <s v="Other Industrial"/>
    <x v="1"/>
    <s v="Auto Repair Workshop"/>
    <s v="RtS"/>
    <m/>
    <s v="RtS"/>
    <n v="1"/>
  </r>
  <r>
    <x v="35"/>
    <s v="Other Industrial"/>
    <x v="1"/>
    <s v="Retail Sales/Showroom"/>
    <s v="RtS"/>
    <m/>
    <s v="RtS"/>
    <n v="1"/>
  </r>
  <r>
    <x v="5"/>
    <s v="Education - Secondary School"/>
    <x v="5"/>
    <s v="Classroom/Lecture"/>
    <s v="ESe"/>
    <m/>
    <s v="ESe"/>
    <n v="3"/>
  </r>
  <r>
    <x v="5"/>
    <s v="Education - Secondary School"/>
    <x v="5"/>
    <s v="Locker and Dressing Room"/>
    <s v="ESe"/>
    <m/>
    <s v="ESe"/>
    <n v="2"/>
  </r>
  <r>
    <x v="5"/>
    <s v="Education - Secondary School"/>
    <x v="5"/>
    <s v="Office (General)"/>
    <s v="ESe"/>
    <m/>
    <s v="ESe"/>
    <n v="1"/>
  </r>
  <r>
    <x v="5"/>
    <s v="Education - Secondary School"/>
    <x v="5"/>
    <s v="Exercise Centers/Gymnasium"/>
    <s v="ESe"/>
    <m/>
    <s v="ESe"/>
    <n v="1"/>
  </r>
  <r>
    <x v="5"/>
    <s v="Education - Secondary School"/>
    <x v="5"/>
    <s v="Theater (Performance)"/>
    <s v="ESe"/>
    <m/>
    <s v="ESe"/>
    <n v="1"/>
  </r>
  <r>
    <x v="80"/>
    <s v="Assembly"/>
    <x v="9"/>
    <s v="Mechanical/Electrical Room"/>
    <s v="Asm"/>
    <m/>
    <s v="Asm"/>
    <n v="2"/>
  </r>
  <r>
    <x v="80"/>
    <s v="Assembly"/>
    <x v="9"/>
    <s v="Other Unlisted Activity Types"/>
    <s v="Asm"/>
    <m/>
    <s v="Asm"/>
    <n v="1"/>
  </r>
  <r>
    <x v="80"/>
    <s v="Assembly"/>
    <x v="9"/>
    <s v="Bar Cocktail Lounge"/>
    <s v="Asm"/>
    <m/>
    <s v="Asm"/>
    <n v="1"/>
  </r>
  <r>
    <x v="80"/>
    <s v="Assembly"/>
    <x v="9"/>
    <s v="Dining Area"/>
    <s v="Asm"/>
    <m/>
    <s v="Asm"/>
    <n v="1"/>
  </r>
  <r>
    <x v="80"/>
    <s v="Assembly"/>
    <x v="9"/>
    <s v="Office (General)"/>
    <s v="Asm"/>
    <m/>
    <s v="Asm"/>
    <n v="1"/>
  </r>
  <r>
    <x v="31"/>
    <s v="Education - Primary School"/>
    <x v="13"/>
    <s v="Classroom/Lecture"/>
    <s v="EPr"/>
    <m/>
    <s v="EPr"/>
    <n v="4"/>
  </r>
  <r>
    <x v="31"/>
    <s v="Education - Primary School"/>
    <x v="13"/>
    <s v="Classrooms (Portable)"/>
    <s v="EPr"/>
    <m/>
    <s v="EPr"/>
    <n v="4"/>
  </r>
  <r>
    <x v="8"/>
    <s v="Lodging"/>
    <x v="7"/>
    <s v="Computer (Network Room/Server Room"/>
    <s v="Htl"/>
    <m/>
    <s v="Htl"/>
    <n v="1"/>
  </r>
  <r>
    <x v="8"/>
    <s v="Lodging"/>
    <x v="7"/>
    <s v="Guest Rooms (Hotel/Motel)"/>
    <s v="Htl"/>
    <m/>
    <s v="Htl"/>
    <n v="3"/>
  </r>
  <r>
    <x v="8"/>
    <s v="Lodging"/>
    <x v="7"/>
    <s v="Restrooms"/>
    <s v="Htl"/>
    <m/>
    <s v="Htl"/>
    <n v="2"/>
  </r>
  <r>
    <x v="81"/>
    <s v="Warehouse"/>
    <x v="4"/>
    <s v="Storage (Conditioned)"/>
    <s v="SCn"/>
    <m/>
    <s v="SCn"/>
    <n v="3"/>
  </r>
  <r>
    <x v="62"/>
    <s v="Government"/>
    <x v="20"/>
    <s v="Restrooms"/>
    <s v="NA"/>
    <m/>
    <s v="NA"/>
    <n v="1"/>
  </r>
  <r>
    <x v="62"/>
    <s v="Government"/>
    <x v="20"/>
    <s v="Kitchen/Break room and Food Preparation"/>
    <s v="NA"/>
    <m/>
    <s v="NA"/>
    <n v="2"/>
  </r>
  <r>
    <x v="62"/>
    <s v="Government"/>
    <x v="20"/>
    <s v="Residential"/>
    <s v="NA"/>
    <m/>
    <s v="NA"/>
    <n v="1"/>
  </r>
  <r>
    <x v="62"/>
    <s v="Government"/>
    <x v="20"/>
    <s v="Hallways/Corridors/Stairways"/>
    <s v="NA"/>
    <m/>
    <s v="NA"/>
    <n v="1"/>
  </r>
  <r>
    <x v="62"/>
    <s v="Government"/>
    <x v="20"/>
    <s v="Office (General)"/>
    <s v="NA"/>
    <m/>
    <s v="NA"/>
    <n v="1"/>
  </r>
  <r>
    <x v="19"/>
    <s v="Assembly"/>
    <x v="9"/>
    <s v="Hallways/Corridors/Stairways"/>
    <s v="Asm"/>
    <m/>
    <s v="Asm"/>
    <n v="1"/>
  </r>
  <r>
    <x v="19"/>
    <s v="Assembly"/>
    <x v="9"/>
    <s v="Religious Worship"/>
    <s v="Asm"/>
    <m/>
    <s v="Asm"/>
    <n v="1"/>
  </r>
  <r>
    <x v="19"/>
    <s v="Assembly"/>
    <x v="9"/>
    <s v="Restrooms"/>
    <s v="Asm"/>
    <m/>
    <s v="Asm"/>
    <n v="1"/>
  </r>
  <r>
    <x v="98"/>
    <s v="Retail - Small"/>
    <x v="10"/>
    <s v="Comm/Ind Work (General Low Bay)"/>
    <s v="MLI"/>
    <m/>
    <s v="MLI"/>
    <n v="1"/>
  </r>
  <r>
    <x v="98"/>
    <s v="Retail - Small"/>
    <x v="10"/>
    <s v="Lobby (Office Reception/Waiting)"/>
    <s v="MLI"/>
    <m/>
    <s v="MLI"/>
    <n v="1"/>
  </r>
  <r>
    <x v="98"/>
    <s v="Retail - Small"/>
    <x v="10"/>
    <s v="Office (Open Plan)"/>
    <s v="MLI"/>
    <m/>
    <s v="MLI"/>
    <n v="1"/>
  </r>
  <r>
    <x v="33"/>
    <s v="Retail - Small"/>
    <x v="1"/>
    <s v="Kitchen/Break room and Food Preparation"/>
    <s v="RtS"/>
    <m/>
    <s v="RtS"/>
    <n v="1"/>
  </r>
  <r>
    <x v="33"/>
    <s v="Retail - Small"/>
    <x v="1"/>
    <s v="Office (Executive/Private)"/>
    <s v="RtS"/>
    <m/>
    <s v="RtS"/>
    <n v="1"/>
  </r>
  <r>
    <x v="33"/>
    <s v="Retail - Small"/>
    <x v="1"/>
    <s v="Office (Open Plan)"/>
    <s v="RtS"/>
    <m/>
    <s v="RtS"/>
    <n v="2"/>
  </r>
  <r>
    <x v="8"/>
    <s v="Lodging"/>
    <x v="7"/>
    <s v="Guest Rooms (Hotel/Motel)"/>
    <s v="Htl"/>
    <m/>
    <s v="Htl"/>
    <n v="5"/>
  </r>
  <r>
    <x v="3"/>
    <s v="Lodging"/>
    <x v="3"/>
    <s v="Guest Rooms (Hotel/Motel)"/>
    <s v="Mtl"/>
    <m/>
    <s v="Mtl"/>
    <n v="2"/>
  </r>
  <r>
    <x v="3"/>
    <s v="Lodging"/>
    <x v="3"/>
    <s v="Hallways/Corridors/Stairways"/>
    <s v="Mtl"/>
    <m/>
    <s v="Mtl"/>
    <n v="1"/>
  </r>
  <r>
    <x v="3"/>
    <s v="Lodging"/>
    <x v="3"/>
    <s v="Kitchen/Break room and Food Preparation"/>
    <s v="Mtl"/>
    <m/>
    <s v="Mtl"/>
    <n v="1"/>
  </r>
  <r>
    <x v="3"/>
    <s v="Lodging"/>
    <x v="3"/>
    <s v="Storage (Unconditioned)"/>
    <s v="Mtl"/>
    <m/>
    <s v="Mtl"/>
    <n v="1"/>
  </r>
  <r>
    <x v="82"/>
    <s v="Other Industrial"/>
    <x v="10"/>
    <s v="Storage (Unconditioned)"/>
    <s v="MLI"/>
    <m/>
    <s v="MLI"/>
    <n v="9"/>
  </r>
  <r>
    <x v="61"/>
    <s v="Retail - Small"/>
    <x v="1"/>
    <s v="Office (General)"/>
    <s v="RtS"/>
    <m/>
    <s v="RtS"/>
    <n v="1"/>
  </r>
  <r>
    <x v="61"/>
    <s v="Retail - Small"/>
    <x v="1"/>
    <s v="Retail Sales/Showroom"/>
    <s v="RtS"/>
    <m/>
    <s v="RtS"/>
    <n v="1"/>
  </r>
  <r>
    <x v="96"/>
    <s v="Other Industrial"/>
    <x v="10"/>
    <s v="Storage (Unconditioned)"/>
    <s v="MLI"/>
    <m/>
    <s v="MLI"/>
    <n v="3"/>
  </r>
  <r>
    <x v="43"/>
    <s v="Retail - Small"/>
    <x v="10"/>
    <s v="Office (Executive/Private)"/>
    <s v="MLI"/>
    <m/>
    <s v="MLI"/>
    <n v="2"/>
  </r>
  <r>
    <x v="43"/>
    <s v="Retail - Small"/>
    <x v="10"/>
    <s v="Office (Open Plan)"/>
    <s v="MLI"/>
    <m/>
    <s v="MLI"/>
    <n v="2"/>
  </r>
  <r>
    <x v="43"/>
    <s v="Retail - Small"/>
    <x v="10"/>
    <s v="Storage (Conditioned)"/>
    <s v="MLI"/>
    <m/>
    <s v="MLI"/>
    <n v="1"/>
  </r>
  <r>
    <x v="92"/>
    <s v="Office - Small"/>
    <x v="8"/>
    <s v="Copy Room"/>
    <s v="OfS"/>
    <m/>
    <s v="OfS"/>
    <n v="1"/>
  </r>
  <r>
    <x v="92"/>
    <s v="Office - Small"/>
    <x v="8"/>
    <s v="Hallways/Corridors/Stairways"/>
    <s v="OfS"/>
    <m/>
    <s v="OfS"/>
    <n v="3"/>
  </r>
  <r>
    <x v="92"/>
    <s v="Office - Small"/>
    <x v="8"/>
    <s v="Lobby (Main Entry and Assembly)"/>
    <s v="OfS"/>
    <m/>
    <s v="OfS"/>
    <n v="2"/>
  </r>
  <r>
    <x v="92"/>
    <s v="Office - Small"/>
    <x v="8"/>
    <s v="Restrooms"/>
    <s v="OfS"/>
    <m/>
    <s v="OfS"/>
    <n v="2"/>
  </r>
  <r>
    <x v="48"/>
    <s v="Lodging"/>
    <x v="7"/>
    <s v="Computer (Network Room/Server Room"/>
    <s v="Htl"/>
    <m/>
    <s v="Htl"/>
    <n v="1"/>
  </r>
  <r>
    <x v="48"/>
    <s v="Lodging"/>
    <x v="7"/>
    <s v="Office (Executive/Private)"/>
    <s v="Htl"/>
    <m/>
    <s v="Htl"/>
    <n v="3"/>
  </r>
  <r>
    <x v="48"/>
    <s v="Lodging"/>
    <x v="7"/>
    <s v="Office (Open Plan)"/>
    <s v="Htl"/>
    <m/>
    <s v="Htl"/>
    <n v="1"/>
  </r>
  <r>
    <x v="48"/>
    <s v="Lodging"/>
    <x v="7"/>
    <s v="Storage (Conditioned)"/>
    <s v="Htl"/>
    <m/>
    <s v="Htl"/>
    <n v="1"/>
  </r>
  <r>
    <x v="14"/>
    <s v="Health/Medical - Clinic"/>
    <x v="8"/>
    <s v="Hallways/Corridors/Stairways"/>
    <s v="OfS"/>
    <m/>
    <s v="OfS"/>
    <n v="1"/>
  </r>
  <r>
    <x v="14"/>
    <s v="Health/Medical - Clinic"/>
    <x v="8"/>
    <s v="Medical Offices and Exam Rooms"/>
    <s v="OfS"/>
    <m/>
    <s v="OfS"/>
    <n v="4"/>
  </r>
  <r>
    <x v="14"/>
    <s v="Health/Medical - Clinic"/>
    <x v="8"/>
    <s v="Office (General)"/>
    <s v="OfS"/>
    <m/>
    <s v="OfS"/>
    <n v="2"/>
  </r>
  <r>
    <x v="14"/>
    <s v="Health/Medical - Clinic"/>
    <x v="8"/>
    <s v="Restrooms"/>
    <s v="OfS"/>
    <m/>
    <s v="OfS"/>
    <n v="1"/>
  </r>
  <r>
    <x v="16"/>
    <s v="Other Industrial"/>
    <x v="10"/>
    <s v="Comm/Ind Work (General High Bay)"/>
    <s v="MLI"/>
    <m/>
    <s v="MLI"/>
    <n v="2"/>
  </r>
  <r>
    <x v="16"/>
    <s v="Other Industrial"/>
    <x v="10"/>
    <s v="Lobby (Office Reception/Waiting)"/>
    <s v="MLI"/>
    <m/>
    <s v="MLI"/>
    <n v="1"/>
  </r>
  <r>
    <x v="16"/>
    <s v="Other Industrial"/>
    <x v="10"/>
    <s v="Storage (Conditioned)"/>
    <s v="MLI"/>
    <m/>
    <s v="MLI"/>
    <n v="2"/>
  </r>
  <r>
    <x v="16"/>
    <s v="Other Industrial"/>
    <x v="10"/>
    <s v="Restrooms"/>
    <s v="MLI"/>
    <m/>
    <s v="MLI"/>
    <n v="1"/>
  </r>
  <r>
    <x v="16"/>
    <s v="Other Industrial"/>
    <x v="10"/>
    <s v="Comm/Ind Work (General High Bay)"/>
    <s v="MLI"/>
    <m/>
    <s v="MLI"/>
    <n v="3"/>
  </r>
  <r>
    <x v="16"/>
    <s v="Other Industrial"/>
    <x v="10"/>
    <s v="Storage (Conditioned)"/>
    <s v="MLI"/>
    <m/>
    <s v="MLI"/>
    <n v="2"/>
  </r>
  <r>
    <x v="15"/>
    <s v="Retail - Small"/>
    <x v="1"/>
    <s v="Retail Sales/Showroom"/>
    <s v="RtS"/>
    <m/>
    <s v="RtS"/>
    <n v="1"/>
  </r>
  <r>
    <x v="15"/>
    <s v="Retail - Small"/>
    <x v="1"/>
    <s v="Kitchen/Break room and Food Preparation"/>
    <s v="RtS"/>
    <m/>
    <s v="RtS"/>
    <n v="1"/>
  </r>
  <r>
    <x v="15"/>
    <s v="Retail - Small"/>
    <x v="1"/>
    <s v="Restrooms"/>
    <s v="RtS"/>
    <m/>
    <s v="RtS"/>
    <n v="2"/>
  </r>
  <r>
    <x v="27"/>
    <s v="Education - Primary School"/>
    <x v="13"/>
    <s v="Classroom/Lecture"/>
    <s v="EPr"/>
    <m/>
    <s v="EPr"/>
    <n v="1"/>
  </r>
  <r>
    <x v="27"/>
    <s v="Education - Primary School"/>
    <x v="13"/>
    <s v="Hallways/Corridors/Stairways"/>
    <s v="EPr"/>
    <m/>
    <s v="EPr"/>
    <n v="1"/>
  </r>
  <r>
    <x v="27"/>
    <s v="Education - Primary School"/>
    <x v="13"/>
    <s v="Kitchen/Break room and Food Preparation"/>
    <s v="EPr"/>
    <m/>
    <s v="EPr"/>
    <n v="1"/>
  </r>
  <r>
    <x v="27"/>
    <s v="Education - Primary School"/>
    <x v="13"/>
    <s v="Restrooms"/>
    <s v="EPr"/>
    <m/>
    <s v="EPr"/>
    <n v="2"/>
  </r>
  <r>
    <x v="82"/>
    <s v="Other Industrial"/>
    <x v="10"/>
    <s v="Other Unlisted Activity Types"/>
    <s v="MLI"/>
    <m/>
    <s v="MLI"/>
    <n v="4"/>
  </r>
  <r>
    <x v="82"/>
    <s v="Other Industrial"/>
    <x v="10"/>
    <s v="Storage (Unconditioned)"/>
    <s v="MLI"/>
    <m/>
    <s v="MLI"/>
    <n v="2"/>
  </r>
  <r>
    <x v="99"/>
    <s v="Laundry"/>
    <x v="10"/>
    <s v="Loading Dock"/>
    <s v="MLI"/>
    <m/>
    <s v="MLI"/>
    <n v="1"/>
  </r>
  <r>
    <x v="19"/>
    <s v="Assembly"/>
    <x v="9"/>
    <s v="Classroom/Lecture"/>
    <s v="Asm"/>
    <m/>
    <s v="Asm"/>
    <n v="2"/>
  </r>
  <r>
    <x v="19"/>
    <s v="Assembly"/>
    <x v="9"/>
    <s v="Office (Executive/Private)"/>
    <s v="Asm"/>
    <m/>
    <s v="Asm"/>
    <n v="2"/>
  </r>
  <r>
    <x v="19"/>
    <s v="Assembly"/>
    <x v="9"/>
    <s v="Other Unlisted Activity Types"/>
    <s v="Asm"/>
    <m/>
    <s v="Asm"/>
    <n v="1"/>
  </r>
  <r>
    <x v="19"/>
    <s v="Assembly"/>
    <x v="9"/>
    <s v="Storage (Conditioned)"/>
    <s v="Asm"/>
    <m/>
    <s v="Asm"/>
    <n v="1"/>
  </r>
  <r>
    <x v="19"/>
    <s v="Assembly"/>
    <x v="9"/>
    <s v="Hallways/Corridors/Stairways"/>
    <s v="Asm"/>
    <m/>
    <s v="Asm"/>
    <n v="2"/>
  </r>
  <r>
    <x v="19"/>
    <s v="Assembly"/>
    <x v="9"/>
    <s v="Restrooms"/>
    <s v="Asm"/>
    <m/>
    <s v="Asm"/>
    <n v="1"/>
  </r>
  <r>
    <x v="16"/>
    <s v="Other Industrial"/>
    <x v="10"/>
    <s v="Office (General)"/>
    <s v="MLI"/>
    <m/>
    <s v="MLI"/>
    <n v="1"/>
  </r>
  <r>
    <x v="16"/>
    <s v="Other Industrial"/>
    <x v="10"/>
    <s v="Comm/Ind Work (General High Bay)"/>
    <s v="MLI"/>
    <m/>
    <s v="MLI"/>
    <n v="3"/>
  </r>
  <r>
    <x v="65"/>
    <s v="Grocery"/>
    <x v="11"/>
    <s v="Retail Sales/Showroom"/>
    <s v="Gro"/>
    <m/>
    <s v="Gro"/>
    <n v="4"/>
  </r>
  <r>
    <x v="34"/>
    <s v="Other Industrial"/>
    <x v="6"/>
    <s v="Comm/Ind Work"/>
    <s v="SUn"/>
    <m/>
    <s v="SUn"/>
    <n v="11"/>
  </r>
  <r>
    <x v="34"/>
    <s v="Other Industrial"/>
    <x v="6"/>
    <s v="HallwayLobby"/>
    <s v="SUn"/>
    <m/>
    <s v="SUn"/>
    <n v="1"/>
  </r>
  <r>
    <x v="34"/>
    <s v="Other Industrial"/>
    <x v="6"/>
    <s v="Office"/>
    <s v="SUn"/>
    <m/>
    <s v="SUn"/>
    <n v="2"/>
  </r>
  <r>
    <x v="34"/>
    <s v="Other Industrial"/>
    <x v="6"/>
    <s v="OtherMisc"/>
    <s v="SUn"/>
    <m/>
    <s v="SUn"/>
    <n v="3"/>
  </r>
  <r>
    <x v="9"/>
    <s v="Office - Small"/>
    <x v="8"/>
    <s v="HallwayLobby"/>
    <s v="OfS"/>
    <m/>
    <s v="OfS"/>
    <n v="1"/>
  </r>
  <r>
    <x v="9"/>
    <s v="Office - Small"/>
    <x v="8"/>
    <s v="Restrooms"/>
    <s v="OfS"/>
    <m/>
    <s v="OfS"/>
    <n v="1"/>
  </r>
  <r>
    <x v="9"/>
    <s v="Office - Small"/>
    <x v="8"/>
    <s v="Conference Room"/>
    <s v="OfS"/>
    <m/>
    <s v="OfS"/>
    <n v="2"/>
  </r>
  <r>
    <x v="100"/>
    <s v="Warehouse"/>
    <x v="4"/>
    <s v="Storage"/>
    <s v="SCn"/>
    <m/>
    <s v="SCn"/>
    <n v="4"/>
  </r>
  <r>
    <x v="52"/>
    <s v="Health/Medical - Clinic"/>
    <x v="17"/>
    <s v="HallwayLobby"/>
    <s v="Nrs"/>
    <m/>
    <s v="Nrs"/>
    <n v="1"/>
  </r>
  <r>
    <x v="52"/>
    <s v="Health/Medical - Clinic"/>
    <x v="17"/>
    <s v="OtherMisc"/>
    <s v="Nrs"/>
    <m/>
    <s v="Nrs"/>
    <n v="2"/>
  </r>
  <r>
    <x v="52"/>
    <s v="Health/Medical - Clinic"/>
    <x v="17"/>
    <s v="Restrooms"/>
    <s v="Nrs"/>
    <m/>
    <s v="Nrs"/>
    <n v="5"/>
  </r>
  <r>
    <x v="16"/>
    <s v="Other Industrial"/>
    <x v="10"/>
    <s v="Comm/Ind Work"/>
    <s v="MLI"/>
    <m/>
    <s v="MLI"/>
    <n v="2"/>
  </r>
  <r>
    <x v="16"/>
    <s v="Other Industrial"/>
    <x v="10"/>
    <s v="OtherMisc"/>
    <s v="MLI"/>
    <m/>
    <s v="MLI"/>
    <n v="1"/>
  </r>
  <r>
    <x v="16"/>
    <s v="Other Industrial"/>
    <x v="10"/>
    <s v="Storage"/>
    <s v="MLI"/>
    <m/>
    <s v="MLI"/>
    <n v="1"/>
  </r>
  <r>
    <x v="42"/>
    <s v="All Commercial"/>
    <x v="10"/>
    <s v="Comm/Ind Work"/>
    <s v="MLI"/>
    <m/>
    <s v="MLI"/>
    <n v="2"/>
  </r>
  <r>
    <x v="42"/>
    <s v="All Commercial"/>
    <x v="10"/>
    <s v="Storage"/>
    <s v="MLI"/>
    <m/>
    <s v="MLI"/>
    <n v="2"/>
  </r>
  <r>
    <x v="31"/>
    <s v="Education - Primary School"/>
    <x v="13"/>
    <s v="OtherMisc"/>
    <s v="EPr"/>
    <m/>
    <s v="EPr"/>
    <n v="1"/>
  </r>
  <r>
    <x v="31"/>
    <s v="Education - Primary School"/>
    <x v="13"/>
    <s v="HallwayLobby"/>
    <s v="EPr"/>
    <m/>
    <s v="EPr"/>
    <n v="2"/>
  </r>
  <r>
    <x v="31"/>
    <s v="Education - Primary School"/>
    <x v="13"/>
    <s v="Office"/>
    <s v="EPr"/>
    <m/>
    <s v="EPr"/>
    <n v="3"/>
  </r>
  <r>
    <x v="31"/>
    <s v="Education - Primary School"/>
    <x v="13"/>
    <s v="Restrooms"/>
    <s v="EPr"/>
    <m/>
    <s v="EPr"/>
    <n v="2"/>
  </r>
  <r>
    <x v="62"/>
    <s v="Government"/>
    <x v="20"/>
    <s v="Comm/Ind Work"/>
    <s v="NA"/>
    <m/>
    <s v="NA"/>
    <n v="1"/>
  </r>
  <r>
    <x v="62"/>
    <s v="Government"/>
    <x v="20"/>
    <s v="HallwayLobby"/>
    <s v="NA"/>
    <m/>
    <s v="NA"/>
    <n v="2"/>
  </r>
  <r>
    <x v="62"/>
    <s v="Government"/>
    <x v="20"/>
    <s v="Office"/>
    <s v="NA"/>
    <m/>
    <s v="NA"/>
    <n v="1"/>
  </r>
  <r>
    <x v="62"/>
    <s v="Government"/>
    <x v="20"/>
    <s v="OtherMisc"/>
    <s v="NA"/>
    <m/>
    <s v="NA"/>
    <n v="3"/>
  </r>
  <r>
    <x v="62"/>
    <s v="Government"/>
    <x v="20"/>
    <s v="Restrooms"/>
    <s v="NA"/>
    <m/>
    <s v="NA"/>
    <n v="2"/>
  </r>
  <r>
    <x v="7"/>
    <s v="Warehouse"/>
    <x v="6"/>
    <s v="Storage"/>
    <s v="SUn"/>
    <m/>
    <s v="SUn"/>
    <n v="4"/>
  </r>
  <r>
    <x v="16"/>
    <s v="Other Industrial"/>
    <x v="10"/>
    <s v="Comm/Ind Work"/>
    <s v="MLI"/>
    <m/>
    <s v="MLI"/>
    <n v="3"/>
  </r>
  <r>
    <x v="19"/>
    <s v="Assembly"/>
    <x v="9"/>
    <s v="Assembly"/>
    <s v="Asm"/>
    <m/>
    <s v="Asm"/>
    <n v="6"/>
  </r>
  <r>
    <x v="19"/>
    <s v="Assembly"/>
    <x v="9"/>
    <s v="HallwayLobby"/>
    <s v="Asm"/>
    <m/>
    <s v="Asm"/>
    <n v="1"/>
  </r>
  <r>
    <x v="19"/>
    <s v="Assembly"/>
    <x v="9"/>
    <s v="Office"/>
    <s v="Asm"/>
    <m/>
    <s v="Asm"/>
    <n v="1"/>
  </r>
  <r>
    <x v="16"/>
    <s v="Other Industrial"/>
    <x v="10"/>
    <s v="Office"/>
    <s v="MLI"/>
    <m/>
    <s v="MLI"/>
    <n v="2"/>
  </r>
  <r>
    <x v="16"/>
    <s v="Other Industrial"/>
    <x v="10"/>
    <s v="Comm/Ind Work"/>
    <s v="MLI"/>
    <m/>
    <s v="MLI"/>
    <n v="1"/>
  </r>
  <r>
    <x v="7"/>
    <s v="Warehouse"/>
    <x v="6"/>
    <s v="Storage"/>
    <s v="SUn"/>
    <m/>
    <s v="SUn"/>
    <n v="2"/>
  </r>
  <r>
    <x v="101"/>
    <s v="Warehouse"/>
    <x v="10"/>
    <s v="Comm/Ind Work"/>
    <s v="MLI"/>
    <m/>
    <s v="MLI"/>
    <n v="2"/>
  </r>
  <r>
    <x v="7"/>
    <s v="Warehouse"/>
    <x v="6"/>
    <s v="Storage"/>
    <s v="SUn"/>
    <m/>
    <s v="SUn"/>
    <n v="4"/>
  </r>
  <r>
    <x v="5"/>
    <s v="Education - Primary School"/>
    <x v="5"/>
    <s v="Office"/>
    <s v="ESe"/>
    <m/>
    <s v="ESe"/>
    <n v="2"/>
  </r>
  <r>
    <x v="5"/>
    <s v="Education - Primary School"/>
    <x v="5"/>
    <s v="OtherMisc"/>
    <s v="ESe"/>
    <m/>
    <s v="ESe"/>
    <n v="7"/>
  </r>
  <r>
    <x v="3"/>
    <s v="Lodging"/>
    <x v="3"/>
    <s v="Guest Rooms"/>
    <s v="Mtl"/>
    <m/>
    <s v="Mtl"/>
    <n v="9"/>
  </r>
  <r>
    <x v="81"/>
    <s v="Warehouse"/>
    <x v="4"/>
    <s v="Storage"/>
    <s v="SCn"/>
    <m/>
    <s v="SCn"/>
    <n v="4"/>
  </r>
  <r>
    <x v="16"/>
    <s v="All Commercial"/>
    <x v="10"/>
    <s v="Comm/Ind Work"/>
    <s v="MLI"/>
    <m/>
    <s v="MLI"/>
    <n v="1"/>
  </r>
  <r>
    <x v="16"/>
    <s v="All Commercial"/>
    <x v="10"/>
    <s v="HallwayLobby"/>
    <s v="MLI"/>
    <m/>
    <s v="MLI"/>
    <n v="1"/>
  </r>
  <r>
    <x v="16"/>
    <s v="Other Industrial"/>
    <x v="10"/>
    <s v="OtherMisc"/>
    <s v="MLI"/>
    <m/>
    <s v="MLI"/>
    <n v="2"/>
  </r>
  <r>
    <x v="16"/>
    <s v="Other Industrial"/>
    <x v="10"/>
    <s v="Comm/Ind Work"/>
    <s v="MLI"/>
    <m/>
    <s v="MLI"/>
    <n v="1"/>
  </r>
  <r>
    <x v="34"/>
    <s v="Warehouse"/>
    <x v="6"/>
    <s v="Storage"/>
    <s v="SUn"/>
    <m/>
    <s v="SUn"/>
    <n v="2"/>
  </r>
  <r>
    <x v="101"/>
    <s v="Other Industrial"/>
    <x v="10"/>
    <s v="Comm/Ind Work"/>
    <s v="MLI"/>
    <m/>
    <s v="MLI"/>
    <n v="3"/>
  </r>
  <r>
    <x v="102"/>
    <s v="All Commercial"/>
    <x v="11"/>
    <s v="Storage"/>
    <s v="Gro"/>
    <m/>
    <s v="Gro"/>
    <n v="2"/>
  </r>
  <r>
    <x v="16"/>
    <s v="All Commercial"/>
    <x v="10"/>
    <s v="Comm/Ind Work"/>
    <s v="MLI"/>
    <m/>
    <s v="MLI"/>
    <n v="4"/>
  </r>
  <r>
    <x v="5"/>
    <s v="Education - Secondary School"/>
    <x v="5"/>
    <s v="OtherMisc"/>
    <s v="ESe"/>
    <m/>
    <s v="ESe"/>
    <n v="2"/>
  </r>
  <r>
    <x v="18"/>
    <s v="Retail - Small"/>
    <x v="1"/>
    <s v="RetailSales"/>
    <s v="RtS"/>
    <m/>
    <s v="RtS"/>
    <n v="2"/>
  </r>
  <r>
    <x v="16"/>
    <s v="Other Industrial"/>
    <x v="10"/>
    <s v="Comm/Ind Work"/>
    <s v="MLI"/>
    <m/>
    <s v="MLI"/>
    <n v="1"/>
  </r>
  <r>
    <x v="35"/>
    <s v="Retail - Small"/>
    <x v="1"/>
    <s v="Auto Repair Workshop"/>
    <s v="RtS"/>
    <m/>
    <s v="RtS"/>
    <n v="1"/>
  </r>
  <r>
    <x v="35"/>
    <s v="Retail - Small"/>
    <x v="1"/>
    <s v="HallwayLobby"/>
    <s v="RtS"/>
    <m/>
    <s v="RtS"/>
    <n v="2"/>
  </r>
  <r>
    <x v="35"/>
    <s v="Retail - Small"/>
    <x v="1"/>
    <s v="Storage"/>
    <s v="RtS"/>
    <m/>
    <s v="RtS"/>
    <n v="2"/>
  </r>
  <r>
    <x v="8"/>
    <s v="Lodging"/>
    <x v="7"/>
    <s v="Guest Rooms"/>
    <s v="Htl"/>
    <m/>
    <s v="Htl"/>
    <n v="10"/>
  </r>
  <r>
    <x v="5"/>
    <s v="Education - Primary School"/>
    <x v="5"/>
    <s v="OtherMisc"/>
    <s v="ESe"/>
    <m/>
    <s v="ESe"/>
    <n v="1"/>
  </r>
  <r>
    <x v="5"/>
    <s v="Education - Primary School"/>
    <x v="5"/>
    <s v="Restrooms"/>
    <s v="ESe"/>
    <m/>
    <s v="ESe"/>
    <n v="2"/>
  </r>
  <r>
    <x v="5"/>
    <s v="Education - Primary School"/>
    <x v="5"/>
    <s v="Storage"/>
    <s v="ESe"/>
    <m/>
    <s v="ESe"/>
    <n v="1"/>
  </r>
  <r>
    <x v="19"/>
    <s v="Assembly"/>
    <x v="9"/>
    <s v="Assembly"/>
    <s v="Asm"/>
    <m/>
    <s v="Asm"/>
    <n v="4"/>
  </r>
  <r>
    <x v="19"/>
    <s v="Assembly"/>
    <x v="9"/>
    <s v="HallwayLobby"/>
    <s v="Asm"/>
    <m/>
    <s v="Asm"/>
    <n v="3"/>
  </r>
  <r>
    <x v="19"/>
    <s v="Assembly"/>
    <x v="9"/>
    <s v="Office"/>
    <s v="Asm"/>
    <m/>
    <s v="Asm"/>
    <n v="3"/>
  </r>
  <r>
    <x v="19"/>
    <s v="Assembly"/>
    <x v="9"/>
    <s v="Restrooms"/>
    <s v="Asm"/>
    <m/>
    <s v="Asm"/>
    <n v="1"/>
  </r>
  <r>
    <x v="103"/>
    <s v="Assembly"/>
    <x v="2"/>
    <s v="HallwayLobby"/>
    <s v="RSD"/>
    <m/>
    <s v="RSD"/>
    <n v="3"/>
  </r>
  <r>
    <x v="103"/>
    <s v="Assembly"/>
    <x v="2"/>
    <s v="Office"/>
    <s v="RSD"/>
    <m/>
    <s v="RSD"/>
    <n v="2"/>
  </r>
  <r>
    <x v="103"/>
    <s v="Assembly"/>
    <x v="2"/>
    <s v="OtherMisc"/>
    <s v="RSD"/>
    <m/>
    <s v="RSD"/>
    <n v="2"/>
  </r>
  <r>
    <x v="103"/>
    <s v="Assembly"/>
    <x v="2"/>
    <s v="Restrooms"/>
    <s v="RSD"/>
    <m/>
    <s v="RSD"/>
    <n v="1"/>
  </r>
  <r>
    <x v="103"/>
    <s v="Assembly"/>
    <x v="2"/>
    <s v="Storage"/>
    <s v="RSD"/>
    <m/>
    <s v="RSD"/>
    <n v="1"/>
  </r>
  <r>
    <x v="27"/>
    <s v="Education - Primary School"/>
    <x v="13"/>
    <s v="Office"/>
    <s v="EPr"/>
    <m/>
    <s v="EPr"/>
    <n v="1"/>
  </r>
  <r>
    <x v="27"/>
    <s v="Education - Primary School"/>
    <x v="13"/>
    <s v="Restrooms"/>
    <s v="EPr"/>
    <m/>
    <s v="EPr"/>
    <n v="1"/>
  </r>
  <r>
    <x v="19"/>
    <s v="Assembly"/>
    <x v="9"/>
    <s v="HallwayLobby"/>
    <s v="Asm"/>
    <m/>
    <s v="Asm"/>
    <n v="3"/>
  </r>
  <r>
    <x v="19"/>
    <s v="Assembly"/>
    <x v="9"/>
    <s v="Kitchen/Break Room"/>
    <s v="Asm"/>
    <m/>
    <s v="Asm"/>
    <n v="1"/>
  </r>
  <r>
    <x v="19"/>
    <s v="Assembly"/>
    <x v="9"/>
    <s v="Office"/>
    <s v="Asm"/>
    <m/>
    <s v="Asm"/>
    <n v="1"/>
  </r>
  <r>
    <x v="19"/>
    <s v="Assembly"/>
    <x v="9"/>
    <s v="Restrooms"/>
    <s v="Asm"/>
    <m/>
    <s v="Asm"/>
    <n v="2"/>
  </r>
  <r>
    <x v="12"/>
    <s v="Government"/>
    <x v="12"/>
    <s v="Restrooms"/>
    <s v="OfL"/>
    <m/>
    <s v="OfL"/>
    <n v="3"/>
  </r>
  <r>
    <x v="57"/>
    <s v="Health/Medical - Clinic"/>
    <x v="16"/>
    <s v="HallwayLobby"/>
    <s v="MBT"/>
    <m/>
    <s v="MBT"/>
    <n v="4"/>
  </r>
  <r>
    <x v="57"/>
    <s v="Health/Medical - Clinic"/>
    <x v="16"/>
    <s v="Office"/>
    <s v="MBT"/>
    <m/>
    <s v="MBT"/>
    <n v="1"/>
  </r>
  <r>
    <x v="12"/>
    <s v="Government"/>
    <x v="12"/>
    <s v="OtherMisc"/>
    <s v="OfL"/>
    <m/>
    <s v="OfL"/>
    <n v="2"/>
  </r>
  <r>
    <x v="16"/>
    <s v="Other Industrial"/>
    <x v="10"/>
    <s v="OtherMisc"/>
    <s v="MLI"/>
    <m/>
    <s v="MLI"/>
    <n v="1"/>
  </r>
  <r>
    <x v="16"/>
    <s v="Other Industrial"/>
    <x v="10"/>
    <s v="Restrooms"/>
    <s v="MLI"/>
    <m/>
    <s v="MLI"/>
    <n v="1"/>
  </r>
  <r>
    <x v="3"/>
    <s v="Lodging"/>
    <x v="3"/>
    <s v="Guest Rooms"/>
    <s v="Mtl"/>
    <m/>
    <s v="Mtl"/>
    <n v="2"/>
  </r>
  <r>
    <x v="3"/>
    <s v="Lodging"/>
    <x v="3"/>
    <s v="Guest Rooms"/>
    <s v="Mtl"/>
    <m/>
    <s v="Mtl"/>
    <n v="2"/>
  </r>
  <r>
    <x v="3"/>
    <s v="Lodging"/>
    <x v="3"/>
    <s v="HallwayLobby"/>
    <s v="Mtl"/>
    <m/>
    <s v="Mtl"/>
    <n v="1"/>
  </r>
  <r>
    <x v="30"/>
    <s v="Health/Medical - Clinic"/>
    <x v="8"/>
    <s v="HallwayLobby"/>
    <s v="OfS"/>
    <m/>
    <s v="OfS"/>
    <n v="2"/>
  </r>
  <r>
    <x v="30"/>
    <s v="Health/Medical - Clinic"/>
    <x v="8"/>
    <s v="OtherMisc"/>
    <s v="OfS"/>
    <m/>
    <s v="OfS"/>
    <n v="2"/>
  </r>
  <r>
    <x v="30"/>
    <s v="Health/Medical - Clinic"/>
    <x v="8"/>
    <s v="Patient Rooms"/>
    <s v="OfS"/>
    <m/>
    <s v="OfS"/>
    <n v="1"/>
  </r>
  <r>
    <x v="30"/>
    <s v="Health/Medical - Clinic"/>
    <x v="8"/>
    <s v="Storage"/>
    <s v="OfS"/>
    <m/>
    <s v="OfS"/>
    <n v="2"/>
  </r>
  <r>
    <x v="62"/>
    <s v="Government"/>
    <x v="20"/>
    <s v="OtherMisc"/>
    <s v="NA"/>
    <m/>
    <s v="NA"/>
    <n v="1"/>
  </r>
  <r>
    <x v="62"/>
    <s v="Government"/>
    <x v="20"/>
    <s v="Restrooms"/>
    <s v="NA"/>
    <m/>
    <s v="NA"/>
    <n v="2"/>
  </r>
  <r>
    <x v="19"/>
    <s v="Assembly"/>
    <x v="9"/>
    <s v="HallwayLobby"/>
    <s v="Asm"/>
    <m/>
    <s v="Asm"/>
    <n v="2"/>
  </r>
  <r>
    <x v="19"/>
    <s v="Assembly"/>
    <x v="9"/>
    <s v="Kitchen/Break Room"/>
    <s v="Asm"/>
    <m/>
    <s v="Asm"/>
    <n v="2"/>
  </r>
  <r>
    <x v="19"/>
    <s v="Assembly"/>
    <x v="9"/>
    <s v="OtherMisc"/>
    <s v="Asm"/>
    <m/>
    <s v="Asm"/>
    <n v="2"/>
  </r>
  <r>
    <x v="19"/>
    <s v="Assembly"/>
    <x v="9"/>
    <s v="Restrooms"/>
    <s v="Asm"/>
    <m/>
    <s v="Asm"/>
    <n v="1"/>
  </r>
  <r>
    <x v="19"/>
    <s v="Assembly"/>
    <x v="9"/>
    <s v="Storage"/>
    <s v="Asm"/>
    <m/>
    <s v="Asm"/>
    <n v="1"/>
  </r>
  <r>
    <x v="18"/>
    <s v="Retail - Small"/>
    <x v="1"/>
    <s v="Restrooms"/>
    <s v="RtS"/>
    <m/>
    <s v="RtS"/>
    <n v="1"/>
  </r>
  <r>
    <x v="18"/>
    <s v="Retail - Small"/>
    <x v="1"/>
    <s v="Comm/Ind Work"/>
    <s v="RtS"/>
    <m/>
    <s v="RtS"/>
    <n v="2"/>
  </r>
  <r>
    <x v="18"/>
    <s v="Retail - Small"/>
    <x v="1"/>
    <s v="Office"/>
    <s v="RtS"/>
    <m/>
    <s v="RtS"/>
    <n v="1"/>
  </r>
  <r>
    <x v="18"/>
    <s v="Retail - Small"/>
    <x v="1"/>
    <s v="RetailSales"/>
    <s v="RtS"/>
    <m/>
    <s v="RtS"/>
    <n v="3"/>
  </r>
  <r>
    <x v="18"/>
    <s v="Retail - Small"/>
    <x v="1"/>
    <s v="Storage"/>
    <s v="RtS"/>
    <m/>
    <s v="RtS"/>
    <n v="1"/>
  </r>
  <r>
    <x v="9"/>
    <s v="Office - Small"/>
    <x v="8"/>
    <s v="HallwayLobby"/>
    <s v="OfS"/>
    <m/>
    <s v="OfS"/>
    <n v="1"/>
  </r>
  <r>
    <x v="9"/>
    <s v="Office - Small"/>
    <x v="8"/>
    <s v="Office"/>
    <s v="OfS"/>
    <m/>
    <s v="OfS"/>
    <n v="2"/>
  </r>
  <r>
    <x v="3"/>
    <s v="Lodging"/>
    <x v="3"/>
    <s v="Guest Rooms"/>
    <s v="Mtl"/>
    <m/>
    <s v="Mtl"/>
    <n v="1"/>
  </r>
  <r>
    <x v="3"/>
    <s v="Lodging"/>
    <x v="3"/>
    <s v="Mechanical/Electrical Room"/>
    <s v="Mtl"/>
    <m/>
    <s v="Mtl"/>
    <n v="1"/>
  </r>
  <r>
    <x v="3"/>
    <s v="Lodging"/>
    <x v="3"/>
    <s v="Restrooms"/>
    <s v="Mtl"/>
    <m/>
    <s v="Mtl"/>
    <n v="1"/>
  </r>
  <r>
    <x v="23"/>
    <s v="Assembly"/>
    <x v="9"/>
    <s v="HallwayLobby"/>
    <s v="Asm"/>
    <m/>
    <s v="Asm"/>
    <n v="3"/>
  </r>
  <r>
    <x v="23"/>
    <s v="Assembly"/>
    <x v="9"/>
    <s v="Storage"/>
    <s v="Asm"/>
    <m/>
    <s v="Asm"/>
    <n v="1"/>
  </r>
  <r>
    <x v="25"/>
    <s v="Office - Small"/>
    <x v="12"/>
    <s v="HallwayLobby"/>
    <s v="OfL"/>
    <m/>
    <s v="OfL"/>
    <n v="2"/>
  </r>
  <r>
    <x v="25"/>
    <s v="Office - Small"/>
    <x v="12"/>
    <s v="Office"/>
    <s v="OfL"/>
    <m/>
    <s v="OfL"/>
    <n v="1"/>
  </r>
  <r>
    <x v="30"/>
    <s v="Health/Medical - Clinic"/>
    <x v="8"/>
    <s v="Restrooms"/>
    <s v="OfS"/>
    <m/>
    <s v="OfS"/>
    <n v="1"/>
  </r>
  <r>
    <x v="30"/>
    <s v="Health/Medical - Clinic"/>
    <x v="8"/>
    <s v="HallwayLobby"/>
    <s v="OfS"/>
    <m/>
    <s v="OfS"/>
    <n v="1"/>
  </r>
  <r>
    <x v="30"/>
    <s v="Health/Medical - Clinic"/>
    <x v="8"/>
    <s v="Office"/>
    <s v="OfS"/>
    <m/>
    <s v="OfS"/>
    <n v="1"/>
  </r>
  <r>
    <x v="30"/>
    <s v="Health/Medical - Clinic"/>
    <x v="8"/>
    <s v="OtherMisc"/>
    <s v="OfS"/>
    <m/>
    <s v="OfS"/>
    <n v="2"/>
  </r>
  <r>
    <x v="30"/>
    <s v="Health/Medical - Clinic"/>
    <x v="8"/>
    <s v="Storage"/>
    <s v="OfS"/>
    <m/>
    <s v="OfS"/>
    <n v="1"/>
  </r>
  <r>
    <x v="43"/>
    <s v="Retail - Small"/>
    <x v="10"/>
    <s v="Restrooms"/>
    <s v="MLI"/>
    <m/>
    <s v="MLI"/>
    <n v="4"/>
  </r>
  <r>
    <x v="3"/>
    <s v="Lodging"/>
    <x v="3"/>
    <s v="Guest Rooms"/>
    <s v="Mtl"/>
    <m/>
    <s v="Mtl"/>
    <n v="3"/>
  </r>
  <r>
    <x v="3"/>
    <s v="Lodging"/>
    <x v="3"/>
    <s v="Storage"/>
    <s v="Mtl"/>
    <m/>
    <s v="Mtl"/>
    <n v="1"/>
  </r>
  <r>
    <x v="2"/>
    <s v="Restaurant - Sit Down"/>
    <x v="2"/>
    <s v="HallwayLobby"/>
    <s v="RSD"/>
    <m/>
    <s v="RSD"/>
    <n v="1"/>
  </r>
  <r>
    <x v="2"/>
    <s v="Restaurant - Sit Down"/>
    <x v="2"/>
    <s v="Office"/>
    <s v="RSD"/>
    <m/>
    <s v="RSD"/>
    <n v="2"/>
  </r>
  <r>
    <x v="2"/>
    <s v="Restaurant - Sit Down"/>
    <x v="2"/>
    <s v="Restrooms"/>
    <s v="RSD"/>
    <m/>
    <s v="RSD"/>
    <n v="1"/>
  </r>
  <r>
    <x v="2"/>
    <s v="Restaurant - Sit Down"/>
    <x v="2"/>
    <s v="Storage"/>
    <s v="RSD"/>
    <m/>
    <s v="RSD"/>
    <n v="1"/>
  </r>
  <r>
    <x v="27"/>
    <s v="Education - Primary School"/>
    <x v="13"/>
    <s v="OtherMisc"/>
    <s v="EPr"/>
    <m/>
    <s v="EPr"/>
    <n v="3"/>
  </r>
  <r>
    <x v="27"/>
    <s v="Education - Primary School"/>
    <x v="13"/>
    <s v="Restrooms"/>
    <s v="EPr"/>
    <m/>
    <s v="EPr"/>
    <n v="2"/>
  </r>
  <r>
    <x v="78"/>
    <s v="All Commercial"/>
    <x v="2"/>
    <s v="Office"/>
    <s v="RSD"/>
    <m/>
    <s v="RSD"/>
    <n v="1"/>
  </r>
  <r>
    <x v="78"/>
    <s v="All Commercial"/>
    <x v="2"/>
    <s v="OtherMisc"/>
    <s v="RSD"/>
    <m/>
    <s v="RSD"/>
    <n v="1"/>
  </r>
  <r>
    <x v="23"/>
    <s v="Assembly"/>
    <x v="9"/>
    <s v="Assembly"/>
    <s v="Asm"/>
    <m/>
    <s v="Asm"/>
    <n v="2"/>
  </r>
  <r>
    <x v="23"/>
    <s v="Assembly"/>
    <x v="9"/>
    <s v="HallwayLobby"/>
    <s v="Asm"/>
    <m/>
    <s v="Asm"/>
    <n v="4"/>
  </r>
  <r>
    <x v="6"/>
    <s v="Retail - Small"/>
    <x v="1"/>
    <s v="RetailSales"/>
    <s v="RtS"/>
    <m/>
    <s v="RtS"/>
    <n v="1"/>
  </r>
  <r>
    <x v="45"/>
    <s v="Office - Small"/>
    <x v="8"/>
    <s v="HallwayLobby"/>
    <s v="OfS"/>
    <m/>
    <s v="OfS"/>
    <n v="1"/>
  </r>
  <r>
    <x v="15"/>
    <s v="Retail - Small"/>
    <x v="1"/>
    <s v="Office"/>
    <s v="RtS"/>
    <m/>
    <s v="RtS"/>
    <n v="1"/>
  </r>
  <r>
    <x v="15"/>
    <s v="Retail - Small"/>
    <x v="1"/>
    <s v="Restrooms"/>
    <s v="RtS"/>
    <m/>
    <s v="RtS"/>
    <n v="1"/>
  </r>
  <r>
    <x v="15"/>
    <s v="Retail - Small"/>
    <x v="1"/>
    <s v="Storage"/>
    <s v="RtS"/>
    <m/>
    <s v="RtS"/>
    <n v="6"/>
  </r>
  <r>
    <x v="42"/>
    <s v="Retail - Small"/>
    <x v="10"/>
    <s v="OtherMisc"/>
    <s v="MLI"/>
    <m/>
    <s v="MLI"/>
    <n v="1"/>
  </r>
  <r>
    <x v="42"/>
    <s v="Retail - Small"/>
    <x v="10"/>
    <s v="Auto Repair Workshop"/>
    <s v="MLI"/>
    <m/>
    <s v="MLI"/>
    <n v="4"/>
  </r>
  <r>
    <x v="42"/>
    <s v="Retail - Small"/>
    <x v="10"/>
    <s v="Office"/>
    <s v="MLI"/>
    <m/>
    <s v="MLI"/>
    <n v="1"/>
  </r>
  <r>
    <x v="42"/>
    <s v="Retail - Small"/>
    <x v="10"/>
    <s v="Storage"/>
    <s v="MLI"/>
    <m/>
    <s v="MLI"/>
    <n v="2"/>
  </r>
  <r>
    <x v="18"/>
    <s v="Retail - Small"/>
    <x v="1"/>
    <s v="Office"/>
    <s v="RtS"/>
    <m/>
    <s v="RtS"/>
    <n v="2"/>
  </r>
  <r>
    <x v="18"/>
    <s v="Retail - Small"/>
    <x v="1"/>
    <s v="RetailSales"/>
    <s v="RtS"/>
    <m/>
    <s v="RtS"/>
    <n v="4"/>
  </r>
  <r>
    <x v="16"/>
    <s v="Other Industrial"/>
    <x v="10"/>
    <s v="Restrooms"/>
    <s v="MLI"/>
    <m/>
    <s v="MLI"/>
    <n v="2"/>
  </r>
  <r>
    <x v="4"/>
    <s v="Other Industrial"/>
    <x v="4"/>
    <s v="Comm/Ind Work"/>
    <s v="SCn"/>
    <m/>
    <s v="SCn"/>
    <n v="1"/>
  </r>
  <r>
    <x v="4"/>
    <s v="Other Industrial"/>
    <x v="4"/>
    <s v="Office"/>
    <s v="SCn"/>
    <m/>
    <s v="SCn"/>
    <n v="2"/>
  </r>
  <r>
    <x v="4"/>
    <s v="Other Industrial"/>
    <x v="4"/>
    <s v="OtherMisc"/>
    <s v="SCn"/>
    <m/>
    <s v="SCn"/>
    <n v="1"/>
  </r>
  <r>
    <x v="4"/>
    <s v="Other Industrial"/>
    <x v="4"/>
    <s v="Storage"/>
    <s v="SCn"/>
    <m/>
    <s v="SCn"/>
    <n v="1"/>
  </r>
  <r>
    <x v="26"/>
    <s v="Office - Large"/>
    <x v="12"/>
    <s v="HallwayLobby"/>
    <s v="OfL"/>
    <m/>
    <s v="OfL"/>
    <n v="1"/>
  </r>
  <r>
    <x v="26"/>
    <s v="Office - Large"/>
    <x v="12"/>
    <s v="Restrooms"/>
    <s v="OfL"/>
    <m/>
    <s v="OfL"/>
    <n v="1"/>
  </r>
  <r>
    <x v="13"/>
    <s v="Assembly"/>
    <x v="2"/>
    <s v="OtherMisc"/>
    <s v="RSD"/>
    <m/>
    <s v="RSD"/>
    <n v="1"/>
  </r>
  <r>
    <x v="19"/>
    <s v="Assembly"/>
    <x v="9"/>
    <s v="Assembly"/>
    <s v="Asm"/>
    <m/>
    <s v="Asm"/>
    <n v="3"/>
  </r>
  <r>
    <x v="19"/>
    <s v="Assembly"/>
    <x v="9"/>
    <s v="Kitchen/Break Room"/>
    <s v="Asm"/>
    <m/>
    <s v="Asm"/>
    <n v="1"/>
  </r>
  <r>
    <x v="19"/>
    <s v="Assembly"/>
    <x v="9"/>
    <s v="Office"/>
    <s v="Asm"/>
    <m/>
    <s v="Asm"/>
    <n v="1"/>
  </r>
  <r>
    <x v="19"/>
    <s v="Assembly"/>
    <x v="9"/>
    <s v="Restrooms"/>
    <s v="Asm"/>
    <m/>
    <s v="Asm"/>
    <n v="1"/>
  </r>
  <r>
    <x v="19"/>
    <s v="Assembly"/>
    <x v="9"/>
    <s v="Storage"/>
    <s v="Asm"/>
    <m/>
    <s v="Asm"/>
    <n v="1"/>
  </r>
  <r>
    <x v="6"/>
    <s v="Retail - Small"/>
    <x v="1"/>
    <s v="Storage"/>
    <s v="RtS"/>
    <m/>
    <s v="RtS"/>
    <n v="1"/>
  </r>
  <r>
    <x v="2"/>
    <s v="Restaurant - Sit Down"/>
    <x v="2"/>
    <s v="Dining"/>
    <s v="RSD"/>
    <m/>
    <s v="RSD"/>
    <n v="2"/>
  </r>
  <r>
    <x v="2"/>
    <s v="Restaurant - Sit Down"/>
    <x v="2"/>
    <s v="Kitchen/Break Room"/>
    <s v="RSD"/>
    <m/>
    <s v="RSD"/>
    <n v="1"/>
  </r>
  <r>
    <x v="2"/>
    <s v="Restaurant - Sit Down"/>
    <x v="2"/>
    <s v="Restrooms"/>
    <s v="RSD"/>
    <m/>
    <s v="RSD"/>
    <n v="1"/>
  </r>
  <r>
    <x v="2"/>
    <s v="Restaurant - Sit Down"/>
    <x v="2"/>
    <s v="Storage"/>
    <s v="RSD"/>
    <m/>
    <s v="RSD"/>
    <n v="1"/>
  </r>
  <r>
    <x v="16"/>
    <s v="Other Industrial"/>
    <x v="10"/>
    <s v="HallwayLobby"/>
    <s v="MLI"/>
    <m/>
    <s v="MLI"/>
    <n v="1"/>
  </r>
  <r>
    <x v="16"/>
    <s v="Other Industrial"/>
    <x v="10"/>
    <s v="OtherMisc"/>
    <s v="MLI"/>
    <m/>
    <s v="MLI"/>
    <n v="1"/>
  </r>
  <r>
    <x v="17"/>
    <s v="Office - Small"/>
    <x v="8"/>
    <s v="HallwayLobby"/>
    <s v="OfS"/>
    <m/>
    <s v="OfS"/>
    <n v="1"/>
  </r>
  <r>
    <x v="17"/>
    <s v="Office - Small"/>
    <x v="8"/>
    <s v="Restrooms"/>
    <s v="OfS"/>
    <m/>
    <s v="OfS"/>
    <n v="1"/>
  </r>
  <r>
    <x v="78"/>
    <s v="Restaurant - Sit Down"/>
    <x v="2"/>
    <s v="Restrooms"/>
    <s v="RSD"/>
    <m/>
    <s v="RSD"/>
    <n v="1"/>
  </r>
  <r>
    <x v="49"/>
    <s v="Assembly"/>
    <x v="9"/>
    <s v="HallwayLobby"/>
    <s v="Asm"/>
    <m/>
    <s v="Asm"/>
    <n v="1"/>
  </r>
  <r>
    <x v="49"/>
    <s v="Assembly"/>
    <x v="9"/>
    <s v="Kitchen/Break Room"/>
    <s v="Asm"/>
    <m/>
    <s v="Asm"/>
    <n v="1"/>
  </r>
  <r>
    <x v="49"/>
    <s v="Assembly"/>
    <x v="9"/>
    <s v="Office"/>
    <s v="Asm"/>
    <m/>
    <s v="Asm"/>
    <n v="1"/>
  </r>
  <r>
    <x v="49"/>
    <s v="Assembly"/>
    <x v="9"/>
    <s v="OtherMisc"/>
    <s v="Asm"/>
    <m/>
    <s v="Asm"/>
    <n v="3"/>
  </r>
  <r>
    <x v="49"/>
    <s v="Assembly"/>
    <x v="9"/>
    <s v="Restrooms"/>
    <s v="Asm"/>
    <m/>
    <s v="Asm"/>
    <n v="1"/>
  </r>
  <r>
    <x v="49"/>
    <s v="Assembly"/>
    <x v="9"/>
    <s v="Storage"/>
    <s v="Asm"/>
    <m/>
    <s v="Asm"/>
    <n v="2"/>
  </r>
  <r>
    <x v="18"/>
    <s v="Retail - Small"/>
    <x v="1"/>
    <s v="Restrooms"/>
    <s v="RtS"/>
    <m/>
    <s v="RtS"/>
    <n v="1"/>
  </r>
  <r>
    <x v="18"/>
    <s v="Retail - Small"/>
    <x v="1"/>
    <s v="Office"/>
    <s v="RtS"/>
    <m/>
    <s v="RtS"/>
    <n v="2"/>
  </r>
  <r>
    <x v="18"/>
    <s v="Retail - Small"/>
    <x v="1"/>
    <s v="RetailSales"/>
    <s v="RtS"/>
    <m/>
    <s v="RtS"/>
    <n v="5"/>
  </r>
  <r>
    <x v="23"/>
    <s v="Assembly"/>
    <x v="9"/>
    <s v="Assembly"/>
    <s v="Asm"/>
    <m/>
    <s v="Asm"/>
    <n v="2"/>
  </r>
  <r>
    <x v="23"/>
    <s v="Assembly"/>
    <x v="9"/>
    <s v="HallwayLobby"/>
    <s v="Asm"/>
    <m/>
    <s v="Asm"/>
    <n v="1"/>
  </r>
  <r>
    <x v="8"/>
    <s v="Lodging"/>
    <x v="7"/>
    <s v="HallwayLobby"/>
    <s v="Htl"/>
    <m/>
    <s v="Htl"/>
    <n v="4"/>
  </r>
  <r>
    <x v="42"/>
    <s v="Retail - Small"/>
    <x v="10"/>
    <s v="Restrooms"/>
    <s v="MLI"/>
    <m/>
    <s v="MLI"/>
    <n v="1"/>
  </r>
  <r>
    <x v="42"/>
    <s v="Retail - Small"/>
    <x v="10"/>
    <s v="Auto Repair Workshop"/>
    <s v="MLI"/>
    <m/>
    <s v="MLI"/>
    <n v="2"/>
  </r>
  <r>
    <x v="42"/>
    <s v="Retail - Small"/>
    <x v="10"/>
    <s v="Storage"/>
    <s v="MLI"/>
    <m/>
    <s v="MLI"/>
    <n v="3"/>
  </r>
  <r>
    <x v="98"/>
    <s v="Retail - Small"/>
    <x v="10"/>
    <s v="Office"/>
    <s v="MLI"/>
    <m/>
    <s v="MLI"/>
    <n v="1"/>
  </r>
  <r>
    <x v="98"/>
    <s v="Retail - Small"/>
    <x v="10"/>
    <s v="Restrooms"/>
    <s v="MLI"/>
    <m/>
    <s v="MLI"/>
    <n v="1"/>
  </r>
  <r>
    <x v="21"/>
    <s v="Grocery"/>
    <x v="11"/>
    <s v="OtherMisc"/>
    <s v="Gro"/>
    <m/>
    <s v="Gro"/>
    <n v="1"/>
  </r>
  <r>
    <x v="21"/>
    <s v="Grocery"/>
    <x v="11"/>
    <s v="Storage"/>
    <s v="Gro"/>
    <m/>
    <s v="Gro"/>
    <n v="1"/>
  </r>
  <r>
    <x v="21"/>
    <s v="Grocery"/>
    <x v="11"/>
    <s v="RetailSales"/>
    <s v="Gro"/>
    <m/>
    <s v="Gro"/>
    <n v="3"/>
  </r>
  <r>
    <x v="19"/>
    <s v="Assembly"/>
    <x v="9"/>
    <s v="HallwayLobby"/>
    <s v="Asm"/>
    <m/>
    <s v="Asm"/>
    <n v="1"/>
  </r>
  <r>
    <x v="19"/>
    <s v="Assembly"/>
    <x v="9"/>
    <s v="OtherMisc"/>
    <s v="Asm"/>
    <m/>
    <s v="Asm"/>
    <n v="1"/>
  </r>
  <r>
    <x v="2"/>
    <s v="Restaurant - Sit Down"/>
    <x v="2"/>
    <s v="Dining"/>
    <s v="RSD"/>
    <m/>
    <s v="RSD"/>
    <n v="3"/>
  </r>
  <r>
    <x v="11"/>
    <s v="Office - Small"/>
    <x v="8"/>
    <s v="OtherMisc"/>
    <s v="OfS"/>
    <m/>
    <s v="OfS"/>
    <n v="1"/>
  </r>
  <r>
    <x v="11"/>
    <s v="Office - Small"/>
    <x v="8"/>
    <s v="Restrooms"/>
    <s v="OfS"/>
    <m/>
    <s v="OfS"/>
    <n v="1"/>
  </r>
  <r>
    <x v="11"/>
    <s v="Office - Small"/>
    <x v="8"/>
    <s v="Conference Room"/>
    <s v="OfS"/>
    <m/>
    <s v="OfS"/>
    <n v="1"/>
  </r>
  <r>
    <x v="11"/>
    <s v="Office - Small"/>
    <x v="8"/>
    <s v="Office"/>
    <s v="OfS"/>
    <m/>
    <s v="OfS"/>
    <n v="4"/>
  </r>
  <r>
    <x v="104"/>
    <s v="Retail - Small"/>
    <x v="8"/>
    <s v="Restrooms"/>
    <s v="OfS"/>
    <m/>
    <s v="OfS"/>
    <n v="1"/>
  </r>
  <r>
    <x v="104"/>
    <s v="Retail - Small"/>
    <x v="8"/>
    <s v="Storage"/>
    <s v="OfS"/>
    <m/>
    <s v="OfS"/>
    <n v="1"/>
  </r>
  <r>
    <x v="70"/>
    <s v="Retail - Small"/>
    <x v="1"/>
    <s v="Restrooms"/>
    <s v="RtS"/>
    <m/>
    <s v="RtS"/>
    <n v="1"/>
  </r>
  <r>
    <x v="70"/>
    <s v="Retail - Small"/>
    <x v="1"/>
    <s v="RetailSales"/>
    <s v="RtS"/>
    <m/>
    <s v="RtS"/>
    <n v="4"/>
  </r>
  <r>
    <x v="19"/>
    <s v="Assembly"/>
    <x v="9"/>
    <s v="HallwayLobby"/>
    <s v="Asm"/>
    <m/>
    <s v="Asm"/>
    <n v="3"/>
  </r>
  <r>
    <x v="3"/>
    <s v="Lodging"/>
    <x v="3"/>
    <s v="Guest Rooms"/>
    <s v="Mtl"/>
    <m/>
    <s v="Mtl"/>
    <n v="4"/>
  </r>
  <r>
    <x v="26"/>
    <s v="Office - Large"/>
    <x v="12"/>
    <s v="HallwayLobby"/>
    <s v="OfL"/>
    <m/>
    <s v="OfL"/>
    <n v="2"/>
  </r>
  <r>
    <x v="105"/>
    <s v="Other Industrial"/>
    <x v="10"/>
    <s v="Comm/Ind Work"/>
    <s v="MLI"/>
    <m/>
    <s v="MLI"/>
    <n v="2"/>
  </r>
  <r>
    <x v="105"/>
    <s v="Other Industrial"/>
    <x v="10"/>
    <s v="Office"/>
    <s v="MLI"/>
    <m/>
    <s v="MLI"/>
    <n v="1"/>
  </r>
  <r>
    <x v="11"/>
    <s v="Office - Small"/>
    <x v="8"/>
    <s v="Restrooms"/>
    <s v="OfS"/>
    <m/>
    <s v="OfS"/>
    <n v="1"/>
  </r>
  <r>
    <x v="11"/>
    <s v="Office - Small"/>
    <x v="8"/>
    <s v="Comm/Ind Work"/>
    <s v="OfS"/>
    <m/>
    <s v="OfS"/>
    <n v="1"/>
  </r>
  <r>
    <x v="11"/>
    <s v="Office - Small"/>
    <x v="8"/>
    <s v="Conference Room"/>
    <s v="OfS"/>
    <m/>
    <s v="OfS"/>
    <n v="1"/>
  </r>
  <r>
    <x v="11"/>
    <s v="Office - Small"/>
    <x v="8"/>
    <s v="HallwayLobby"/>
    <s v="OfS"/>
    <m/>
    <s v="OfS"/>
    <n v="1"/>
  </r>
  <r>
    <x v="11"/>
    <s v="Office - Small"/>
    <x v="8"/>
    <s v="Office"/>
    <s v="OfS"/>
    <m/>
    <s v="OfS"/>
    <n v="2"/>
  </r>
  <r>
    <x v="19"/>
    <s v="Assembly"/>
    <x v="9"/>
    <s v="HallwayLobby"/>
    <s v="Asm"/>
    <m/>
    <s v="Asm"/>
    <n v="4"/>
  </r>
  <r>
    <x v="19"/>
    <s v="Assembly"/>
    <x v="9"/>
    <s v="Restrooms"/>
    <s v="Asm"/>
    <m/>
    <s v="Asm"/>
    <n v="1"/>
  </r>
  <r>
    <x v="19"/>
    <s v="Assembly"/>
    <x v="9"/>
    <s v="Assembly"/>
    <s v="Asm"/>
    <m/>
    <s v="Asm"/>
    <n v="4"/>
  </r>
  <r>
    <x v="19"/>
    <s v="Assembly"/>
    <x v="9"/>
    <s v="OtherMisc"/>
    <s v="Asm"/>
    <m/>
    <s v="Asm"/>
    <n v="2"/>
  </r>
  <r>
    <x v="18"/>
    <s v="All Commercial"/>
    <x v="1"/>
    <s v="Comm/Ind Work"/>
    <s v="RtS"/>
    <m/>
    <s v="RtS"/>
    <n v="2"/>
  </r>
  <r>
    <x v="18"/>
    <s v="All Commercial"/>
    <x v="1"/>
    <s v="OtherMisc"/>
    <s v="RtS"/>
    <m/>
    <s v="RtS"/>
    <n v="1"/>
  </r>
  <r>
    <x v="18"/>
    <s v="Retail - Small"/>
    <x v="1"/>
    <s v="Restrooms"/>
    <s v="RtS"/>
    <m/>
    <s v="RtS"/>
    <n v="2"/>
  </r>
  <r>
    <x v="8"/>
    <s v="Lodging"/>
    <x v="7"/>
    <s v="Guest Rooms"/>
    <s v="Htl"/>
    <m/>
    <s v="Htl"/>
    <n v="1"/>
  </r>
  <r>
    <x v="8"/>
    <s v="Lodging"/>
    <x v="7"/>
    <s v="Mechanical/Electrical Room"/>
    <s v="Htl"/>
    <m/>
    <s v="Htl"/>
    <n v="1"/>
  </r>
  <r>
    <x v="8"/>
    <s v="Lodging"/>
    <x v="7"/>
    <s v="Storage"/>
    <s v="Htl"/>
    <m/>
    <s v="Htl"/>
    <n v="1"/>
  </r>
  <r>
    <x v="49"/>
    <s v="Assembly"/>
    <x v="9"/>
    <s v="HallwayLobby"/>
    <s v="Asm"/>
    <m/>
    <s v="Asm"/>
    <n v="1"/>
  </r>
  <r>
    <x v="49"/>
    <s v="Assembly"/>
    <x v="9"/>
    <s v="Kitchen/Break Room"/>
    <s v="Asm"/>
    <m/>
    <s v="Asm"/>
    <n v="1"/>
  </r>
  <r>
    <x v="49"/>
    <s v="Assembly"/>
    <x v="9"/>
    <s v="OtherMisc"/>
    <s v="Asm"/>
    <m/>
    <s v="Asm"/>
    <n v="3"/>
  </r>
  <r>
    <x v="43"/>
    <s v="Retail - Small"/>
    <x v="10"/>
    <s v="Office"/>
    <s v="MLI"/>
    <m/>
    <s v="MLI"/>
    <n v="1"/>
  </r>
  <r>
    <x v="30"/>
    <s v="Health/Medical - Clinic"/>
    <x v="8"/>
    <s v="HallwayLobby"/>
    <s v="OfS"/>
    <m/>
    <s v="OfS"/>
    <n v="1"/>
  </r>
  <r>
    <x v="30"/>
    <s v="Health/Medical - Clinic"/>
    <x v="8"/>
    <s v="Restrooms"/>
    <s v="OfS"/>
    <m/>
    <s v="OfS"/>
    <n v="1"/>
  </r>
  <r>
    <x v="30"/>
    <s v="Health/Medical - Clinic"/>
    <x v="8"/>
    <s v="Comm/Ind Work"/>
    <s v="OfS"/>
    <m/>
    <s v="OfS"/>
    <n v="2"/>
  </r>
  <r>
    <x v="30"/>
    <s v="Health/Medical - Clinic"/>
    <x v="8"/>
    <s v="Kitchen/Break Room"/>
    <s v="OfS"/>
    <m/>
    <s v="OfS"/>
    <n v="1"/>
  </r>
  <r>
    <x v="30"/>
    <s v="Health/Medical - Clinic"/>
    <x v="8"/>
    <s v="Office"/>
    <s v="OfS"/>
    <m/>
    <s v="OfS"/>
    <n v="5"/>
  </r>
  <r>
    <x v="11"/>
    <s v="Office - Small"/>
    <x v="8"/>
    <s v="Restrooms"/>
    <s v="OfS"/>
    <m/>
    <s v="OfS"/>
    <n v="1"/>
  </r>
  <r>
    <x v="11"/>
    <s v="Office - Small"/>
    <x v="8"/>
    <s v="Office"/>
    <s v="OfS"/>
    <m/>
    <s v="OfS"/>
    <n v="1"/>
  </r>
  <r>
    <x v="48"/>
    <s v="Lodging"/>
    <x v="7"/>
    <s v="HallwayLobby"/>
    <s v="Htl"/>
    <m/>
    <s v="Htl"/>
    <n v="2"/>
  </r>
  <r>
    <x v="48"/>
    <s v="Lodging"/>
    <x v="7"/>
    <s v="Office"/>
    <s v="Htl"/>
    <m/>
    <s v="Htl"/>
    <n v="2"/>
  </r>
  <r>
    <x v="48"/>
    <s v="Lodging"/>
    <x v="7"/>
    <s v="Restrooms"/>
    <s v="Htl"/>
    <m/>
    <s v="Htl"/>
    <n v="1"/>
  </r>
  <r>
    <x v="3"/>
    <s v="Lodging"/>
    <x v="3"/>
    <s v="Guest Rooms"/>
    <s v="Mtl"/>
    <m/>
    <s v="Mtl"/>
    <n v="1"/>
  </r>
  <r>
    <x v="3"/>
    <s v="Lodging"/>
    <x v="3"/>
    <s v="HallwayLobby"/>
    <s v="Mtl"/>
    <m/>
    <s v="Mtl"/>
    <n v="1"/>
  </r>
  <r>
    <x v="3"/>
    <s v="Lodging"/>
    <x v="3"/>
    <s v="Restrooms"/>
    <s v="Mtl"/>
    <m/>
    <s v="Mtl"/>
    <n v="1"/>
  </r>
  <r>
    <x v="2"/>
    <s v="Restaurant - Sit Down"/>
    <x v="2"/>
    <s v="Dining"/>
    <s v="RSD"/>
    <m/>
    <s v="RSD"/>
    <n v="1"/>
  </r>
  <r>
    <x v="2"/>
    <s v="Restaurant - Sit Down"/>
    <x v="2"/>
    <s v="Storage"/>
    <s v="RSD"/>
    <m/>
    <s v="RSD"/>
    <n v="1"/>
  </r>
  <r>
    <x v="6"/>
    <s v="Retail - Small"/>
    <x v="1"/>
    <s v="Restrooms"/>
    <s v="RtS"/>
    <m/>
    <s v="RtS"/>
    <n v="1"/>
  </r>
  <r>
    <x v="6"/>
    <s v="Retail - Small"/>
    <x v="1"/>
    <s v="HallwayLobby"/>
    <s v="RtS"/>
    <m/>
    <s v="RtS"/>
    <n v="1"/>
  </r>
  <r>
    <x v="6"/>
    <s v="Retail - Small"/>
    <x v="1"/>
    <s v="Kitchen/Break Room"/>
    <s v="RtS"/>
    <m/>
    <s v="RtS"/>
    <n v="1"/>
  </r>
  <r>
    <x v="6"/>
    <s v="Retail - Small"/>
    <x v="1"/>
    <s v="Office"/>
    <s v="RtS"/>
    <m/>
    <s v="RtS"/>
    <n v="2"/>
  </r>
  <r>
    <x v="6"/>
    <s v="Retail - Small"/>
    <x v="1"/>
    <s v="OtherMisc"/>
    <s v="RtS"/>
    <m/>
    <s v="RtS"/>
    <n v="1"/>
  </r>
  <r>
    <x v="14"/>
    <s v="Health/Medical - Clinic"/>
    <x v="8"/>
    <s v="OtherMisc"/>
    <s v="OfS"/>
    <m/>
    <s v="OfS"/>
    <n v="2"/>
  </r>
  <r>
    <x v="14"/>
    <s v="Health/Medical - Clinic"/>
    <x v="8"/>
    <s v="Kitchen/Break Room"/>
    <s v="OfS"/>
    <m/>
    <s v="OfS"/>
    <n v="1"/>
  </r>
  <r>
    <x v="14"/>
    <s v="Health/Medical - Clinic"/>
    <x v="8"/>
    <s v="Office"/>
    <s v="OfS"/>
    <m/>
    <s v="OfS"/>
    <n v="3"/>
  </r>
  <r>
    <x v="14"/>
    <s v="Health/Medical - Clinic"/>
    <x v="8"/>
    <s v="Patient Rooms"/>
    <s v="OfS"/>
    <m/>
    <s v="OfS"/>
    <n v="2"/>
  </r>
  <r>
    <x v="14"/>
    <s v="Health/Medical - Clinic"/>
    <x v="8"/>
    <s v="Storage"/>
    <s v="OfS"/>
    <m/>
    <s v="OfS"/>
    <n v="1"/>
  </r>
  <r>
    <x v="3"/>
    <s v="Lodging"/>
    <x v="3"/>
    <s v="Guest Rooms"/>
    <s v="Mtl"/>
    <m/>
    <s v="Mtl"/>
    <n v="3"/>
  </r>
  <r>
    <x v="3"/>
    <s v="Lodging"/>
    <x v="3"/>
    <s v="Restrooms"/>
    <s v="Mtl"/>
    <m/>
    <s v="Mtl"/>
    <n v="2"/>
  </r>
  <r>
    <x v="3"/>
    <s v="Lodging"/>
    <x v="3"/>
    <s v="Storage"/>
    <s v="Mtl"/>
    <m/>
    <s v="Mtl"/>
    <n v="1"/>
  </r>
  <r>
    <x v="42"/>
    <s v="Retail - Small"/>
    <x v="10"/>
    <s v="HallwayLobby"/>
    <s v="MLI"/>
    <m/>
    <s v="MLI"/>
    <n v="1"/>
  </r>
  <r>
    <x v="42"/>
    <s v="Retail - Small"/>
    <x v="10"/>
    <s v="Office"/>
    <s v="MLI"/>
    <m/>
    <s v="MLI"/>
    <n v="1"/>
  </r>
  <r>
    <x v="42"/>
    <s v="Retail - Small"/>
    <x v="10"/>
    <s v="Storage"/>
    <s v="MLI"/>
    <m/>
    <s v="MLI"/>
    <n v="1"/>
  </r>
  <r>
    <x v="18"/>
    <s v="Retail - Small"/>
    <x v="1"/>
    <s v="OtherMisc"/>
    <s v="RtS"/>
    <m/>
    <s v="RtS"/>
    <n v="1"/>
  </r>
  <r>
    <x v="18"/>
    <s v="Retail - Small"/>
    <x v="1"/>
    <s v="Restrooms"/>
    <s v="RtS"/>
    <m/>
    <s v="RtS"/>
    <n v="2"/>
  </r>
  <r>
    <x v="14"/>
    <s v="Health/Medical - Clinic"/>
    <x v="8"/>
    <s v="HallwayLobby"/>
    <s v="OfS"/>
    <m/>
    <s v="OfS"/>
    <n v="2"/>
  </r>
  <r>
    <x v="14"/>
    <s v="Health/Medical - Clinic"/>
    <x v="8"/>
    <s v="Office"/>
    <s v="OfS"/>
    <m/>
    <s v="OfS"/>
    <n v="5"/>
  </r>
  <r>
    <x v="14"/>
    <s v="Health/Medical - Clinic"/>
    <x v="8"/>
    <s v="OtherMisc"/>
    <s v="OfS"/>
    <m/>
    <s v="OfS"/>
    <n v="1"/>
  </r>
  <r>
    <x v="14"/>
    <s v="Health/Medical - Clinic"/>
    <x v="8"/>
    <s v="Storage"/>
    <s v="OfS"/>
    <m/>
    <s v="OfS"/>
    <n v="3"/>
  </r>
  <r>
    <x v="49"/>
    <s v="Assembly"/>
    <x v="9"/>
    <s v="HallwayLobby"/>
    <s v="Asm"/>
    <m/>
    <s v="Asm"/>
    <n v="1"/>
  </r>
  <r>
    <x v="49"/>
    <s v="Assembly"/>
    <x v="9"/>
    <s v="Office"/>
    <s v="Asm"/>
    <m/>
    <s v="Asm"/>
    <n v="1"/>
  </r>
  <r>
    <x v="49"/>
    <s v="Assembly"/>
    <x v="9"/>
    <s v="OtherMisc"/>
    <s v="Asm"/>
    <m/>
    <s v="Asm"/>
    <n v="2"/>
  </r>
  <r>
    <x v="74"/>
    <s v="Restaurant - Sit Down"/>
    <x v="15"/>
    <s v="Dining"/>
    <s v="RFF"/>
    <m/>
    <s v="RFF"/>
    <n v="1"/>
  </r>
  <r>
    <x v="74"/>
    <s v="Restaurant - Sit Down"/>
    <x v="15"/>
    <s v="Kitchen/Break Room"/>
    <s v="RFF"/>
    <m/>
    <s v="RFF"/>
    <n v="1"/>
  </r>
  <r>
    <x v="42"/>
    <s v="Retail - Small"/>
    <x v="10"/>
    <s v="HallwayLobby"/>
    <s v="MLI"/>
    <m/>
    <s v="MLI"/>
    <n v="2"/>
  </r>
  <r>
    <x v="42"/>
    <s v="Retail - Small"/>
    <x v="10"/>
    <s v="Restrooms"/>
    <s v="MLI"/>
    <m/>
    <s v="MLI"/>
    <n v="1"/>
  </r>
  <r>
    <x v="16"/>
    <s v="Other Industrial"/>
    <x v="10"/>
    <s v="Comm/Ind Work"/>
    <s v="MLI"/>
    <m/>
    <s v="MLI"/>
    <n v="1"/>
  </r>
  <r>
    <x v="16"/>
    <s v="Other Industrial"/>
    <x v="10"/>
    <s v="HallwayLobby"/>
    <s v="MLI"/>
    <m/>
    <s v="MLI"/>
    <n v="1"/>
  </r>
  <r>
    <x v="16"/>
    <s v="Other Industrial"/>
    <x v="10"/>
    <s v="Office"/>
    <s v="MLI"/>
    <m/>
    <s v="MLI"/>
    <n v="4"/>
  </r>
  <r>
    <x v="16"/>
    <s v="Other Industrial"/>
    <x v="10"/>
    <s v="OtherMisc"/>
    <s v="MLI"/>
    <m/>
    <s v="MLI"/>
    <n v="1"/>
  </r>
  <r>
    <x v="16"/>
    <s v="Other Industrial"/>
    <x v="10"/>
    <s v="Restrooms"/>
    <s v="MLI"/>
    <m/>
    <s v="MLI"/>
    <n v="1"/>
  </r>
  <r>
    <x v="85"/>
    <s v="Assembly"/>
    <x v="9"/>
    <s v="Restrooms"/>
    <s v="Asm"/>
    <m/>
    <s v="Asm"/>
    <n v="2"/>
  </r>
  <r>
    <x v="18"/>
    <s v="Retail - Small"/>
    <x v="1"/>
    <s v="RetailSales"/>
    <s v="RtS"/>
    <m/>
    <s v="RtS"/>
    <n v="1"/>
  </r>
  <r>
    <x v="18"/>
    <s v="Retail - Small"/>
    <x v="1"/>
    <s v="Comm/Ind Work"/>
    <s v="RtS"/>
    <m/>
    <s v="RtS"/>
    <n v="1"/>
  </r>
  <r>
    <x v="18"/>
    <s v="Retail - Small"/>
    <x v="1"/>
    <s v="Kitchen/Break Room"/>
    <s v="RtS"/>
    <m/>
    <s v="RtS"/>
    <n v="1"/>
  </r>
  <r>
    <x v="18"/>
    <s v="Warehouse"/>
    <x v="1"/>
    <s v="Restrooms"/>
    <s v="RtS"/>
    <m/>
    <s v="RtS"/>
    <n v="1"/>
  </r>
  <r>
    <x v="18"/>
    <s v="Warehouse"/>
    <x v="1"/>
    <s v="Office"/>
    <s v="RtS"/>
    <m/>
    <s v="RtS"/>
    <n v="2"/>
  </r>
  <r>
    <x v="18"/>
    <s v="Warehouse"/>
    <x v="1"/>
    <s v="OtherMisc"/>
    <s v="RtS"/>
    <m/>
    <s v="RtS"/>
    <n v="2"/>
  </r>
  <r>
    <x v="38"/>
    <s v="Office - Small"/>
    <x v="16"/>
    <s v="Restrooms"/>
    <s v="MBT"/>
    <m/>
    <s v="MBT"/>
    <n v="1"/>
  </r>
  <r>
    <x v="38"/>
    <s v="Office - Small"/>
    <x v="16"/>
    <s v="Comm/Ind Work"/>
    <s v="MBT"/>
    <m/>
    <s v="MBT"/>
    <n v="2"/>
  </r>
  <r>
    <x v="38"/>
    <s v="Office - Small"/>
    <x v="16"/>
    <s v="Office"/>
    <s v="MBT"/>
    <m/>
    <s v="MBT"/>
    <n v="1"/>
  </r>
  <r>
    <x v="38"/>
    <s v="Office - Small"/>
    <x v="16"/>
    <s v="Storage"/>
    <s v="MBT"/>
    <m/>
    <s v="MBT"/>
    <n v="2"/>
  </r>
  <r>
    <x v="18"/>
    <s v="Warehouse"/>
    <x v="1"/>
    <s v="Restrooms"/>
    <s v="RtS"/>
    <m/>
    <s v="RtS"/>
    <n v="4"/>
  </r>
  <r>
    <x v="3"/>
    <s v="Lodging"/>
    <x v="3"/>
    <s v="HallwayLobby"/>
    <s v="Mtl"/>
    <m/>
    <s v="Mtl"/>
    <n v="2"/>
  </r>
  <r>
    <x v="3"/>
    <s v="Lodging"/>
    <x v="3"/>
    <s v="Office"/>
    <s v="Mtl"/>
    <m/>
    <s v="Mtl"/>
    <n v="1"/>
  </r>
  <r>
    <x v="3"/>
    <s v="Lodging"/>
    <x v="3"/>
    <s v="Storage"/>
    <s v="Mtl"/>
    <m/>
    <s v="Mtl"/>
    <n v="1"/>
  </r>
  <r>
    <x v="48"/>
    <s v="Lodging"/>
    <x v="7"/>
    <s v="Guest Rooms"/>
    <s v="Htl"/>
    <m/>
    <s v="Htl"/>
    <n v="3"/>
  </r>
  <r>
    <x v="48"/>
    <s v="Lodging"/>
    <x v="7"/>
    <s v="HallwayLobby"/>
    <s v="Htl"/>
    <m/>
    <s v="Htl"/>
    <n v="1"/>
  </r>
  <r>
    <x v="48"/>
    <s v="Lodging"/>
    <x v="7"/>
    <s v="Office"/>
    <s v="Htl"/>
    <m/>
    <s v="Htl"/>
    <n v="1"/>
  </r>
  <r>
    <x v="48"/>
    <s v="Lodging"/>
    <x v="7"/>
    <s v="OtherMisc"/>
    <s v="Htl"/>
    <m/>
    <s v="Htl"/>
    <n v="1"/>
  </r>
  <r>
    <x v="48"/>
    <s v="Lodging"/>
    <x v="7"/>
    <s v="Restrooms"/>
    <s v="Htl"/>
    <m/>
    <s v="Htl"/>
    <n v="1"/>
  </r>
  <r>
    <x v="14"/>
    <s v="Health/Medical - Clinic"/>
    <x v="8"/>
    <s v="HallwayLobby"/>
    <s v="OfS"/>
    <m/>
    <s v="OfS"/>
    <n v="1"/>
  </r>
  <r>
    <x v="14"/>
    <s v="Health/Medical - Clinic"/>
    <x v="8"/>
    <s v="Kitchen/Break Room"/>
    <s v="OfS"/>
    <m/>
    <s v="OfS"/>
    <n v="1"/>
  </r>
  <r>
    <x v="14"/>
    <s v="Health/Medical - Clinic"/>
    <x v="8"/>
    <s v="Office"/>
    <s v="OfS"/>
    <m/>
    <s v="OfS"/>
    <n v="3"/>
  </r>
  <r>
    <x v="14"/>
    <s v="Health/Medical - Clinic"/>
    <x v="8"/>
    <s v="OtherMisc"/>
    <s v="OfS"/>
    <m/>
    <s v="OfS"/>
    <n v="1"/>
  </r>
  <r>
    <x v="14"/>
    <s v="Health/Medical - Clinic"/>
    <x v="8"/>
    <s v="HallwayLobby"/>
    <s v="OfS"/>
    <m/>
    <s v="OfS"/>
    <n v="1"/>
  </r>
  <r>
    <x v="14"/>
    <s v="Health/Medical - Clinic"/>
    <x v="8"/>
    <s v="Office"/>
    <s v="OfS"/>
    <m/>
    <s v="OfS"/>
    <n v="1"/>
  </r>
  <r>
    <x v="14"/>
    <s v="Health/Medical - Clinic"/>
    <x v="8"/>
    <s v="OtherMisc"/>
    <s v="OfS"/>
    <m/>
    <s v="OfS"/>
    <n v="1"/>
  </r>
  <r>
    <x v="29"/>
    <s v="Assembly"/>
    <x v="9"/>
    <s v="OtherMisc"/>
    <s v="Asm"/>
    <m/>
    <s v="Asm"/>
    <n v="2"/>
  </r>
  <r>
    <x v="6"/>
    <s v="Retail - Small"/>
    <x v="1"/>
    <s v="HallwayLobby"/>
    <s v="RtS"/>
    <m/>
    <s v="RtS"/>
    <n v="1"/>
  </r>
  <r>
    <x v="6"/>
    <s v="Retail - Small"/>
    <x v="1"/>
    <s v="Office"/>
    <s v="RtS"/>
    <m/>
    <s v="RtS"/>
    <n v="2"/>
  </r>
  <r>
    <x v="6"/>
    <s v="Retail - Small"/>
    <x v="1"/>
    <s v="RetailSales"/>
    <s v="RtS"/>
    <m/>
    <s v="RtS"/>
    <n v="4"/>
  </r>
  <r>
    <x v="16"/>
    <s v="Other Industrial"/>
    <x v="10"/>
    <s v="OtherMisc"/>
    <s v="MLI"/>
    <m/>
    <s v="MLI"/>
    <n v="1"/>
  </r>
  <r>
    <x v="16"/>
    <s v="Other Industrial"/>
    <x v="10"/>
    <s v="Restrooms"/>
    <s v="MLI"/>
    <m/>
    <s v="MLI"/>
    <n v="1"/>
  </r>
  <r>
    <x v="16"/>
    <s v="Other Industrial"/>
    <x v="10"/>
    <s v="Comm/Ind Work"/>
    <s v="MLI"/>
    <m/>
    <s v="MLI"/>
    <n v="2"/>
  </r>
  <r>
    <x v="16"/>
    <s v="Other Industrial"/>
    <x v="10"/>
    <s v="HallwayLobby"/>
    <s v="MLI"/>
    <m/>
    <s v="MLI"/>
    <n v="2"/>
  </r>
  <r>
    <x v="16"/>
    <s v="Other Industrial"/>
    <x v="10"/>
    <s v="Office"/>
    <s v="MLI"/>
    <m/>
    <s v="MLI"/>
    <n v="2"/>
  </r>
  <r>
    <x v="16"/>
    <s v="Other Industrial"/>
    <x v="10"/>
    <s v="Storage"/>
    <s v="MLI"/>
    <m/>
    <s v="MLI"/>
    <n v="2"/>
  </r>
  <r>
    <x v="37"/>
    <s v="Retail - Small"/>
    <x v="1"/>
    <s v="Restrooms"/>
    <s v="RtS"/>
    <m/>
    <s v="RtS"/>
    <n v="1"/>
  </r>
  <r>
    <x v="37"/>
    <s v="Retail - Small"/>
    <x v="1"/>
    <s v="Comm/Ind Work"/>
    <s v="RtS"/>
    <m/>
    <s v="RtS"/>
    <n v="1"/>
  </r>
  <r>
    <x v="2"/>
    <s v="Restaurant - Sit Down"/>
    <x v="2"/>
    <s v="HallwayLobby"/>
    <s v="RSD"/>
    <m/>
    <s v="RSD"/>
    <n v="2"/>
  </r>
  <r>
    <x v="2"/>
    <s v="Restaurant - Sit Down"/>
    <x v="2"/>
    <s v="Kitchen/Break Room"/>
    <s v="RSD"/>
    <m/>
    <s v="RSD"/>
    <n v="1"/>
  </r>
  <r>
    <x v="2"/>
    <s v="Restaurant - Sit Down"/>
    <x v="2"/>
    <s v="Office"/>
    <s v="RSD"/>
    <m/>
    <s v="RSD"/>
    <n v="1"/>
  </r>
  <r>
    <x v="11"/>
    <s v="Office - Small"/>
    <x v="8"/>
    <s v="Restrooms"/>
    <s v="OfS"/>
    <m/>
    <s v="OfS"/>
    <n v="1"/>
  </r>
  <r>
    <x v="35"/>
    <s v="Retail - Small"/>
    <x v="1"/>
    <s v="Restrooms"/>
    <s v="RtS"/>
    <m/>
    <s v="RtS"/>
    <n v="3"/>
  </r>
  <r>
    <x v="35"/>
    <s v="Retail - Small"/>
    <x v="1"/>
    <s v="Auto Repair Workshop"/>
    <s v="RtS"/>
    <m/>
    <s v="RtS"/>
    <n v="1"/>
  </r>
  <r>
    <x v="35"/>
    <s v="Retail - Small"/>
    <x v="1"/>
    <s v="RetailSales"/>
    <s v="RtS"/>
    <m/>
    <s v="RtS"/>
    <n v="1"/>
  </r>
  <r>
    <x v="35"/>
    <s v="Retail - Small"/>
    <x v="1"/>
    <s v="Storage"/>
    <s v="RtS"/>
    <m/>
    <s v="RtS"/>
    <n v="3"/>
  </r>
  <r>
    <x v="69"/>
    <s v="Grocery"/>
    <x v="1"/>
    <s v="Restrooms"/>
    <s v="RtS"/>
    <m/>
    <s v="RtS"/>
    <n v="1"/>
  </r>
  <r>
    <x v="69"/>
    <s v="Grocery"/>
    <x v="1"/>
    <s v="Storage"/>
    <s v="RtS"/>
    <m/>
    <s v="RtS"/>
    <n v="1"/>
  </r>
  <r>
    <x v="69"/>
    <s v="Grocery"/>
    <x v="1"/>
    <s v="RetailSales"/>
    <s v="RtS"/>
    <m/>
    <s v="RtS"/>
    <n v="2"/>
  </r>
  <r>
    <x v="17"/>
    <s v="All Commercial"/>
    <x v="8"/>
    <s v="Storage"/>
    <s v="OfS"/>
    <m/>
    <s v="OfS"/>
    <n v="1"/>
  </r>
  <r>
    <x v="17"/>
    <s v="All Commercial"/>
    <x v="8"/>
    <s v="HallwayLobby"/>
    <s v="OfS"/>
    <m/>
    <s v="OfS"/>
    <n v="1"/>
  </r>
  <r>
    <x v="17"/>
    <s v="All Commercial"/>
    <x v="8"/>
    <s v="Office"/>
    <s v="OfS"/>
    <m/>
    <s v="OfS"/>
    <n v="2"/>
  </r>
  <r>
    <x v="17"/>
    <s v="All Commercial"/>
    <x v="8"/>
    <s v="OtherMisc"/>
    <s v="OfS"/>
    <m/>
    <s v="OfS"/>
    <n v="2"/>
  </r>
  <r>
    <x v="2"/>
    <s v="Restaurant - Sit Down"/>
    <x v="2"/>
    <s v="Dining"/>
    <s v="RSD"/>
    <m/>
    <s v="RSD"/>
    <n v="1"/>
  </r>
  <r>
    <x v="2"/>
    <s v="Restaurant - Sit Down"/>
    <x v="2"/>
    <s v="HallwayLobby"/>
    <s v="RSD"/>
    <m/>
    <s v="RSD"/>
    <n v="2"/>
  </r>
  <r>
    <x v="2"/>
    <s v="Restaurant - Sit Down"/>
    <x v="2"/>
    <s v="Office"/>
    <s v="RSD"/>
    <m/>
    <s v="RSD"/>
    <n v="1"/>
  </r>
  <r>
    <x v="2"/>
    <s v="Restaurant - Sit Down"/>
    <x v="2"/>
    <s v="Restrooms"/>
    <s v="RSD"/>
    <m/>
    <s v="RSD"/>
    <n v="1"/>
  </r>
  <r>
    <x v="2"/>
    <s v="Restaurant - Sit Down"/>
    <x v="2"/>
    <s v="Storage"/>
    <s v="RSD"/>
    <m/>
    <s v="RSD"/>
    <n v="1"/>
  </r>
  <r>
    <x v="17"/>
    <s v="Office - Small"/>
    <x v="8"/>
    <s v="Restrooms"/>
    <s v="OfS"/>
    <m/>
    <s v="OfS"/>
    <n v="1"/>
  </r>
  <r>
    <x v="22"/>
    <s v="Health/Medical - Clinic"/>
    <x v="7"/>
    <s v="OtherMisc"/>
    <s v="Htl"/>
    <m/>
    <s v="Htl"/>
    <n v="1"/>
  </r>
  <r>
    <x v="22"/>
    <s v="Health/Medical - Clinic"/>
    <x v="7"/>
    <s v="Restrooms"/>
    <s v="Htl"/>
    <m/>
    <s v="Htl"/>
    <n v="1"/>
  </r>
  <r>
    <x v="42"/>
    <s v="Retail - Small"/>
    <x v="10"/>
    <s v="Restrooms"/>
    <s v="MLI"/>
    <m/>
    <s v="MLI"/>
    <n v="1"/>
  </r>
  <r>
    <x v="42"/>
    <s v="Retail - Small"/>
    <x v="10"/>
    <s v="Auto Repair Workshop"/>
    <s v="MLI"/>
    <m/>
    <s v="MLI"/>
    <n v="1"/>
  </r>
  <r>
    <x v="42"/>
    <s v="Retail - Small"/>
    <x v="10"/>
    <s v="Office"/>
    <s v="MLI"/>
    <m/>
    <s v="MLI"/>
    <n v="1"/>
  </r>
  <r>
    <x v="8"/>
    <s v="Lodging"/>
    <x v="7"/>
    <s v="Guest Rooms"/>
    <s v="Htl"/>
    <m/>
    <s v="Htl"/>
    <n v="1"/>
  </r>
  <r>
    <x v="8"/>
    <s v="Lodging"/>
    <x v="7"/>
    <s v="Mechanical/Electrical Room"/>
    <s v="Htl"/>
    <m/>
    <s v="Htl"/>
    <n v="1"/>
  </r>
  <r>
    <x v="8"/>
    <s v="Lodging"/>
    <x v="7"/>
    <s v="Office"/>
    <s v="Htl"/>
    <m/>
    <s v="Htl"/>
    <n v="1"/>
  </r>
  <r>
    <x v="11"/>
    <s v="Office - Small"/>
    <x v="8"/>
    <s v="HallwayLobby"/>
    <s v="OfS"/>
    <m/>
    <s v="OfS"/>
    <n v="1"/>
  </r>
  <r>
    <x v="11"/>
    <s v="Office - Small"/>
    <x v="8"/>
    <s v="Storage"/>
    <s v="OfS"/>
    <m/>
    <s v="OfS"/>
    <n v="1"/>
  </r>
  <r>
    <x v="3"/>
    <s v="Lodging"/>
    <x v="3"/>
    <s v="Guest Rooms"/>
    <s v="Mtl"/>
    <m/>
    <s v="Mtl"/>
    <n v="3"/>
  </r>
  <r>
    <x v="3"/>
    <s v="Lodging"/>
    <x v="3"/>
    <s v="Mechanical/Electrical Room"/>
    <s v="Mtl"/>
    <m/>
    <s v="Mtl"/>
    <n v="1"/>
  </r>
  <r>
    <x v="106"/>
    <s v="Retail - Small"/>
    <x v="1"/>
    <s v="OtherMisc"/>
    <s v="RtS"/>
    <m/>
    <s v="RtS"/>
    <n v="1"/>
  </r>
  <r>
    <x v="106"/>
    <s v="Retail - Small"/>
    <x v="1"/>
    <s v="Restrooms"/>
    <s v="RtS"/>
    <m/>
    <s v="RtS"/>
    <n v="1"/>
  </r>
  <r>
    <x v="106"/>
    <s v="Retail - Small"/>
    <x v="1"/>
    <s v="RetailSales"/>
    <s v="RtS"/>
    <m/>
    <s v="RtS"/>
    <n v="2"/>
  </r>
  <r>
    <x v="106"/>
    <s v="Retail - Small"/>
    <x v="1"/>
    <s v="Storage"/>
    <s v="RtS"/>
    <m/>
    <s v="RtS"/>
    <n v="2"/>
  </r>
  <r>
    <x v="52"/>
    <s v="Health/Medical - Clinic"/>
    <x v="17"/>
    <s v="HallwayLobby"/>
    <s v="Nrs"/>
    <m/>
    <s v="Nrs"/>
    <n v="1"/>
  </r>
  <r>
    <x v="52"/>
    <s v="Health/Medical - Clinic"/>
    <x v="17"/>
    <s v="OtherMisc"/>
    <s v="Nrs"/>
    <m/>
    <s v="Nrs"/>
    <n v="2"/>
  </r>
  <r>
    <x v="11"/>
    <s v="Office - Small"/>
    <x v="8"/>
    <s v="Restrooms"/>
    <s v="OfS"/>
    <m/>
    <s v="OfS"/>
    <n v="1"/>
  </r>
  <r>
    <x v="11"/>
    <s v="Office - Small"/>
    <x v="8"/>
    <s v="Storage"/>
    <s v="OfS"/>
    <m/>
    <s v="OfS"/>
    <n v="1"/>
  </r>
  <r>
    <x v="11"/>
    <s v="Office - Small"/>
    <x v="8"/>
    <s v="Office"/>
    <s v="OfS"/>
    <m/>
    <s v="OfS"/>
    <n v="3"/>
  </r>
  <r>
    <x v="6"/>
    <s v="Retail - Small"/>
    <x v="1"/>
    <s v="Comm/Ind Work"/>
    <s v="RtS"/>
    <m/>
    <s v="RtS"/>
    <n v="1"/>
  </r>
  <r>
    <x v="6"/>
    <s v="Retail - Small"/>
    <x v="1"/>
    <s v="RetailSales"/>
    <s v="RtS"/>
    <m/>
    <s v="RtS"/>
    <n v="2"/>
  </r>
  <r>
    <x v="3"/>
    <s v="Lodging"/>
    <x v="3"/>
    <s v="Guest Rooms"/>
    <s v="Mtl"/>
    <m/>
    <s v="Mtl"/>
    <n v="3"/>
  </r>
  <r>
    <x v="74"/>
    <s v="Restaurant - Sit Down"/>
    <x v="15"/>
    <s v="Dining"/>
    <s v="RFF"/>
    <m/>
    <s v="RFF"/>
    <n v="2"/>
  </r>
  <r>
    <x v="74"/>
    <s v="Restaurant - Sit Down"/>
    <x v="15"/>
    <s v="Kitchen/Break Room"/>
    <s v="RFF"/>
    <m/>
    <s v="RFF"/>
    <n v="1"/>
  </r>
  <r>
    <x v="74"/>
    <s v="Restaurant - Sit Down"/>
    <x v="15"/>
    <s v="OtherMisc"/>
    <s v="RFF"/>
    <m/>
    <s v="RFF"/>
    <n v="2"/>
  </r>
  <r>
    <x v="0"/>
    <s v="Assembly"/>
    <x v="0"/>
    <s v="HallwayLobby"/>
    <s v="ECU"/>
    <m/>
    <s v="ECU"/>
    <n v="4"/>
  </r>
  <r>
    <x v="0"/>
    <s v="Assembly"/>
    <x v="0"/>
    <s v="OtherMisc"/>
    <s v="ECU"/>
    <m/>
    <s v="ECU"/>
    <n v="3"/>
  </r>
  <r>
    <x v="0"/>
    <s v="Assembly"/>
    <x v="0"/>
    <s v="Restrooms"/>
    <s v="ECU"/>
    <m/>
    <s v="ECU"/>
    <n v="2"/>
  </r>
  <r>
    <x v="30"/>
    <s v="Health/Medical - Clinic"/>
    <x v="8"/>
    <s v="Office"/>
    <s v="OfS"/>
    <m/>
    <s v="OfS"/>
    <n v="3"/>
  </r>
  <r>
    <x v="30"/>
    <s v="Health/Medical - Clinic"/>
    <x v="8"/>
    <s v="OtherMisc"/>
    <s v="OfS"/>
    <m/>
    <s v="OfS"/>
    <n v="6"/>
  </r>
  <r>
    <x v="30"/>
    <s v="Health/Medical - Clinic"/>
    <x v="8"/>
    <s v="Restrooms"/>
    <s v="OfS"/>
    <m/>
    <s v="OfS"/>
    <n v="1"/>
  </r>
  <r>
    <x v="45"/>
    <s v="Office - Small"/>
    <x v="8"/>
    <s v="Office"/>
    <s v="OfS"/>
    <m/>
    <s v="OfS"/>
    <n v="3"/>
  </r>
  <r>
    <x v="45"/>
    <s v="Office - Small"/>
    <x v="8"/>
    <s v="HallwayLobby"/>
    <s v="OfS"/>
    <m/>
    <s v="OfS"/>
    <n v="2"/>
  </r>
  <r>
    <x v="42"/>
    <s v="Retail - Small"/>
    <x v="10"/>
    <s v="Auto Repair Workshop"/>
    <s v="MLI"/>
    <m/>
    <s v="MLI"/>
    <n v="2"/>
  </r>
  <r>
    <x v="42"/>
    <s v="Retail - Small"/>
    <x v="10"/>
    <s v="Office"/>
    <s v="MLI"/>
    <m/>
    <s v="MLI"/>
    <n v="1"/>
  </r>
  <r>
    <x v="42"/>
    <s v="Retail - Small"/>
    <x v="10"/>
    <s v="Storage"/>
    <s v="MLI"/>
    <m/>
    <s v="MLI"/>
    <n v="1"/>
  </r>
  <r>
    <x v="2"/>
    <s v="Restaurant - Sit Down"/>
    <x v="2"/>
    <s v="Restrooms"/>
    <s v="RSD"/>
    <m/>
    <s v="RSD"/>
    <n v="1"/>
  </r>
  <r>
    <x v="2"/>
    <s v="Restaurant - Sit Down"/>
    <x v="2"/>
    <s v="Dining"/>
    <s v="RSD"/>
    <m/>
    <s v="RSD"/>
    <n v="2"/>
  </r>
  <r>
    <x v="2"/>
    <s v="Restaurant - Sit Down"/>
    <x v="2"/>
    <s v="Kitchen/Break Room"/>
    <s v="RSD"/>
    <m/>
    <s v="RSD"/>
    <n v="1"/>
  </r>
  <r>
    <x v="2"/>
    <s v="Restaurant - Sit Down"/>
    <x v="2"/>
    <s v="OtherMisc"/>
    <s v="RSD"/>
    <m/>
    <s v="RSD"/>
    <n v="2"/>
  </r>
  <r>
    <x v="40"/>
    <s v="Office - Small"/>
    <x v="8"/>
    <s v="Office"/>
    <s v="OfS"/>
    <m/>
    <s v="OfS"/>
    <n v="2"/>
  </r>
  <r>
    <x v="40"/>
    <s v="Office - Small"/>
    <x v="8"/>
    <s v="OtherMisc"/>
    <s v="OfS"/>
    <m/>
    <s v="OfS"/>
    <n v="1"/>
  </r>
  <r>
    <x v="14"/>
    <s v="Health/Medical - Clinic"/>
    <x v="8"/>
    <s v="HallwayLobby"/>
    <s v="OfS"/>
    <m/>
    <s v="OfS"/>
    <n v="1"/>
  </r>
  <r>
    <x v="14"/>
    <s v="Health/Medical - Clinic"/>
    <x v="8"/>
    <s v="Office"/>
    <s v="OfS"/>
    <m/>
    <s v="OfS"/>
    <n v="2"/>
  </r>
  <r>
    <x v="14"/>
    <s v="Health/Medical - Clinic"/>
    <x v="8"/>
    <s v="Patient Rooms"/>
    <s v="OfS"/>
    <m/>
    <s v="OfS"/>
    <n v="2"/>
  </r>
  <r>
    <x v="9"/>
    <s v="Office - Small"/>
    <x v="8"/>
    <s v="Restrooms"/>
    <s v="OfS"/>
    <m/>
    <s v="OfS"/>
    <n v="1"/>
  </r>
  <r>
    <x v="9"/>
    <s v="Office - Small"/>
    <x v="8"/>
    <s v="Office"/>
    <s v="OfS"/>
    <m/>
    <s v="OfS"/>
    <n v="3"/>
  </r>
  <r>
    <x v="40"/>
    <s v="Office - Small"/>
    <x v="8"/>
    <s v="Restrooms"/>
    <s v="OfS"/>
    <m/>
    <s v="OfS"/>
    <n v="1"/>
  </r>
  <r>
    <x v="8"/>
    <s v="Lodging"/>
    <x v="7"/>
    <s v="Guest Rooms"/>
    <s v="Htl"/>
    <m/>
    <s v="Htl"/>
    <n v="14"/>
  </r>
  <r>
    <x v="8"/>
    <s v="Lodging"/>
    <x v="7"/>
    <s v="HallwayLobby"/>
    <s v="Htl"/>
    <m/>
    <s v="Htl"/>
    <n v="1"/>
  </r>
  <r>
    <x v="8"/>
    <s v="Lodging"/>
    <x v="7"/>
    <s v="Guest Rooms"/>
    <s v="Htl"/>
    <m/>
    <s v="Htl"/>
    <n v="1"/>
  </r>
  <r>
    <x v="8"/>
    <s v="Lodging"/>
    <x v="7"/>
    <s v="HallwayLobby"/>
    <s v="Htl"/>
    <m/>
    <s v="Htl"/>
    <n v="1"/>
  </r>
  <r>
    <x v="8"/>
    <s v="Lodging"/>
    <x v="7"/>
    <s v="Kitchen/Break Room"/>
    <s v="Htl"/>
    <m/>
    <s v="Htl"/>
    <n v="1"/>
  </r>
  <r>
    <x v="8"/>
    <s v="Lodging"/>
    <x v="7"/>
    <s v="Restrooms"/>
    <s v="Htl"/>
    <m/>
    <s v="Htl"/>
    <n v="2"/>
  </r>
  <r>
    <x v="14"/>
    <s v="Health/Medical - Clinic"/>
    <x v="8"/>
    <s v="HallwayLobby"/>
    <s v="OfS"/>
    <m/>
    <s v="OfS"/>
    <n v="1"/>
  </r>
  <r>
    <x v="14"/>
    <s v="Health/Medical - Clinic"/>
    <x v="8"/>
    <s v="OtherMisc"/>
    <s v="OfS"/>
    <m/>
    <s v="OfS"/>
    <n v="3"/>
  </r>
  <r>
    <x v="14"/>
    <s v="Health/Medical - Clinic"/>
    <x v="8"/>
    <s v="Patient Rooms"/>
    <s v="OfS"/>
    <m/>
    <s v="OfS"/>
    <n v="1"/>
  </r>
  <r>
    <x v="14"/>
    <s v="Health/Medical - Clinic"/>
    <x v="8"/>
    <s v="Storage"/>
    <s v="OfS"/>
    <m/>
    <s v="OfS"/>
    <n v="1"/>
  </r>
  <r>
    <x v="42"/>
    <s v="Retail - Small"/>
    <x v="10"/>
    <s v="Office"/>
    <s v="MLI"/>
    <m/>
    <s v="MLI"/>
    <n v="1"/>
  </r>
  <r>
    <x v="42"/>
    <s v="Retail - Small"/>
    <x v="10"/>
    <s v="OtherMisc"/>
    <s v="MLI"/>
    <m/>
    <s v="MLI"/>
    <n v="1"/>
  </r>
  <r>
    <x v="30"/>
    <s v="Health/Medical - Clinic"/>
    <x v="8"/>
    <s v="HallwayLobby"/>
    <s v="OfS"/>
    <m/>
    <s v="OfS"/>
    <n v="1"/>
  </r>
  <r>
    <x v="30"/>
    <s v="Health/Medical - Clinic"/>
    <x v="8"/>
    <s v="Office"/>
    <s v="OfS"/>
    <m/>
    <s v="OfS"/>
    <n v="1"/>
  </r>
  <r>
    <x v="86"/>
    <s v="Grocery"/>
    <x v="11"/>
    <s v="OtherMisc"/>
    <s v="Gro"/>
    <m/>
    <s v="Gro"/>
    <n v="1"/>
  </r>
  <r>
    <x v="86"/>
    <s v="Grocery"/>
    <x v="11"/>
    <s v="RetailSales"/>
    <s v="Gro"/>
    <m/>
    <s v="Gro"/>
    <n v="3"/>
  </r>
  <r>
    <x v="43"/>
    <s v="Retail - Small"/>
    <x v="10"/>
    <s v="Restrooms"/>
    <s v="MLI"/>
    <m/>
    <s v="MLI"/>
    <n v="1"/>
  </r>
  <r>
    <x v="43"/>
    <s v="Retail - Small"/>
    <x v="10"/>
    <s v="HallwayLobby"/>
    <s v="MLI"/>
    <m/>
    <s v="MLI"/>
    <n v="1"/>
  </r>
  <r>
    <x v="43"/>
    <s v="Retail - Small"/>
    <x v="10"/>
    <s v="RetailSales"/>
    <s v="MLI"/>
    <m/>
    <s v="MLI"/>
    <n v="2"/>
  </r>
  <r>
    <x v="43"/>
    <s v="Retail - Small"/>
    <x v="10"/>
    <s v="Storage"/>
    <s v="MLI"/>
    <m/>
    <s v="MLI"/>
    <n v="2"/>
  </r>
  <r>
    <x v="32"/>
    <s v="Restaurant - Fast Food"/>
    <x v="15"/>
    <s v="Dining"/>
    <s v="RFF"/>
    <m/>
    <s v="RFF"/>
    <n v="1"/>
  </r>
  <r>
    <x v="32"/>
    <s v="Restaurant - Fast Food"/>
    <x v="15"/>
    <s v="OtherMisc"/>
    <s v="RFF"/>
    <m/>
    <s v="RFF"/>
    <n v="1"/>
  </r>
  <r>
    <x v="32"/>
    <s v="Restaurant - Fast Food"/>
    <x v="15"/>
    <s v="Restrooms"/>
    <s v="RFF"/>
    <m/>
    <s v="RFF"/>
    <n v="1"/>
  </r>
  <r>
    <x v="32"/>
    <s v="Restaurant - Fast Food"/>
    <x v="15"/>
    <s v="Storage"/>
    <s v="RFF"/>
    <m/>
    <s v="RFF"/>
    <n v="1"/>
  </r>
  <r>
    <x v="37"/>
    <s v="Retail - Small"/>
    <x v="1"/>
    <s v="Restrooms"/>
    <s v="RtS"/>
    <m/>
    <s v="RtS"/>
    <n v="1"/>
  </r>
  <r>
    <x v="37"/>
    <s v="Retail - Small"/>
    <x v="1"/>
    <s v="HallwayLobby"/>
    <s v="RtS"/>
    <m/>
    <s v="RtS"/>
    <n v="2"/>
  </r>
  <r>
    <x v="37"/>
    <s v="Retail - Small"/>
    <x v="1"/>
    <s v="RetailSales"/>
    <s v="RtS"/>
    <m/>
    <s v="RtS"/>
    <n v="2"/>
  </r>
  <r>
    <x v="18"/>
    <s v="Retail - Small"/>
    <x v="1"/>
    <s v="Restrooms"/>
    <s v="RtS"/>
    <m/>
    <s v="RtS"/>
    <n v="1"/>
  </r>
  <r>
    <x v="18"/>
    <s v="Retail - Small"/>
    <x v="1"/>
    <s v="Kitchen/Break Room"/>
    <s v="RtS"/>
    <m/>
    <s v="RtS"/>
    <n v="1"/>
  </r>
  <r>
    <x v="18"/>
    <s v="Retail - Small"/>
    <x v="1"/>
    <s v="Office"/>
    <s v="RtS"/>
    <m/>
    <s v="RtS"/>
    <n v="1"/>
  </r>
  <r>
    <x v="18"/>
    <s v="Retail - Small"/>
    <x v="1"/>
    <s v="RetailSales"/>
    <s v="RtS"/>
    <m/>
    <s v="RtS"/>
    <n v="2"/>
  </r>
  <r>
    <x v="48"/>
    <s v="Lodging"/>
    <x v="7"/>
    <s v="OtherMisc"/>
    <s v="Htl"/>
    <m/>
    <s v="Htl"/>
    <n v="1"/>
  </r>
  <r>
    <x v="42"/>
    <s v="Retail - Small"/>
    <x v="10"/>
    <s v="OtherMisc"/>
    <s v="MLI"/>
    <m/>
    <s v="MLI"/>
    <n v="2"/>
  </r>
  <r>
    <x v="18"/>
    <s v="Retail - Small"/>
    <x v="1"/>
    <s v="OtherMisc"/>
    <s v="RtS"/>
    <m/>
    <s v="RtS"/>
    <n v="2"/>
  </r>
  <r>
    <x v="33"/>
    <s v="Retail - Small"/>
    <x v="1"/>
    <s v="Office"/>
    <s v="RtS"/>
    <m/>
    <s v="RtS"/>
    <n v="1"/>
  </r>
  <r>
    <x v="33"/>
    <s v="Retail - Small"/>
    <x v="1"/>
    <s v="RetailSales"/>
    <s v="RtS"/>
    <m/>
    <s v="RtS"/>
    <n v="4"/>
  </r>
  <r>
    <x v="6"/>
    <s v="Retail - Small"/>
    <x v="1"/>
    <s v="Office"/>
    <s v="RtS"/>
    <m/>
    <s v="RtS"/>
    <n v="1"/>
  </r>
  <r>
    <x v="6"/>
    <s v="Retail - Small"/>
    <x v="1"/>
    <s v="Restrooms"/>
    <s v="RtS"/>
    <m/>
    <s v="RtS"/>
    <n v="1"/>
  </r>
  <r>
    <x v="6"/>
    <s v="Retail - Small"/>
    <x v="1"/>
    <s v="RetailSales"/>
    <s v="RtS"/>
    <m/>
    <s v="RtS"/>
    <n v="1"/>
  </r>
  <r>
    <x v="40"/>
    <s v="Office - Small"/>
    <x v="8"/>
    <s v="Restrooms"/>
    <s v="OfS"/>
    <m/>
    <s v="OfS"/>
    <n v="1"/>
  </r>
  <r>
    <x v="40"/>
    <s v="Office - Small"/>
    <x v="8"/>
    <s v="Conference Room"/>
    <s v="OfS"/>
    <m/>
    <s v="OfS"/>
    <n v="1"/>
  </r>
  <r>
    <x v="40"/>
    <s v="Office - Small"/>
    <x v="8"/>
    <s v="Kitchen/Break Room"/>
    <s v="OfS"/>
    <m/>
    <s v="OfS"/>
    <n v="1"/>
  </r>
  <r>
    <x v="40"/>
    <s v="Office - Small"/>
    <x v="8"/>
    <s v="Office"/>
    <s v="OfS"/>
    <m/>
    <s v="OfS"/>
    <n v="4"/>
  </r>
  <r>
    <x v="40"/>
    <s v="Office - Small"/>
    <x v="8"/>
    <s v="Storage"/>
    <s v="OfS"/>
    <m/>
    <s v="OfS"/>
    <n v="1"/>
  </r>
  <r>
    <x v="33"/>
    <s v="Retail - Small"/>
    <x v="1"/>
    <s v="HallwayLobby"/>
    <s v="RtS"/>
    <m/>
    <s v="RtS"/>
    <n v="1"/>
  </r>
  <r>
    <x v="33"/>
    <s v="Retail - Small"/>
    <x v="1"/>
    <s v="RetailSales"/>
    <s v="RtS"/>
    <m/>
    <s v="RtS"/>
    <n v="2"/>
  </r>
  <r>
    <x v="6"/>
    <s v="Retail - Small"/>
    <x v="1"/>
    <s v="Office"/>
    <s v="RtS"/>
    <m/>
    <s v="RtS"/>
    <n v="1"/>
  </r>
  <r>
    <x v="6"/>
    <s v="Retail - Small"/>
    <x v="1"/>
    <s v="Restrooms"/>
    <s v="RtS"/>
    <m/>
    <s v="RtS"/>
    <n v="1"/>
  </r>
  <r>
    <x v="6"/>
    <s v="Retail - Small"/>
    <x v="1"/>
    <s v="HallwayLobby"/>
    <s v="RtS"/>
    <m/>
    <s v="RtS"/>
    <n v="1"/>
  </r>
  <r>
    <x v="42"/>
    <s v="Retail - Small"/>
    <x v="10"/>
    <s v="Restrooms"/>
    <s v="MLI"/>
    <m/>
    <s v="MLI"/>
    <n v="2"/>
  </r>
  <r>
    <x v="42"/>
    <s v="Retail - Small"/>
    <x v="10"/>
    <s v="Auto Repair Workshop"/>
    <s v="MLI"/>
    <m/>
    <s v="MLI"/>
    <n v="1"/>
  </r>
  <r>
    <x v="42"/>
    <s v="Retail - Small"/>
    <x v="10"/>
    <s v="Storage"/>
    <s v="MLI"/>
    <m/>
    <s v="MLI"/>
    <n v="3"/>
  </r>
  <r>
    <x v="8"/>
    <s v="Lodging"/>
    <x v="7"/>
    <s v="Guest Rooms"/>
    <s v="Htl"/>
    <m/>
    <s v="Htl"/>
    <n v="10"/>
  </r>
  <r>
    <x v="8"/>
    <s v="Lodging"/>
    <x v="7"/>
    <s v="HallwayLobby"/>
    <s v="Htl"/>
    <m/>
    <s v="Htl"/>
    <n v="1"/>
  </r>
  <r>
    <x v="9"/>
    <s v="Office - Small"/>
    <x v="8"/>
    <s v="Restrooms"/>
    <s v="OfS"/>
    <m/>
    <s v="OfS"/>
    <n v="1"/>
  </r>
  <r>
    <x v="9"/>
    <s v="Office - Small"/>
    <x v="8"/>
    <s v="Kitchen/Break Room"/>
    <s v="OfS"/>
    <m/>
    <s v="OfS"/>
    <n v="1"/>
  </r>
  <r>
    <x v="9"/>
    <s v="Office - Small"/>
    <x v="8"/>
    <s v="Office"/>
    <s v="OfS"/>
    <m/>
    <s v="OfS"/>
    <n v="3"/>
  </r>
  <r>
    <x v="40"/>
    <s v="Office - Small"/>
    <x v="8"/>
    <s v="HallwayLobby"/>
    <s v="OfS"/>
    <m/>
    <s v="OfS"/>
    <n v="3"/>
  </r>
  <r>
    <x v="40"/>
    <s v="Office - Small"/>
    <x v="8"/>
    <s v="OtherMisc"/>
    <s v="OfS"/>
    <m/>
    <s v="OfS"/>
    <n v="3"/>
  </r>
  <r>
    <x v="9"/>
    <s v="Office - Small"/>
    <x v="8"/>
    <s v="Restrooms"/>
    <s v="OfS"/>
    <m/>
    <s v="OfS"/>
    <n v="1"/>
  </r>
  <r>
    <x v="9"/>
    <s v="Office - Small"/>
    <x v="8"/>
    <s v="Kitchen/Break Room"/>
    <s v="OfS"/>
    <m/>
    <s v="OfS"/>
    <n v="1"/>
  </r>
  <r>
    <x v="9"/>
    <s v="Office - Small"/>
    <x v="8"/>
    <s v="Office"/>
    <s v="OfS"/>
    <m/>
    <s v="OfS"/>
    <n v="7"/>
  </r>
  <r>
    <x v="9"/>
    <s v="Office - Small"/>
    <x v="8"/>
    <s v="Storage"/>
    <s v="OfS"/>
    <m/>
    <s v="OfS"/>
    <n v="1"/>
  </r>
  <r>
    <x v="16"/>
    <s v="Other Industrial"/>
    <x v="10"/>
    <s v="Restrooms"/>
    <s v="MLI"/>
    <m/>
    <s v="MLI"/>
    <n v="1"/>
  </r>
  <r>
    <x v="11"/>
    <s v="Office - Small"/>
    <x v="8"/>
    <s v="Restrooms"/>
    <s v="OfS"/>
    <m/>
    <s v="OfS"/>
    <n v="1"/>
  </r>
  <r>
    <x v="11"/>
    <s v="Office - Small"/>
    <x v="8"/>
    <s v="Office"/>
    <s v="OfS"/>
    <m/>
    <s v="OfS"/>
    <n v="1"/>
  </r>
  <r>
    <x v="11"/>
    <s v="Office - Small"/>
    <x v="8"/>
    <s v="Storage"/>
    <s v="OfS"/>
    <m/>
    <s v="OfS"/>
    <n v="1"/>
  </r>
  <r>
    <x v="32"/>
    <s v="Restaurant - Fast Food"/>
    <x v="15"/>
    <s v="Dining"/>
    <s v="RFF"/>
    <m/>
    <s v="RFF"/>
    <n v="3"/>
  </r>
  <r>
    <x v="32"/>
    <s v="Restaurant - Fast Food"/>
    <x v="15"/>
    <s v="Kitchen/Break Room"/>
    <s v="RFF"/>
    <m/>
    <s v="RFF"/>
    <n v="2"/>
  </r>
  <r>
    <x v="32"/>
    <s v="Restaurant - Fast Food"/>
    <x v="15"/>
    <s v="Storage"/>
    <s v="RFF"/>
    <m/>
    <s v="RFF"/>
    <n v="1"/>
  </r>
  <r>
    <x v="42"/>
    <s v="Retail - Small"/>
    <x v="10"/>
    <s v="Auto Repair Workshop"/>
    <s v="MLI"/>
    <m/>
    <s v="MLI"/>
    <n v="2"/>
  </r>
  <r>
    <x v="42"/>
    <s v="Retail - Small"/>
    <x v="10"/>
    <s v="HallwayLobby"/>
    <s v="MLI"/>
    <m/>
    <s v="MLI"/>
    <n v="1"/>
  </r>
  <r>
    <x v="17"/>
    <s v="Office - Small"/>
    <x v="8"/>
    <s v="Restrooms"/>
    <s v="OfS"/>
    <m/>
    <s v="OfS"/>
    <n v="1"/>
  </r>
  <r>
    <x v="17"/>
    <s v="Office - Small"/>
    <x v="8"/>
    <s v="Conference Room"/>
    <s v="OfS"/>
    <m/>
    <s v="OfS"/>
    <n v="2"/>
  </r>
  <r>
    <x v="17"/>
    <s v="Office - Small"/>
    <x v="8"/>
    <s v="Kitchen/Break Room"/>
    <s v="OfS"/>
    <m/>
    <s v="OfS"/>
    <n v="2"/>
  </r>
  <r>
    <x v="17"/>
    <s v="Office - Small"/>
    <x v="8"/>
    <s v="Office"/>
    <s v="OfS"/>
    <m/>
    <s v="OfS"/>
    <n v="6"/>
  </r>
  <r>
    <x v="17"/>
    <s v="Office - Small"/>
    <x v="8"/>
    <s v="Storage"/>
    <s v="OfS"/>
    <m/>
    <s v="OfS"/>
    <n v="2"/>
  </r>
  <r>
    <x v="2"/>
    <s v="Restaurant - Sit Down"/>
    <x v="2"/>
    <s v="Dining"/>
    <s v="RSD"/>
    <m/>
    <s v="RSD"/>
    <n v="7"/>
  </r>
  <r>
    <x v="2"/>
    <s v="Restaurant - Sit Down"/>
    <x v="2"/>
    <s v="HallwayLobby"/>
    <s v="RSD"/>
    <m/>
    <s v="RSD"/>
    <n v="2"/>
  </r>
  <r>
    <x v="2"/>
    <s v="Restaurant - Sit Down"/>
    <x v="2"/>
    <s v="Restrooms"/>
    <s v="RSD"/>
    <m/>
    <s v="RSD"/>
    <n v="2"/>
  </r>
  <r>
    <x v="11"/>
    <s v="Office - Small"/>
    <x v="8"/>
    <s v="Restrooms"/>
    <s v="OfS"/>
    <m/>
    <s v="OfS"/>
    <n v="1"/>
  </r>
  <r>
    <x v="11"/>
    <s v="Office - Small"/>
    <x v="8"/>
    <s v="HallwayLobby"/>
    <s v="OfS"/>
    <m/>
    <s v="OfS"/>
    <n v="1"/>
  </r>
  <r>
    <x v="11"/>
    <s v="Office - Small"/>
    <x v="8"/>
    <s v="Office"/>
    <s v="OfS"/>
    <m/>
    <s v="OfS"/>
    <n v="2"/>
  </r>
  <r>
    <x v="11"/>
    <s v="Office - Small"/>
    <x v="8"/>
    <s v="Storage"/>
    <s v="OfS"/>
    <m/>
    <s v="OfS"/>
    <n v="1"/>
  </r>
  <r>
    <x v="31"/>
    <s v="Education - Primary School"/>
    <x v="13"/>
    <s v="OtherMisc"/>
    <s v="EPr"/>
    <m/>
    <s v="EPr"/>
    <n v="3"/>
  </r>
  <r>
    <x v="31"/>
    <s v="Education - Primary School"/>
    <x v="13"/>
    <s v="Restrooms"/>
    <s v="EPr"/>
    <m/>
    <s v="EPr"/>
    <n v="1"/>
  </r>
  <r>
    <x v="37"/>
    <s v="Retail - Small"/>
    <x v="1"/>
    <s v="Comm/Ind Work"/>
    <s v="RtS"/>
    <m/>
    <s v="RtS"/>
    <n v="3"/>
  </r>
  <r>
    <x v="40"/>
    <s v="Office - Small"/>
    <x v="8"/>
    <s v="Restrooms"/>
    <s v="OfS"/>
    <m/>
    <s v="OfS"/>
    <n v="1"/>
  </r>
  <r>
    <x v="40"/>
    <s v="Office - Small"/>
    <x v="8"/>
    <s v="Conference Room"/>
    <s v="OfS"/>
    <m/>
    <s v="OfS"/>
    <n v="2"/>
  </r>
  <r>
    <x v="40"/>
    <s v="Office - Small"/>
    <x v="8"/>
    <s v="HallwayLobby"/>
    <s v="OfS"/>
    <m/>
    <s v="OfS"/>
    <n v="2"/>
  </r>
  <r>
    <x v="6"/>
    <s v="Retail - Small"/>
    <x v="1"/>
    <s v="HallwayLobby"/>
    <s v="RtS"/>
    <m/>
    <s v="RtS"/>
    <n v="1"/>
  </r>
  <r>
    <x v="6"/>
    <s v="Retail - Small"/>
    <x v="1"/>
    <s v="OtherMisc"/>
    <s v="RtS"/>
    <m/>
    <s v="RtS"/>
    <n v="1"/>
  </r>
  <r>
    <x v="6"/>
    <s v="Retail - Small"/>
    <x v="1"/>
    <s v="Restrooms"/>
    <s v="RtS"/>
    <m/>
    <s v="RtS"/>
    <n v="1"/>
  </r>
  <r>
    <x v="6"/>
    <s v="Retail - Small"/>
    <x v="1"/>
    <s v="Storage"/>
    <s v="RtS"/>
    <m/>
    <s v="RtS"/>
    <n v="1"/>
  </r>
  <r>
    <x v="6"/>
    <s v="Retail - Small"/>
    <x v="1"/>
    <s v="RetailSales"/>
    <s v="RtS"/>
    <m/>
    <s v="RtS"/>
    <n v="5"/>
  </r>
  <r>
    <x v="36"/>
    <s v="Assembly"/>
    <x v="9"/>
    <s v="Office"/>
    <s v="Asm"/>
    <m/>
    <s v="Asm"/>
    <n v="2"/>
  </r>
  <r>
    <x v="36"/>
    <s v="Assembly"/>
    <x v="9"/>
    <s v="OtherMisc"/>
    <s v="Asm"/>
    <m/>
    <s v="Asm"/>
    <n v="6"/>
  </r>
  <r>
    <x v="36"/>
    <s v="Assembly"/>
    <x v="9"/>
    <s v="Restrooms"/>
    <s v="Asm"/>
    <m/>
    <s v="Asm"/>
    <n v="1"/>
  </r>
  <r>
    <x v="36"/>
    <s v="Assembly"/>
    <x v="9"/>
    <s v="Storage"/>
    <s v="Asm"/>
    <m/>
    <s v="Asm"/>
    <n v="1"/>
  </r>
  <r>
    <x v="14"/>
    <s v="Health/Medical - Clinic"/>
    <x v="8"/>
    <s v="HallwayLobby"/>
    <s v="OfS"/>
    <m/>
    <s v="OfS"/>
    <n v="2"/>
  </r>
  <r>
    <x v="14"/>
    <s v="Health/Medical - Clinic"/>
    <x v="8"/>
    <s v="Restrooms"/>
    <s v="OfS"/>
    <m/>
    <s v="OfS"/>
    <n v="1"/>
  </r>
  <r>
    <x v="30"/>
    <s v="Health/Medical - Clinic"/>
    <x v="8"/>
    <s v="Office"/>
    <s v="OfS"/>
    <m/>
    <s v="OfS"/>
    <n v="7"/>
  </r>
  <r>
    <x v="30"/>
    <s v="Health/Medical - Clinic"/>
    <x v="8"/>
    <s v="OtherMisc"/>
    <s v="OfS"/>
    <m/>
    <s v="OfS"/>
    <n v="1"/>
  </r>
  <r>
    <x v="40"/>
    <s v="Office - Small"/>
    <x v="8"/>
    <s v="Restrooms"/>
    <s v="OfS"/>
    <m/>
    <s v="OfS"/>
    <n v="2"/>
  </r>
  <r>
    <x v="30"/>
    <s v="Health/Medical - Clinic"/>
    <x v="8"/>
    <s v="HallwayLobby"/>
    <s v="OfS"/>
    <m/>
    <s v="OfS"/>
    <n v="1"/>
  </r>
  <r>
    <x v="30"/>
    <s v="Health/Medical - Clinic"/>
    <x v="8"/>
    <s v="Restrooms"/>
    <s v="OfS"/>
    <m/>
    <s v="OfS"/>
    <n v="1"/>
  </r>
  <r>
    <x v="30"/>
    <s v="Health/Medical - Clinic"/>
    <x v="8"/>
    <s v="Comm/Ind Work"/>
    <s v="OfS"/>
    <m/>
    <s v="OfS"/>
    <n v="1"/>
  </r>
  <r>
    <x v="30"/>
    <s v="Health/Medical - Clinic"/>
    <x v="8"/>
    <s v="Office"/>
    <s v="OfS"/>
    <m/>
    <s v="OfS"/>
    <n v="5"/>
  </r>
  <r>
    <x v="56"/>
    <s v="Restaurant - Sit Down"/>
    <x v="15"/>
    <s v="Restrooms"/>
    <s v="RFF"/>
    <m/>
    <s v="RFF"/>
    <n v="1"/>
  </r>
  <r>
    <x v="56"/>
    <s v="Restaurant - Sit Down"/>
    <x v="15"/>
    <s v="Storage"/>
    <s v="RFF"/>
    <m/>
    <s v="RFF"/>
    <n v="1"/>
  </r>
  <r>
    <x v="56"/>
    <s v="Restaurant - Sit Down"/>
    <x v="15"/>
    <s v="Dining"/>
    <s v="RFF"/>
    <m/>
    <s v="RFF"/>
    <n v="1"/>
  </r>
  <r>
    <x v="56"/>
    <s v="Restaurant - Sit Down"/>
    <x v="15"/>
    <s v="Kitchen/Break Room"/>
    <s v="RFF"/>
    <m/>
    <s v="RFF"/>
    <n v="2"/>
  </r>
  <r>
    <x v="56"/>
    <s v="Restaurant - Sit Down"/>
    <x v="15"/>
    <s v="OtherMisc"/>
    <s v="RFF"/>
    <m/>
    <s v="RFF"/>
    <n v="1"/>
  </r>
  <r>
    <x v="14"/>
    <s v="Health/Medical - Clinic"/>
    <x v="8"/>
    <s v="HallwayLobby"/>
    <s v="OfS"/>
    <m/>
    <s v="OfS"/>
    <n v="1"/>
  </r>
  <r>
    <x v="14"/>
    <s v="Health/Medical - Clinic"/>
    <x v="8"/>
    <s v="Restrooms"/>
    <s v="OfS"/>
    <m/>
    <s v="OfS"/>
    <n v="2"/>
  </r>
  <r>
    <x v="14"/>
    <s v="Health/Medical - Clinic"/>
    <x v="8"/>
    <s v="Office"/>
    <s v="OfS"/>
    <m/>
    <s v="OfS"/>
    <n v="3"/>
  </r>
  <r>
    <x v="32"/>
    <s v="Restaurant - Fast Food"/>
    <x v="15"/>
    <s v="Dining"/>
    <s v="RFF"/>
    <m/>
    <s v="RFF"/>
    <n v="2"/>
  </r>
  <r>
    <x v="32"/>
    <s v="Restaurant - Fast Food"/>
    <x v="15"/>
    <s v="Kitchen/Break Room"/>
    <s v="RFF"/>
    <m/>
    <s v="RFF"/>
    <n v="1"/>
  </r>
  <r>
    <x v="18"/>
    <s v="Retail - Small"/>
    <x v="1"/>
    <s v="RetailSales"/>
    <s v="RtS"/>
    <m/>
    <s v="RtS"/>
    <n v="1"/>
  </r>
  <r>
    <x v="18"/>
    <s v="Retail - Small"/>
    <x v="1"/>
    <s v="Storage"/>
    <s v="RtS"/>
    <m/>
    <s v="RtS"/>
    <n v="1"/>
  </r>
  <r>
    <x v="88"/>
    <s v="All Commercial"/>
    <x v="2"/>
    <s v="HallwayLobby"/>
    <s v="RSD"/>
    <m/>
    <s v="RSD"/>
    <n v="1"/>
  </r>
  <r>
    <x v="88"/>
    <s v="All Commercial"/>
    <x v="2"/>
    <s v="OtherMisc"/>
    <s v="RSD"/>
    <m/>
    <s v="RSD"/>
    <n v="3"/>
  </r>
  <r>
    <x v="88"/>
    <s v="All Commercial"/>
    <x v="2"/>
    <s v="Restrooms"/>
    <s v="RSD"/>
    <m/>
    <s v="RSD"/>
    <n v="1"/>
  </r>
  <r>
    <x v="88"/>
    <s v="All Commercial"/>
    <x v="2"/>
    <s v="Storage"/>
    <s v="RSD"/>
    <m/>
    <s v="RSD"/>
    <n v="1"/>
  </r>
  <r>
    <x v="18"/>
    <s v="Retail - Small"/>
    <x v="1"/>
    <s v="Office"/>
    <s v="RtS"/>
    <m/>
    <s v="RtS"/>
    <n v="1"/>
  </r>
  <r>
    <x v="18"/>
    <s v="Retail - Small"/>
    <x v="1"/>
    <s v="RetailSales"/>
    <s v="RtS"/>
    <m/>
    <s v="RtS"/>
    <n v="4"/>
  </r>
  <r>
    <x v="18"/>
    <s v="Retail - Small"/>
    <x v="1"/>
    <s v="Storage"/>
    <s v="RtS"/>
    <m/>
    <s v="RtS"/>
    <n v="1"/>
  </r>
  <r>
    <x v="70"/>
    <s v="Retail - Small"/>
    <x v="1"/>
    <s v="Restrooms"/>
    <s v="RtS"/>
    <m/>
    <s v="RtS"/>
    <n v="1"/>
  </r>
  <r>
    <x v="70"/>
    <s v="Retail - Small"/>
    <x v="1"/>
    <s v="HallwayLobby"/>
    <s v="RtS"/>
    <m/>
    <s v="RtS"/>
    <n v="1"/>
  </r>
  <r>
    <x v="70"/>
    <s v="Retail - Small"/>
    <x v="1"/>
    <s v="OtherMisc"/>
    <s v="RtS"/>
    <m/>
    <s v="RtS"/>
    <n v="1"/>
  </r>
  <r>
    <x v="70"/>
    <s v="Retail - Small"/>
    <x v="1"/>
    <s v="RetailSales"/>
    <s v="RtS"/>
    <m/>
    <s v="RtS"/>
    <n v="1"/>
  </r>
  <r>
    <x v="70"/>
    <s v="Retail - Small"/>
    <x v="1"/>
    <s v="Storage"/>
    <s v="RtS"/>
    <m/>
    <s v="RtS"/>
    <n v="2"/>
  </r>
  <r>
    <x v="9"/>
    <s v="Office - Small"/>
    <x v="8"/>
    <s v="Restrooms"/>
    <s v="OfS"/>
    <m/>
    <s v="OfS"/>
    <n v="1"/>
  </r>
  <r>
    <x v="9"/>
    <s v="Office - Small"/>
    <x v="8"/>
    <s v="Office"/>
    <s v="OfS"/>
    <m/>
    <s v="OfS"/>
    <n v="5"/>
  </r>
  <r>
    <x v="9"/>
    <s v="Office - Small"/>
    <x v="8"/>
    <s v="Restrooms"/>
    <s v="OfS"/>
    <m/>
    <s v="OfS"/>
    <n v="1"/>
  </r>
  <r>
    <x v="9"/>
    <s v="Office - Small"/>
    <x v="8"/>
    <s v="Comm/Ind Work"/>
    <s v="OfS"/>
    <m/>
    <s v="OfS"/>
    <n v="1"/>
  </r>
  <r>
    <x v="9"/>
    <s v="Office - Small"/>
    <x v="8"/>
    <s v="Conference Room"/>
    <s v="OfS"/>
    <m/>
    <s v="OfS"/>
    <n v="1"/>
  </r>
  <r>
    <x v="9"/>
    <s v="Office - Small"/>
    <x v="8"/>
    <s v="HallwayLobby"/>
    <s v="OfS"/>
    <m/>
    <s v="OfS"/>
    <n v="1"/>
  </r>
  <r>
    <x v="9"/>
    <s v="Office - Small"/>
    <x v="8"/>
    <s v="Office"/>
    <s v="OfS"/>
    <m/>
    <s v="OfS"/>
    <n v="4"/>
  </r>
  <r>
    <x v="3"/>
    <s v="Lodging"/>
    <x v="3"/>
    <s v="Guest Rooms"/>
    <s v="Mtl"/>
    <m/>
    <s v="Mtl"/>
    <n v="1"/>
  </r>
  <r>
    <x v="3"/>
    <s v="Lodging"/>
    <x v="3"/>
    <s v="HallwayLobby"/>
    <s v="Mtl"/>
    <m/>
    <s v="Mtl"/>
    <n v="1"/>
  </r>
  <r>
    <x v="51"/>
    <s v="All Commercial"/>
    <x v="1"/>
    <s v="OtherMisc"/>
    <s v="RtS"/>
    <m/>
    <s v="RtS"/>
    <n v="1"/>
  </r>
  <r>
    <x v="51"/>
    <s v="All Commercial"/>
    <x v="1"/>
    <s v="Restrooms"/>
    <s v="RtS"/>
    <m/>
    <s v="RtS"/>
    <n v="2"/>
  </r>
  <r>
    <x v="40"/>
    <s v="Office - Small"/>
    <x v="8"/>
    <s v="HallwayLobby"/>
    <s v="OfS"/>
    <m/>
    <s v="OfS"/>
    <n v="1"/>
  </r>
  <r>
    <x v="40"/>
    <s v="Office - Small"/>
    <x v="8"/>
    <s v="Office"/>
    <s v="OfS"/>
    <m/>
    <s v="OfS"/>
    <n v="2"/>
  </r>
  <r>
    <x v="40"/>
    <s v="Office - Small"/>
    <x v="8"/>
    <s v="Storage"/>
    <s v="OfS"/>
    <m/>
    <s v="OfS"/>
    <n v="1"/>
  </r>
  <r>
    <x v="3"/>
    <s v="Lodging"/>
    <x v="3"/>
    <s v="Guest Rooms"/>
    <s v="Mtl"/>
    <m/>
    <s v="Mtl"/>
    <n v="1"/>
  </r>
  <r>
    <x v="3"/>
    <s v="Lodging"/>
    <x v="3"/>
    <s v="HallwayLobby"/>
    <s v="Mtl"/>
    <m/>
    <s v="Mtl"/>
    <n v="1"/>
  </r>
  <r>
    <x v="3"/>
    <s v="Lodging"/>
    <x v="3"/>
    <s v="OtherMisc"/>
    <s v="Mtl"/>
    <m/>
    <s v="Mtl"/>
    <n v="1"/>
  </r>
  <r>
    <x v="3"/>
    <s v="Lodging"/>
    <x v="3"/>
    <s v="Restrooms"/>
    <s v="Mtl"/>
    <m/>
    <s v="Mtl"/>
    <n v="2"/>
  </r>
  <r>
    <x v="3"/>
    <s v="Lodging"/>
    <x v="3"/>
    <s v="Storage"/>
    <s v="Mtl"/>
    <m/>
    <s v="Mtl"/>
    <n v="1"/>
  </r>
  <r>
    <x v="18"/>
    <s v="Retail - Small"/>
    <x v="1"/>
    <s v="Restrooms"/>
    <s v="RtS"/>
    <m/>
    <s v="RtS"/>
    <n v="1"/>
  </r>
  <r>
    <x v="18"/>
    <s v="Retail - Small"/>
    <x v="1"/>
    <s v="Office"/>
    <s v="RtS"/>
    <m/>
    <s v="RtS"/>
    <n v="1"/>
  </r>
  <r>
    <x v="18"/>
    <s v="Retail - Small"/>
    <x v="1"/>
    <s v="RetailSales"/>
    <s v="RtS"/>
    <m/>
    <s v="RtS"/>
    <n v="2"/>
  </r>
  <r>
    <x v="3"/>
    <s v="Lodging"/>
    <x v="3"/>
    <s v="Guest Rooms"/>
    <s v="Mtl"/>
    <m/>
    <s v="Mtl"/>
    <n v="2"/>
  </r>
  <r>
    <x v="3"/>
    <s v="Lodging"/>
    <x v="3"/>
    <s v="HallwayLobby"/>
    <s v="Mtl"/>
    <m/>
    <s v="Mtl"/>
    <n v="1"/>
  </r>
  <r>
    <x v="8"/>
    <s v="Lodging"/>
    <x v="7"/>
    <s v="Guest Rooms"/>
    <s v="Htl"/>
    <m/>
    <s v="Htl"/>
    <n v="4"/>
  </r>
  <r>
    <x v="8"/>
    <s v="Lodging"/>
    <x v="7"/>
    <s v="HallwayLobby"/>
    <s v="Htl"/>
    <m/>
    <s v="Htl"/>
    <n v="1"/>
  </r>
  <r>
    <x v="8"/>
    <s v="Lodging"/>
    <x v="7"/>
    <s v="OtherMisc"/>
    <s v="Htl"/>
    <m/>
    <s v="Htl"/>
    <n v="1"/>
  </r>
  <r>
    <x v="11"/>
    <s v="Office - Small"/>
    <x v="8"/>
    <s v="Office"/>
    <s v="OfS"/>
    <m/>
    <s v="OfS"/>
    <n v="1"/>
  </r>
  <r>
    <x v="48"/>
    <s v="Lodging"/>
    <x v="7"/>
    <s v="Guest Rooms"/>
    <s v="Htl"/>
    <m/>
    <s v="Htl"/>
    <n v="2"/>
  </r>
  <r>
    <x v="48"/>
    <s v="Lodging"/>
    <x v="7"/>
    <s v="Kitchen/Break Room"/>
    <s v="Htl"/>
    <m/>
    <s v="Htl"/>
    <n v="1"/>
  </r>
  <r>
    <x v="18"/>
    <s v="Retail - Small"/>
    <x v="1"/>
    <s v="Storage"/>
    <s v="RtS"/>
    <m/>
    <s v="RtS"/>
    <n v="1"/>
  </r>
  <r>
    <x v="18"/>
    <s v="Retail - Small"/>
    <x v="1"/>
    <s v="RetailSales"/>
    <s v="RtS"/>
    <m/>
    <s v="RtS"/>
    <n v="1"/>
  </r>
  <r>
    <x v="19"/>
    <s v="Assembly"/>
    <x v="9"/>
    <s v="HallwayLobby"/>
    <s v="Asm"/>
    <m/>
    <s v="Asm"/>
    <n v="7"/>
  </r>
  <r>
    <x v="12"/>
    <s v="Office - Small"/>
    <x v="12"/>
    <s v="HallwayLobby"/>
    <s v="OfL"/>
    <m/>
    <s v="OfL"/>
    <n v="1"/>
  </r>
  <r>
    <x v="12"/>
    <s v="Office - Small"/>
    <x v="12"/>
    <s v="Kitchen/Break Room"/>
    <s v="OfL"/>
    <m/>
    <s v="OfL"/>
    <n v="1"/>
  </r>
  <r>
    <x v="12"/>
    <s v="Office - Small"/>
    <x v="12"/>
    <s v="Office"/>
    <s v="OfL"/>
    <m/>
    <s v="OfL"/>
    <n v="4"/>
  </r>
  <r>
    <x v="12"/>
    <s v="Office - Small"/>
    <x v="12"/>
    <s v="Restrooms"/>
    <s v="OfL"/>
    <m/>
    <s v="OfL"/>
    <n v="1"/>
  </r>
  <r>
    <x v="12"/>
    <s v="Government"/>
    <x v="12"/>
    <s v="Restrooms"/>
    <s v="OfL"/>
    <m/>
    <s v="OfL"/>
    <n v="5"/>
  </r>
  <r>
    <x v="12"/>
    <s v="Government"/>
    <x v="12"/>
    <s v="Storage"/>
    <s v="OfL"/>
    <m/>
    <s v="OfL"/>
    <n v="3"/>
  </r>
  <r>
    <x v="26"/>
    <s v="Office - Large"/>
    <x v="12"/>
    <s v="HallwayLobby"/>
    <s v="OfL"/>
    <m/>
    <s v="OfL"/>
    <n v="3"/>
  </r>
  <r>
    <x v="14"/>
    <s v="Health/Medical - Clinic"/>
    <x v="8"/>
    <s v="HallwayLobby"/>
    <s v="OfS"/>
    <m/>
    <s v="OfS"/>
    <n v="4"/>
  </r>
  <r>
    <x v="30"/>
    <s v="Health/Medical - Clinic"/>
    <x v="8"/>
    <s v="OtherMisc"/>
    <s v="OfS"/>
    <m/>
    <s v="OfS"/>
    <n v="1"/>
  </r>
  <r>
    <x v="30"/>
    <s v="Health/Medical - Clinic"/>
    <x v="8"/>
    <s v="Comm/Ind Work"/>
    <s v="OfS"/>
    <m/>
    <s v="OfS"/>
    <n v="3"/>
  </r>
  <r>
    <x v="30"/>
    <s v="Health/Medical - Clinic"/>
    <x v="8"/>
    <s v="HallwayLobby"/>
    <s v="OfS"/>
    <m/>
    <s v="OfS"/>
    <n v="1"/>
  </r>
  <r>
    <x v="30"/>
    <s v="Health/Medical - Clinic"/>
    <x v="8"/>
    <s v="Office"/>
    <s v="OfS"/>
    <m/>
    <s v="OfS"/>
    <n v="2"/>
  </r>
  <r>
    <x v="18"/>
    <s v="Retail - Small"/>
    <x v="1"/>
    <s v="Restrooms"/>
    <s v="RtS"/>
    <m/>
    <s v="RtS"/>
    <n v="1"/>
  </r>
  <r>
    <x v="18"/>
    <s v="Retail - Small"/>
    <x v="1"/>
    <s v="Storage"/>
    <s v="RtS"/>
    <m/>
    <s v="RtS"/>
    <n v="2"/>
  </r>
  <r>
    <x v="18"/>
    <s v="Retail - Small"/>
    <x v="1"/>
    <s v="Kitchen/Break Room"/>
    <s v="RtS"/>
    <m/>
    <s v="RtS"/>
    <n v="1"/>
  </r>
  <r>
    <x v="18"/>
    <s v="Retail - Small"/>
    <x v="1"/>
    <s v="RetailSales"/>
    <s v="RtS"/>
    <m/>
    <s v="RtS"/>
    <n v="4"/>
  </r>
  <r>
    <x v="24"/>
    <s v="Retail - Small"/>
    <x v="1"/>
    <s v="Comm/Ind Work"/>
    <s v="RtS"/>
    <m/>
    <s v="RtS"/>
    <n v="1"/>
  </r>
  <r>
    <x v="24"/>
    <s v="Retail - Small"/>
    <x v="1"/>
    <s v="RetailSales"/>
    <s v="RtS"/>
    <m/>
    <s v="RtS"/>
    <n v="1"/>
  </r>
  <r>
    <x v="24"/>
    <s v="Retail - Small"/>
    <x v="1"/>
    <s v="Storage"/>
    <s v="RtS"/>
    <m/>
    <s v="RtS"/>
    <n v="1"/>
  </r>
  <r>
    <x v="35"/>
    <s v="Retail - Small"/>
    <x v="1"/>
    <s v="RetailSales"/>
    <s v="RtS"/>
    <m/>
    <s v="RtS"/>
    <n v="1"/>
  </r>
  <r>
    <x v="35"/>
    <s v="Retail - Small"/>
    <x v="1"/>
    <s v="Storage"/>
    <s v="RtS"/>
    <m/>
    <s v="RtS"/>
    <n v="2"/>
  </r>
  <r>
    <x v="14"/>
    <s v="Health/Medical - Clinic"/>
    <x v="8"/>
    <s v="HallwayLobby"/>
    <s v="OfS"/>
    <m/>
    <s v="OfS"/>
    <n v="7"/>
  </r>
  <r>
    <x v="14"/>
    <s v="Health/Medical - Clinic"/>
    <x v="8"/>
    <s v="OtherMisc"/>
    <s v="OfS"/>
    <m/>
    <s v="OfS"/>
    <n v="1"/>
  </r>
  <r>
    <x v="18"/>
    <s v="All Commercial"/>
    <x v="1"/>
    <s v="HallwayLobby"/>
    <s v="RtS"/>
    <m/>
    <s v="RtS"/>
    <n v="1"/>
  </r>
  <r>
    <x v="18"/>
    <s v="All Commercial"/>
    <x v="1"/>
    <s v="Office"/>
    <s v="RtS"/>
    <m/>
    <s v="RtS"/>
    <n v="2"/>
  </r>
  <r>
    <x v="18"/>
    <s v="All Commercial"/>
    <x v="1"/>
    <s v="OtherMisc"/>
    <s v="RtS"/>
    <m/>
    <s v="RtS"/>
    <n v="4"/>
  </r>
  <r>
    <x v="18"/>
    <s v="All Commercial"/>
    <x v="1"/>
    <s v="Restrooms"/>
    <s v="RtS"/>
    <m/>
    <s v="RtS"/>
    <n v="1"/>
  </r>
  <r>
    <x v="11"/>
    <s v="Office - Small"/>
    <x v="8"/>
    <s v="Restrooms"/>
    <s v="OfS"/>
    <m/>
    <s v="OfS"/>
    <n v="1"/>
  </r>
  <r>
    <x v="11"/>
    <s v="Office - Small"/>
    <x v="8"/>
    <s v="Kitchen/Break Room"/>
    <s v="OfS"/>
    <m/>
    <s v="OfS"/>
    <n v="1"/>
  </r>
  <r>
    <x v="11"/>
    <s v="Office - Small"/>
    <x v="8"/>
    <s v="Office"/>
    <s v="OfS"/>
    <m/>
    <s v="OfS"/>
    <n v="1"/>
  </r>
  <r>
    <x v="2"/>
    <s v="Restaurant - Sit Down"/>
    <x v="2"/>
    <s v="Dining"/>
    <s v="RSD"/>
    <m/>
    <s v="RSD"/>
    <n v="1"/>
  </r>
  <r>
    <x v="2"/>
    <s v="Restaurant - Sit Down"/>
    <x v="2"/>
    <s v="Restrooms"/>
    <s v="RSD"/>
    <m/>
    <s v="RSD"/>
    <n v="2"/>
  </r>
  <r>
    <x v="25"/>
    <s v="Office - Small"/>
    <x v="12"/>
    <s v="HallwayLobby"/>
    <s v="OfL"/>
    <m/>
    <s v="OfL"/>
    <n v="2"/>
  </r>
  <r>
    <x v="25"/>
    <s v="Office - Small"/>
    <x v="12"/>
    <s v="Office"/>
    <s v="OfL"/>
    <m/>
    <s v="OfL"/>
    <n v="2"/>
  </r>
  <r>
    <x v="5"/>
    <s v="Education - Primary School"/>
    <x v="5"/>
    <s v="OtherMisc"/>
    <s v="ESe"/>
    <m/>
    <s v="ESe"/>
    <n v="2"/>
  </r>
  <r>
    <x v="78"/>
    <s v="All Commercial"/>
    <x v="2"/>
    <s v="Restrooms"/>
    <s v="RSD"/>
    <m/>
    <s v="RSD"/>
    <n v="1"/>
  </r>
  <r>
    <x v="78"/>
    <s v="All Commercial"/>
    <x v="2"/>
    <s v="Comm/Ind Work"/>
    <s v="RSD"/>
    <m/>
    <s v="RSD"/>
    <n v="5"/>
  </r>
  <r>
    <x v="78"/>
    <s v="All Commercial"/>
    <x v="2"/>
    <s v="Office"/>
    <s v="RSD"/>
    <m/>
    <s v="RSD"/>
    <n v="1"/>
  </r>
  <r>
    <x v="78"/>
    <s v="All Commercial"/>
    <x v="2"/>
    <s v="OtherMisc"/>
    <s v="RSD"/>
    <m/>
    <s v="RSD"/>
    <n v="1"/>
  </r>
  <r>
    <x v="69"/>
    <s v="Grocery"/>
    <x v="1"/>
    <s v="Restrooms"/>
    <s v="RtS"/>
    <m/>
    <s v="RtS"/>
    <n v="1"/>
  </r>
  <r>
    <x v="69"/>
    <s v="Grocery"/>
    <x v="1"/>
    <s v="Storage"/>
    <s v="RtS"/>
    <m/>
    <s v="RtS"/>
    <n v="2"/>
  </r>
  <r>
    <x v="69"/>
    <s v="Grocery"/>
    <x v="1"/>
    <s v="RetailSales"/>
    <s v="RtS"/>
    <m/>
    <s v="RtS"/>
    <n v="5"/>
  </r>
  <r>
    <x v="18"/>
    <s v="Retail - Small"/>
    <x v="1"/>
    <s v="Restrooms"/>
    <s v="RtS"/>
    <m/>
    <s v="RtS"/>
    <n v="1"/>
  </r>
  <r>
    <x v="18"/>
    <s v="Retail - Small"/>
    <x v="1"/>
    <s v="Comm/Ind Work"/>
    <s v="RtS"/>
    <m/>
    <s v="RtS"/>
    <n v="2"/>
  </r>
  <r>
    <x v="18"/>
    <s v="Retail - Small"/>
    <x v="1"/>
    <s v="Kitchen/Break Room"/>
    <s v="RtS"/>
    <m/>
    <s v="RtS"/>
    <n v="1"/>
  </r>
  <r>
    <x v="18"/>
    <s v="Retail - Small"/>
    <x v="1"/>
    <s v="Office"/>
    <s v="RtS"/>
    <m/>
    <s v="RtS"/>
    <n v="2"/>
  </r>
  <r>
    <x v="18"/>
    <s v="Retail - Small"/>
    <x v="1"/>
    <s v="Storage"/>
    <s v="RtS"/>
    <m/>
    <s v="RtS"/>
    <n v="1"/>
  </r>
  <r>
    <x v="52"/>
    <s v="Health/Medical - Clinic"/>
    <x v="17"/>
    <s v="HallwayLobby"/>
    <s v="Nrs"/>
    <m/>
    <s v="Nrs"/>
    <n v="3"/>
  </r>
  <r>
    <x v="52"/>
    <s v="Health/Medical - Clinic"/>
    <x v="17"/>
    <s v="OtherMisc"/>
    <s v="Nrs"/>
    <m/>
    <s v="Nrs"/>
    <n v="1"/>
  </r>
  <r>
    <x v="52"/>
    <s v="Health/Medical - Clinic"/>
    <x v="17"/>
    <s v="Restrooms"/>
    <s v="Nrs"/>
    <m/>
    <s v="Nrs"/>
    <n v="2"/>
  </r>
  <r>
    <x v="11"/>
    <s v="Office - Small"/>
    <x v="8"/>
    <s v="Restrooms"/>
    <s v="OfS"/>
    <m/>
    <s v="OfS"/>
    <n v="1"/>
  </r>
  <r>
    <x v="17"/>
    <s v="Office - Small"/>
    <x v="8"/>
    <s v="Restrooms"/>
    <s v="OfS"/>
    <m/>
    <s v="OfS"/>
    <n v="1"/>
  </r>
  <r>
    <x v="17"/>
    <s v="Office - Small"/>
    <x v="8"/>
    <s v="Comm/Ind Work"/>
    <s v="OfS"/>
    <m/>
    <s v="OfS"/>
    <n v="1"/>
  </r>
  <r>
    <x v="17"/>
    <s v="Office - Small"/>
    <x v="8"/>
    <s v="Office"/>
    <s v="OfS"/>
    <m/>
    <s v="OfS"/>
    <n v="5"/>
  </r>
  <r>
    <x v="17"/>
    <s v="Office - Small"/>
    <x v="8"/>
    <s v="Storage"/>
    <s v="OfS"/>
    <m/>
    <s v="OfS"/>
    <n v="1"/>
  </r>
  <r>
    <x v="3"/>
    <s v="Lodging"/>
    <x v="3"/>
    <s v="Guest Rooms"/>
    <s v="Mtl"/>
    <m/>
    <s v="Mtl"/>
    <n v="2"/>
  </r>
  <r>
    <x v="3"/>
    <s v="Lodging"/>
    <x v="3"/>
    <s v="HallwayLobby"/>
    <s v="Mtl"/>
    <m/>
    <s v="Mtl"/>
    <n v="1"/>
  </r>
  <r>
    <x v="3"/>
    <s v="Lodging"/>
    <x v="3"/>
    <s v="Office"/>
    <s v="Mtl"/>
    <m/>
    <s v="Mtl"/>
    <n v="1"/>
  </r>
  <r>
    <x v="3"/>
    <s v="Lodging"/>
    <x v="3"/>
    <s v="Restrooms"/>
    <s v="Mtl"/>
    <m/>
    <s v="Mtl"/>
    <n v="3"/>
  </r>
  <r>
    <x v="6"/>
    <s v="Retail - Small"/>
    <x v="1"/>
    <s v="Storage"/>
    <s v="RtS"/>
    <m/>
    <s v="RtS"/>
    <n v="1"/>
  </r>
  <r>
    <x v="6"/>
    <s v="Retail - Small"/>
    <x v="1"/>
    <s v="RetailSales"/>
    <s v="RtS"/>
    <m/>
    <s v="RtS"/>
    <n v="1"/>
  </r>
  <r>
    <x v="25"/>
    <s v="Office - Small"/>
    <x v="12"/>
    <s v="HallwayLobby"/>
    <s v="OfL"/>
    <m/>
    <s v="OfL"/>
    <n v="1"/>
  </r>
  <r>
    <x v="25"/>
    <s v="Office - Small"/>
    <x v="12"/>
    <s v="Restrooms"/>
    <s v="OfL"/>
    <m/>
    <s v="OfL"/>
    <n v="1"/>
  </r>
  <r>
    <x v="25"/>
    <s v="Office - Small"/>
    <x v="12"/>
    <s v="Conference Room"/>
    <s v="OfL"/>
    <m/>
    <s v="OfL"/>
    <n v="1"/>
  </r>
  <r>
    <x v="8"/>
    <s v="Lodging"/>
    <x v="7"/>
    <s v="Guest Rooms"/>
    <s v="Htl"/>
    <m/>
    <s v="Htl"/>
    <n v="1"/>
  </r>
  <r>
    <x v="8"/>
    <s v="Lodging"/>
    <x v="7"/>
    <s v="Kitchen/Break Room"/>
    <s v="Htl"/>
    <m/>
    <s v="Htl"/>
    <n v="1"/>
  </r>
  <r>
    <x v="8"/>
    <s v="Lodging"/>
    <x v="7"/>
    <s v="Office"/>
    <s v="Htl"/>
    <m/>
    <s v="Htl"/>
    <n v="1"/>
  </r>
  <r>
    <x v="8"/>
    <s v="Lodging"/>
    <x v="7"/>
    <s v="Restrooms"/>
    <s v="Htl"/>
    <m/>
    <s v="Htl"/>
    <n v="1"/>
  </r>
  <r>
    <x v="72"/>
    <s v="Retail - Small"/>
    <x v="1"/>
    <s v="Restrooms"/>
    <s v="RtS"/>
    <m/>
    <s v="RtS"/>
    <n v="2"/>
  </r>
  <r>
    <x v="72"/>
    <s v="Retail - Small"/>
    <x v="1"/>
    <s v="RetailSales"/>
    <s v="RtS"/>
    <m/>
    <s v="RtS"/>
    <n v="2"/>
  </r>
  <r>
    <x v="72"/>
    <s v="Retail - Small"/>
    <x v="1"/>
    <s v="Comm/Ind Work"/>
    <s v="RtS"/>
    <m/>
    <s v="RtS"/>
    <n v="1"/>
  </r>
  <r>
    <x v="72"/>
    <s v="Retail - Small"/>
    <x v="1"/>
    <s v="OtherMisc"/>
    <s v="RtS"/>
    <m/>
    <s v="RtS"/>
    <n v="1"/>
  </r>
  <r>
    <x v="16"/>
    <s v="Other Industrial"/>
    <x v="10"/>
    <s v="Restrooms"/>
    <s v="MLI"/>
    <m/>
    <s v="MLI"/>
    <n v="2"/>
  </r>
  <r>
    <x v="58"/>
    <s v="Retail - Small"/>
    <x v="18"/>
    <s v="OtherMisc"/>
    <s v="RtL"/>
    <m/>
    <s v="RtL"/>
    <n v="1"/>
  </r>
  <r>
    <x v="58"/>
    <s v="Retail - Small"/>
    <x v="18"/>
    <s v="Restrooms"/>
    <s v="RtL"/>
    <m/>
    <s v="RtL"/>
    <n v="5"/>
  </r>
  <r>
    <x v="58"/>
    <s v="Retail - Small"/>
    <x v="18"/>
    <s v="RetailSales"/>
    <s v="RtL"/>
    <m/>
    <s v="RtL"/>
    <n v="1"/>
  </r>
  <r>
    <x v="55"/>
    <s v="Restaurant - Sit Down"/>
    <x v="2"/>
    <s v="Dining"/>
    <s v="RSD"/>
    <m/>
    <s v="RSD"/>
    <n v="1"/>
  </r>
  <r>
    <x v="55"/>
    <s v="Restaurant - Sit Down"/>
    <x v="2"/>
    <s v="HallwayLobby"/>
    <s v="RSD"/>
    <m/>
    <s v="RSD"/>
    <n v="1"/>
  </r>
  <r>
    <x v="55"/>
    <s v="Restaurant - Sit Down"/>
    <x v="2"/>
    <s v="Office"/>
    <s v="RSD"/>
    <m/>
    <s v="RSD"/>
    <n v="1"/>
  </r>
  <r>
    <x v="55"/>
    <s v="Restaurant - Sit Down"/>
    <x v="2"/>
    <s v="Restrooms"/>
    <s v="RSD"/>
    <m/>
    <s v="RSD"/>
    <n v="1"/>
  </r>
  <r>
    <x v="55"/>
    <s v="Restaurant - Sit Down"/>
    <x v="2"/>
    <s v="Storage"/>
    <s v="RSD"/>
    <m/>
    <s v="RSD"/>
    <n v="2"/>
  </r>
  <r>
    <x v="2"/>
    <s v="Restaurant - Sit Down"/>
    <x v="2"/>
    <s v="HallwayLobby"/>
    <s v="RSD"/>
    <m/>
    <s v="RSD"/>
    <n v="2"/>
  </r>
  <r>
    <x v="2"/>
    <s v="Restaurant - Sit Down"/>
    <x v="2"/>
    <s v="Restrooms"/>
    <s v="RSD"/>
    <m/>
    <s v="RSD"/>
    <n v="2"/>
  </r>
  <r>
    <x v="2"/>
    <s v="Restaurant - Sit Down"/>
    <x v="2"/>
    <s v="Storage"/>
    <s v="RSD"/>
    <m/>
    <s v="RSD"/>
    <n v="2"/>
  </r>
  <r>
    <x v="2"/>
    <s v="Restaurant - Sit Down"/>
    <x v="2"/>
    <s v="Kitchen/Break Room"/>
    <s v="RSD"/>
    <m/>
    <s v="RSD"/>
    <n v="1"/>
  </r>
  <r>
    <x v="16"/>
    <s v="Retail - Small"/>
    <x v="10"/>
    <s v="Restrooms"/>
    <s v="MLI"/>
    <m/>
    <s v="MLI"/>
    <n v="2"/>
  </r>
  <r>
    <x v="107"/>
    <s v="Lodging"/>
    <x v="3"/>
    <s v="Guest Rooms"/>
    <s v="Mtl"/>
    <m/>
    <s v="Mtl"/>
    <n v="1"/>
  </r>
  <r>
    <x v="107"/>
    <s v="Lodging"/>
    <x v="3"/>
    <s v="HallwayLobby"/>
    <s v="Mtl"/>
    <m/>
    <s v="Mtl"/>
    <n v="1"/>
  </r>
  <r>
    <x v="107"/>
    <s v="Lodging"/>
    <x v="3"/>
    <s v="Restrooms"/>
    <s v="Mtl"/>
    <m/>
    <s v="Mtl"/>
    <n v="2"/>
  </r>
  <r>
    <x v="49"/>
    <s v="Assembly"/>
    <x v="9"/>
    <s v="Restrooms"/>
    <s v="Asm"/>
    <m/>
    <s v="Asm"/>
    <n v="2"/>
  </r>
  <r>
    <x v="18"/>
    <s v="Retail - Small"/>
    <x v="1"/>
    <s v="HallwayLobby"/>
    <s v="RtS"/>
    <m/>
    <s v="RtS"/>
    <n v="1"/>
  </r>
  <r>
    <x v="18"/>
    <s v="Retail - Small"/>
    <x v="1"/>
    <s v="RetailSales"/>
    <s v="RtS"/>
    <m/>
    <s v="RtS"/>
    <n v="2"/>
  </r>
  <r>
    <x v="18"/>
    <s v="Retail - Small"/>
    <x v="1"/>
    <s v="Storage"/>
    <s v="RtS"/>
    <m/>
    <s v="RtS"/>
    <n v="1"/>
  </r>
  <r>
    <x v="9"/>
    <s v="Office - Small"/>
    <x v="8"/>
    <s v="Storage"/>
    <s v="OfS"/>
    <m/>
    <s v="OfS"/>
    <n v="1"/>
  </r>
  <r>
    <x v="14"/>
    <s v="Health/Medical - Clinic"/>
    <x v="8"/>
    <s v="Restrooms"/>
    <s v="OfS"/>
    <m/>
    <s v="OfS"/>
    <n v="3"/>
  </r>
  <r>
    <x v="14"/>
    <s v="Health/Medical - Clinic"/>
    <x v="8"/>
    <s v="Comm/Ind Work"/>
    <s v="OfS"/>
    <m/>
    <s v="OfS"/>
    <n v="2"/>
  </r>
  <r>
    <x v="14"/>
    <s v="Health/Medical - Clinic"/>
    <x v="8"/>
    <s v="HallwayLobby"/>
    <s v="OfS"/>
    <m/>
    <s v="OfS"/>
    <n v="4"/>
  </r>
  <r>
    <x v="14"/>
    <s v="Health/Medical - Clinic"/>
    <x v="8"/>
    <s v="Office"/>
    <s v="OfS"/>
    <m/>
    <s v="OfS"/>
    <n v="6"/>
  </r>
  <r>
    <x v="18"/>
    <s v="Retail - Small"/>
    <x v="1"/>
    <s v="RetailSales"/>
    <s v="RtS"/>
    <m/>
    <s v="RtS"/>
    <n v="3"/>
  </r>
  <r>
    <x v="42"/>
    <s v="Retail - Small"/>
    <x v="10"/>
    <s v="Restrooms"/>
    <s v="MLI"/>
    <m/>
    <s v="MLI"/>
    <n v="2"/>
  </r>
  <r>
    <x v="42"/>
    <s v="Retail - Small"/>
    <x v="10"/>
    <s v="HallwayLobby"/>
    <s v="MLI"/>
    <m/>
    <s v="MLI"/>
    <n v="3"/>
  </r>
  <r>
    <x v="42"/>
    <s v="Retail - Small"/>
    <x v="10"/>
    <s v="Office"/>
    <s v="MLI"/>
    <m/>
    <s v="MLI"/>
    <n v="5"/>
  </r>
  <r>
    <x v="42"/>
    <s v="Retail - Small"/>
    <x v="10"/>
    <s v="OtherMisc"/>
    <s v="MLI"/>
    <m/>
    <s v="MLI"/>
    <n v="1"/>
  </r>
  <r>
    <x v="42"/>
    <s v="Retail - Small"/>
    <x v="10"/>
    <s v="Storage"/>
    <s v="MLI"/>
    <m/>
    <s v="MLI"/>
    <n v="1"/>
  </r>
  <r>
    <x v="6"/>
    <s v="Retail - Small"/>
    <x v="1"/>
    <s v="RetailSales"/>
    <s v="RtS"/>
    <m/>
    <s v="RtS"/>
    <n v="2"/>
  </r>
  <r>
    <x v="6"/>
    <s v="Retail - Small"/>
    <x v="1"/>
    <s v="Restrooms"/>
    <s v="RtS"/>
    <m/>
    <s v="RtS"/>
    <n v="1"/>
  </r>
  <r>
    <x v="6"/>
    <s v="Retail - Small"/>
    <x v="1"/>
    <s v="Office"/>
    <s v="RtS"/>
    <m/>
    <s v="RtS"/>
    <n v="1"/>
  </r>
  <r>
    <x v="6"/>
    <s v="Retail - Small"/>
    <x v="1"/>
    <s v="RetailSales"/>
    <s v="RtS"/>
    <m/>
    <s v="RtS"/>
    <n v="1"/>
  </r>
  <r>
    <x v="6"/>
    <s v="Retail - Small"/>
    <x v="1"/>
    <s v="Storage"/>
    <s v="RtS"/>
    <m/>
    <s v="RtS"/>
    <n v="2"/>
  </r>
  <r>
    <x v="60"/>
    <s v="Retail - Small"/>
    <x v="1"/>
    <s v="RetailSales"/>
    <s v="RtS"/>
    <m/>
    <s v="RtS"/>
    <n v="1"/>
  </r>
  <r>
    <x v="7"/>
    <s v="Warehouse"/>
    <x v="6"/>
    <s v="Office"/>
    <s v="SUn"/>
    <m/>
    <s v="SUn"/>
    <n v="2"/>
  </r>
  <r>
    <x v="7"/>
    <s v="Warehouse"/>
    <x v="6"/>
    <s v="Storage"/>
    <s v="SUn"/>
    <m/>
    <s v="SUn"/>
    <n v="5"/>
  </r>
  <r>
    <x v="18"/>
    <s v="Retail - Small"/>
    <x v="1"/>
    <s v="RetailSales"/>
    <s v="RtS"/>
    <m/>
    <s v="RtS"/>
    <n v="1"/>
  </r>
  <r>
    <x v="18"/>
    <s v="Retail - Small"/>
    <x v="1"/>
    <s v="Kitchen/Break Room"/>
    <s v="RtS"/>
    <m/>
    <s v="RtS"/>
    <n v="1"/>
  </r>
  <r>
    <x v="18"/>
    <s v="Retail - Small"/>
    <x v="1"/>
    <s v="OtherMisc"/>
    <s v="RtS"/>
    <m/>
    <s v="RtS"/>
    <n v="1"/>
  </r>
  <r>
    <x v="18"/>
    <s v="Retail - Small"/>
    <x v="1"/>
    <s v="Storage"/>
    <s v="RtS"/>
    <m/>
    <s v="RtS"/>
    <n v="1"/>
  </r>
  <r>
    <x v="3"/>
    <s v="Lodging"/>
    <x v="3"/>
    <s v="Guest Rooms"/>
    <s v="Mtl"/>
    <m/>
    <s v="Mtl"/>
    <n v="1"/>
  </r>
  <r>
    <x v="3"/>
    <s v="Lodging"/>
    <x v="3"/>
    <s v="Mechanical/Electrical Room"/>
    <s v="Mtl"/>
    <m/>
    <s v="Mtl"/>
    <n v="1"/>
  </r>
  <r>
    <x v="3"/>
    <s v="Lodging"/>
    <x v="3"/>
    <s v="OtherMisc"/>
    <s v="Mtl"/>
    <m/>
    <s v="Mtl"/>
    <n v="1"/>
  </r>
  <r>
    <x v="3"/>
    <s v="Lodging"/>
    <x v="3"/>
    <s v="Restrooms"/>
    <s v="Mtl"/>
    <m/>
    <s v="Mtl"/>
    <n v="1"/>
  </r>
  <r>
    <x v="14"/>
    <s v="Health/Medical - Clinic"/>
    <x v="8"/>
    <s v="Restrooms"/>
    <s v="OfS"/>
    <m/>
    <s v="OfS"/>
    <n v="1"/>
  </r>
  <r>
    <x v="14"/>
    <s v="Health/Medical - Clinic"/>
    <x v="8"/>
    <s v="Comm/Ind Work"/>
    <s v="OfS"/>
    <m/>
    <s v="OfS"/>
    <n v="1"/>
  </r>
  <r>
    <x v="14"/>
    <s v="Health/Medical - Clinic"/>
    <x v="8"/>
    <s v="HallwayLobby"/>
    <s v="OfS"/>
    <m/>
    <s v="OfS"/>
    <n v="2"/>
  </r>
  <r>
    <x v="14"/>
    <s v="Health/Medical - Clinic"/>
    <x v="8"/>
    <s v="Kitchen/Break Room"/>
    <s v="OfS"/>
    <m/>
    <s v="OfS"/>
    <n v="1"/>
  </r>
  <r>
    <x v="14"/>
    <s v="Health/Medical - Clinic"/>
    <x v="8"/>
    <s v="Office"/>
    <s v="OfS"/>
    <m/>
    <s v="OfS"/>
    <n v="1"/>
  </r>
  <r>
    <x v="14"/>
    <s v="Health/Medical - Clinic"/>
    <x v="8"/>
    <s v="Patient Rooms"/>
    <s v="OfS"/>
    <m/>
    <s v="OfS"/>
    <n v="1"/>
  </r>
  <r>
    <x v="18"/>
    <s v="All Commercial"/>
    <x v="1"/>
    <s v="HallwayLobby"/>
    <s v="RtS"/>
    <m/>
    <s v="RtS"/>
    <n v="2"/>
  </r>
  <r>
    <x v="18"/>
    <s v="All Commercial"/>
    <x v="1"/>
    <s v="Office"/>
    <s v="RtS"/>
    <m/>
    <s v="RtS"/>
    <n v="3"/>
  </r>
  <r>
    <x v="14"/>
    <s v="Health/Medical - Clinic"/>
    <x v="8"/>
    <s v="HallwayLobby"/>
    <s v="OfS"/>
    <m/>
    <s v="OfS"/>
    <n v="1"/>
  </r>
  <r>
    <x v="14"/>
    <s v="Health/Medical - Clinic"/>
    <x v="8"/>
    <s v="Office"/>
    <s v="OfS"/>
    <m/>
    <s v="OfS"/>
    <n v="2"/>
  </r>
  <r>
    <x v="69"/>
    <s v="Grocery"/>
    <x v="1"/>
    <s v="Storage"/>
    <s v="RtS"/>
    <m/>
    <s v="RtS"/>
    <n v="1"/>
  </r>
  <r>
    <x v="69"/>
    <s v="Grocery"/>
    <x v="1"/>
    <s v="RetailSales"/>
    <s v="RtS"/>
    <m/>
    <s v="RtS"/>
    <n v="3"/>
  </r>
  <r>
    <x v="33"/>
    <s v="Retail - Small"/>
    <x v="1"/>
    <s v="Restrooms"/>
    <s v="RtS"/>
    <m/>
    <s v="RtS"/>
    <n v="1"/>
  </r>
  <r>
    <x v="33"/>
    <s v="Retail - Small"/>
    <x v="1"/>
    <s v="HallwayLobby"/>
    <s v="RtS"/>
    <m/>
    <s v="RtS"/>
    <n v="2"/>
  </r>
  <r>
    <x v="33"/>
    <s v="Retail - Small"/>
    <x v="1"/>
    <s v="Kitchen/Break Room"/>
    <s v="RtS"/>
    <m/>
    <s v="RtS"/>
    <n v="2"/>
  </r>
  <r>
    <x v="33"/>
    <s v="Retail - Small"/>
    <x v="1"/>
    <s v="Office"/>
    <s v="RtS"/>
    <m/>
    <s v="RtS"/>
    <n v="2"/>
  </r>
  <r>
    <x v="33"/>
    <s v="Retail - Small"/>
    <x v="1"/>
    <s v="Storage"/>
    <s v="RtS"/>
    <m/>
    <s v="RtS"/>
    <n v="1"/>
  </r>
  <r>
    <x v="3"/>
    <s v="Lodging"/>
    <x v="3"/>
    <s v="Guest Rooms"/>
    <s v="Mtl"/>
    <m/>
    <s v="Mtl"/>
    <n v="22"/>
  </r>
  <r>
    <x v="3"/>
    <s v="Lodging"/>
    <x v="3"/>
    <s v="HallwayLobby"/>
    <s v="Mtl"/>
    <m/>
    <s v="Mtl"/>
    <n v="5"/>
  </r>
  <r>
    <x v="3"/>
    <s v="Lodging"/>
    <x v="3"/>
    <s v="Mechanical/Electrical Room"/>
    <s v="Mtl"/>
    <m/>
    <s v="Mtl"/>
    <n v="1"/>
  </r>
  <r>
    <x v="3"/>
    <s v="Lodging"/>
    <x v="3"/>
    <s v="Storage"/>
    <s v="Mtl"/>
    <m/>
    <s v="Mtl"/>
    <n v="1"/>
  </r>
  <r>
    <x v="32"/>
    <s v="Restaurant - Fast Food"/>
    <x v="15"/>
    <s v="Dining"/>
    <s v="RFF"/>
    <m/>
    <s v="RFF"/>
    <n v="1"/>
  </r>
  <r>
    <x v="32"/>
    <s v="Restaurant - Fast Food"/>
    <x v="15"/>
    <s v="Restrooms"/>
    <s v="RFF"/>
    <m/>
    <s v="RFF"/>
    <n v="1"/>
  </r>
  <r>
    <x v="32"/>
    <s v="Restaurant - Fast Food"/>
    <x v="15"/>
    <s v="Dining"/>
    <s v="RFF"/>
    <m/>
    <s v="RFF"/>
    <n v="2"/>
  </r>
  <r>
    <x v="32"/>
    <s v="Restaurant - Fast Food"/>
    <x v="15"/>
    <s v="Kitchen/Break Room"/>
    <s v="RFF"/>
    <m/>
    <s v="RFF"/>
    <n v="1"/>
  </r>
  <r>
    <x v="32"/>
    <s v="Restaurant - Fast Food"/>
    <x v="15"/>
    <s v="Office"/>
    <s v="RFF"/>
    <m/>
    <s v="RFF"/>
    <n v="1"/>
  </r>
  <r>
    <x v="13"/>
    <s v="Restaurant - Sit Down"/>
    <x v="2"/>
    <s v="Dining"/>
    <s v="RSD"/>
    <m/>
    <s v="RSD"/>
    <n v="2"/>
  </r>
  <r>
    <x v="18"/>
    <s v="Retail - Small"/>
    <x v="1"/>
    <s v="Restrooms"/>
    <s v="RtS"/>
    <m/>
    <s v="RtS"/>
    <n v="1"/>
  </r>
  <r>
    <x v="18"/>
    <s v="Retail - Small"/>
    <x v="1"/>
    <s v="RetailSales"/>
    <s v="RtS"/>
    <m/>
    <s v="RtS"/>
    <n v="1"/>
  </r>
  <r>
    <x v="11"/>
    <s v="Office - Small"/>
    <x v="8"/>
    <s v="HallwayLobby"/>
    <s v="OfS"/>
    <m/>
    <s v="OfS"/>
    <n v="3"/>
  </r>
  <r>
    <x v="11"/>
    <s v="Office - Small"/>
    <x v="8"/>
    <s v="OtherMisc"/>
    <s v="OfS"/>
    <m/>
    <s v="OfS"/>
    <n v="4"/>
  </r>
  <r>
    <x v="11"/>
    <s v="Office - Small"/>
    <x v="8"/>
    <s v="Restrooms"/>
    <s v="OfS"/>
    <m/>
    <s v="OfS"/>
    <n v="1"/>
  </r>
  <r>
    <x v="18"/>
    <s v="Retail - Small"/>
    <x v="1"/>
    <s v="RetailSales"/>
    <s v="RtS"/>
    <m/>
    <s v="RtS"/>
    <n v="2"/>
  </r>
  <r>
    <x v="18"/>
    <s v="Retail - Small"/>
    <x v="1"/>
    <s v="Storage"/>
    <s v="RtS"/>
    <m/>
    <s v="RtS"/>
    <n v="1"/>
  </r>
  <r>
    <x v="2"/>
    <s v="Restaurant - Sit Down"/>
    <x v="2"/>
    <s v="Dining"/>
    <s v="RSD"/>
    <m/>
    <s v="RSD"/>
    <n v="6"/>
  </r>
  <r>
    <x v="2"/>
    <s v="Restaurant - Sit Down"/>
    <x v="2"/>
    <s v="Restrooms"/>
    <s v="RSD"/>
    <m/>
    <s v="RSD"/>
    <n v="3"/>
  </r>
  <r>
    <x v="2"/>
    <s v="Restaurant - Sit Down"/>
    <x v="2"/>
    <s v="Dining"/>
    <s v="RSD"/>
    <m/>
    <s v="RSD"/>
    <n v="2"/>
  </r>
  <r>
    <x v="2"/>
    <s v="Restaurant - Sit Down"/>
    <x v="2"/>
    <s v="HallwayLobby"/>
    <s v="RSD"/>
    <m/>
    <s v="RSD"/>
    <n v="1"/>
  </r>
  <r>
    <x v="2"/>
    <s v="Restaurant - Sit Down"/>
    <x v="2"/>
    <s v="Office"/>
    <s v="RSD"/>
    <m/>
    <s v="RSD"/>
    <n v="1"/>
  </r>
  <r>
    <x v="2"/>
    <s v="Restaurant - Sit Down"/>
    <x v="2"/>
    <s v="Restrooms"/>
    <s v="RSD"/>
    <m/>
    <s v="RSD"/>
    <n v="2"/>
  </r>
  <r>
    <x v="18"/>
    <s v="Retail - Small"/>
    <x v="1"/>
    <s v="RetailSales"/>
    <s v="RtS"/>
    <m/>
    <s v="RtS"/>
    <n v="3"/>
  </r>
  <r>
    <x v="14"/>
    <s v="Health/Medical - Clinic"/>
    <x v="8"/>
    <s v="HallwayLobby"/>
    <s v="OfS"/>
    <m/>
    <s v="OfS"/>
    <n v="1"/>
  </r>
  <r>
    <x v="14"/>
    <s v="Health/Medical - Clinic"/>
    <x v="8"/>
    <s v="Office"/>
    <s v="OfS"/>
    <m/>
    <s v="OfS"/>
    <n v="3"/>
  </r>
  <r>
    <x v="14"/>
    <s v="Health/Medical - Clinic"/>
    <x v="8"/>
    <s v="Patient Rooms"/>
    <s v="OfS"/>
    <m/>
    <s v="OfS"/>
    <n v="3"/>
  </r>
  <r>
    <x v="8"/>
    <s v="Lodging"/>
    <x v="7"/>
    <s v="Guest Rooms"/>
    <s v="Htl"/>
    <m/>
    <s v="Htl"/>
    <n v="2"/>
  </r>
  <r>
    <x v="11"/>
    <s v="Office - Small"/>
    <x v="8"/>
    <s v="Restrooms"/>
    <s v="OfS"/>
    <m/>
    <s v="OfS"/>
    <n v="1"/>
  </r>
  <r>
    <x v="11"/>
    <s v="Office - Small"/>
    <x v="8"/>
    <s v="HallwayLobby"/>
    <s v="OfS"/>
    <m/>
    <s v="OfS"/>
    <n v="4"/>
  </r>
  <r>
    <x v="11"/>
    <s v="Office - Small"/>
    <x v="8"/>
    <s v="Kitchen/Break Room"/>
    <s v="OfS"/>
    <m/>
    <s v="OfS"/>
    <n v="1"/>
  </r>
  <r>
    <x v="11"/>
    <s v="Office - Small"/>
    <x v="8"/>
    <s v="Office"/>
    <s v="OfS"/>
    <m/>
    <s v="OfS"/>
    <n v="2"/>
  </r>
  <r>
    <x v="40"/>
    <s v="Office - Small"/>
    <x v="8"/>
    <s v="Restrooms"/>
    <s v="OfS"/>
    <m/>
    <s v="OfS"/>
    <n v="1"/>
  </r>
  <r>
    <x v="40"/>
    <s v="Office - Small"/>
    <x v="8"/>
    <s v="Kitchen/Break Room"/>
    <s v="OfS"/>
    <m/>
    <s v="OfS"/>
    <n v="1"/>
  </r>
  <r>
    <x v="40"/>
    <s v="Office - Small"/>
    <x v="8"/>
    <s v="Office"/>
    <s v="OfS"/>
    <m/>
    <s v="OfS"/>
    <n v="5"/>
  </r>
  <r>
    <x v="40"/>
    <s v="Office - Small"/>
    <x v="8"/>
    <s v="OtherMisc"/>
    <s v="OfS"/>
    <m/>
    <s v="OfS"/>
    <n v="3"/>
  </r>
  <r>
    <x v="2"/>
    <s v="Restaurant - Sit Down"/>
    <x v="2"/>
    <s v="Kitchen/Break Room"/>
    <s v="RSD"/>
    <m/>
    <s v="RSD"/>
    <n v="1"/>
  </r>
  <r>
    <x v="6"/>
    <s v="All Commercial"/>
    <x v="1"/>
    <s v="OtherMisc"/>
    <s v="RtS"/>
    <m/>
    <s v="RtS"/>
    <n v="2"/>
  </r>
  <r>
    <x v="40"/>
    <s v="Office - Small"/>
    <x v="8"/>
    <s v="OtherMisc"/>
    <s v="OfS"/>
    <m/>
    <s v="OfS"/>
    <n v="1"/>
  </r>
  <r>
    <x v="40"/>
    <s v="Office - Small"/>
    <x v="8"/>
    <s v="Restrooms"/>
    <s v="OfS"/>
    <m/>
    <s v="OfS"/>
    <n v="1"/>
  </r>
  <r>
    <x v="40"/>
    <s v="Office - Small"/>
    <x v="8"/>
    <s v="Comm/Ind Work"/>
    <s v="OfS"/>
    <m/>
    <s v="OfS"/>
    <n v="5"/>
  </r>
  <r>
    <x v="40"/>
    <s v="Office - Small"/>
    <x v="8"/>
    <s v="Kitchen/Break Room"/>
    <s v="OfS"/>
    <m/>
    <s v="OfS"/>
    <n v="1"/>
  </r>
  <r>
    <x v="40"/>
    <s v="Office - Small"/>
    <x v="8"/>
    <s v="Office"/>
    <s v="OfS"/>
    <m/>
    <s v="OfS"/>
    <n v="4"/>
  </r>
  <r>
    <x v="40"/>
    <s v="Office - Small"/>
    <x v="8"/>
    <s v="Storage"/>
    <s v="OfS"/>
    <m/>
    <s v="OfS"/>
    <n v="4"/>
  </r>
  <r>
    <x v="6"/>
    <s v="Retail - Small"/>
    <x v="1"/>
    <s v="Restrooms"/>
    <s v="RtS"/>
    <m/>
    <s v="RtS"/>
    <n v="1"/>
  </r>
  <r>
    <x v="6"/>
    <s v="Retail - Small"/>
    <x v="1"/>
    <s v="RetailSales"/>
    <s v="RtS"/>
    <m/>
    <s v="RtS"/>
    <n v="1"/>
  </r>
  <r>
    <x v="32"/>
    <s v="Restaurant - Fast Food"/>
    <x v="15"/>
    <s v="Dining"/>
    <s v="RFF"/>
    <m/>
    <s v="RFF"/>
    <n v="2"/>
  </r>
  <r>
    <x v="32"/>
    <s v="Restaurant - Fast Food"/>
    <x v="15"/>
    <s v="Restrooms"/>
    <s v="RFF"/>
    <m/>
    <s v="RFF"/>
    <n v="1"/>
  </r>
  <r>
    <x v="45"/>
    <s v="Office - Small"/>
    <x v="8"/>
    <s v="HallwayLobby"/>
    <s v="OfS"/>
    <m/>
    <s v="OfS"/>
    <n v="2"/>
  </r>
  <r>
    <x v="45"/>
    <s v="Office - Small"/>
    <x v="8"/>
    <s v="Office"/>
    <s v="OfS"/>
    <m/>
    <s v="OfS"/>
    <n v="1"/>
  </r>
  <r>
    <x v="9"/>
    <s v="Office - Small"/>
    <x v="8"/>
    <s v="HallwayLobby"/>
    <s v="OfS"/>
    <m/>
    <s v="OfS"/>
    <n v="1"/>
  </r>
  <r>
    <x v="9"/>
    <s v="Office - Small"/>
    <x v="8"/>
    <s v="Office"/>
    <s v="OfS"/>
    <m/>
    <s v="OfS"/>
    <n v="2"/>
  </r>
  <r>
    <x v="92"/>
    <s v="Office - Small"/>
    <x v="8"/>
    <s v="HallwayLobby"/>
    <s v="OfS"/>
    <m/>
    <s v="OfS"/>
    <n v="1"/>
  </r>
  <r>
    <x v="63"/>
    <s v="Assembly"/>
    <x v="8"/>
    <s v="HallwayLobby"/>
    <s v="OfS"/>
    <m/>
    <s v="OfS"/>
    <n v="4"/>
  </r>
  <r>
    <x v="63"/>
    <s v="Assembly"/>
    <x v="8"/>
    <s v="Office"/>
    <s v="OfS"/>
    <m/>
    <s v="OfS"/>
    <n v="1"/>
  </r>
  <r>
    <x v="63"/>
    <s v="Assembly"/>
    <x v="8"/>
    <s v="Restrooms"/>
    <s v="OfS"/>
    <m/>
    <s v="OfS"/>
    <n v="1"/>
  </r>
  <r>
    <x v="63"/>
    <s v="Assembly"/>
    <x v="8"/>
    <s v="Storage"/>
    <s v="OfS"/>
    <m/>
    <s v="OfS"/>
    <n v="1"/>
  </r>
  <r>
    <x v="2"/>
    <s v="Restaurant - Sit Down"/>
    <x v="2"/>
    <s v="Dining"/>
    <s v="RSD"/>
    <m/>
    <s v="RSD"/>
    <n v="1"/>
  </r>
  <r>
    <x v="2"/>
    <s v="Restaurant - Sit Down"/>
    <x v="2"/>
    <s v="HallwayLobby"/>
    <s v="RSD"/>
    <m/>
    <s v="RSD"/>
    <n v="1"/>
  </r>
  <r>
    <x v="2"/>
    <s v="Restaurant - Sit Down"/>
    <x v="2"/>
    <s v="Kitchen/Break Room"/>
    <s v="RSD"/>
    <m/>
    <s v="RSD"/>
    <n v="1"/>
  </r>
  <r>
    <x v="2"/>
    <s v="Restaurant - Sit Down"/>
    <x v="2"/>
    <s v="Restrooms"/>
    <s v="RSD"/>
    <m/>
    <s v="RSD"/>
    <n v="2"/>
  </r>
  <r>
    <x v="19"/>
    <s v="Assembly"/>
    <x v="9"/>
    <s v="HallwayLobby"/>
    <s v="Asm"/>
    <m/>
    <s v="Asm"/>
    <n v="1"/>
  </r>
  <r>
    <x v="19"/>
    <s v="Assembly"/>
    <x v="9"/>
    <s v="Office"/>
    <s v="Asm"/>
    <m/>
    <s v="Asm"/>
    <n v="2"/>
  </r>
  <r>
    <x v="25"/>
    <s v="Office - Small"/>
    <x v="12"/>
    <s v="Office"/>
    <s v="OfL"/>
    <m/>
    <s v="OfL"/>
    <n v="1"/>
  </r>
  <r>
    <x v="2"/>
    <s v="Restaurant - Sit Down"/>
    <x v="2"/>
    <s v="Dining"/>
    <s v="RSD"/>
    <m/>
    <s v="RSD"/>
    <n v="2"/>
  </r>
  <r>
    <x v="2"/>
    <s v="Restaurant - Sit Down"/>
    <x v="2"/>
    <s v="Kitchen/Break Room"/>
    <s v="RSD"/>
    <m/>
    <s v="RSD"/>
    <n v="1"/>
  </r>
  <r>
    <x v="32"/>
    <s v="Restaurant - Fast Food"/>
    <x v="15"/>
    <s v="Dining"/>
    <s v="RFF"/>
    <m/>
    <s v="RFF"/>
    <n v="3"/>
  </r>
  <r>
    <x v="32"/>
    <s v="Restaurant - Fast Food"/>
    <x v="15"/>
    <s v="HallwayLobby"/>
    <s v="RFF"/>
    <m/>
    <s v="RFF"/>
    <n v="2"/>
  </r>
  <r>
    <x v="32"/>
    <s v="Restaurant - Fast Food"/>
    <x v="15"/>
    <s v="Kitchen/Break Room"/>
    <s v="RFF"/>
    <m/>
    <s v="RFF"/>
    <n v="1"/>
  </r>
  <r>
    <x v="32"/>
    <s v="Restaurant - Fast Food"/>
    <x v="15"/>
    <s v="Storage"/>
    <s v="RFF"/>
    <m/>
    <s v="RFF"/>
    <n v="1"/>
  </r>
  <r>
    <x v="2"/>
    <s v="Restaurant - Sit Down"/>
    <x v="2"/>
    <s v="Dining"/>
    <s v="RSD"/>
    <m/>
    <s v="RSD"/>
    <n v="2"/>
  </r>
  <r>
    <x v="2"/>
    <s v="Restaurant - Sit Down"/>
    <x v="2"/>
    <s v="HallwayLobby"/>
    <s v="RSD"/>
    <m/>
    <s v="RSD"/>
    <n v="1"/>
  </r>
  <r>
    <x v="2"/>
    <s v="Restaurant - Sit Down"/>
    <x v="2"/>
    <s v="Storage"/>
    <s v="RSD"/>
    <m/>
    <s v="RSD"/>
    <n v="4"/>
  </r>
  <r>
    <x v="40"/>
    <s v="Office - Small"/>
    <x v="8"/>
    <s v="HallwayLobby"/>
    <s v="OfS"/>
    <m/>
    <s v="OfS"/>
    <n v="1"/>
  </r>
  <r>
    <x v="40"/>
    <s v="Office - Small"/>
    <x v="8"/>
    <s v="Restrooms"/>
    <s v="OfS"/>
    <m/>
    <s v="OfS"/>
    <n v="1"/>
  </r>
  <r>
    <x v="3"/>
    <s v="Lodging"/>
    <x v="3"/>
    <s v="Guest Rooms"/>
    <s v="Mtl"/>
    <m/>
    <s v="Mtl"/>
    <n v="26"/>
  </r>
  <r>
    <x v="3"/>
    <s v="Lodging"/>
    <x v="3"/>
    <s v="HallwayLobby"/>
    <s v="Mtl"/>
    <m/>
    <s v="Mtl"/>
    <n v="1"/>
  </r>
  <r>
    <x v="3"/>
    <s v="Lodging"/>
    <x v="3"/>
    <s v="Mechanical/Electrical Room"/>
    <s v="Mtl"/>
    <m/>
    <s v="Mtl"/>
    <n v="1"/>
  </r>
  <r>
    <x v="3"/>
    <s v="Lodging"/>
    <x v="3"/>
    <s v="Storage"/>
    <s v="Mtl"/>
    <m/>
    <s v="Mtl"/>
    <n v="2"/>
  </r>
  <r>
    <x v="78"/>
    <s v="Restaurant - Sit Down"/>
    <x v="2"/>
    <s v="Kitchen/Break Room"/>
    <s v="RSD"/>
    <m/>
    <s v="RSD"/>
    <n v="1"/>
  </r>
  <r>
    <x v="9"/>
    <s v="Office - Small"/>
    <x v="8"/>
    <s v="Restrooms"/>
    <s v="OfS"/>
    <m/>
    <s v="OfS"/>
    <n v="1"/>
  </r>
  <r>
    <x v="9"/>
    <s v="Office - Small"/>
    <x v="8"/>
    <s v="Conference Room"/>
    <s v="OfS"/>
    <m/>
    <s v="OfS"/>
    <n v="1"/>
  </r>
  <r>
    <x v="9"/>
    <s v="Office - Small"/>
    <x v="8"/>
    <s v="Kitchen/Break Room"/>
    <s v="OfS"/>
    <m/>
    <s v="OfS"/>
    <n v="1"/>
  </r>
  <r>
    <x v="9"/>
    <s v="Office - Small"/>
    <x v="8"/>
    <s v="Office"/>
    <s v="OfS"/>
    <m/>
    <s v="OfS"/>
    <n v="1"/>
  </r>
  <r>
    <x v="14"/>
    <s v="Health/Medical - Clinic"/>
    <x v="8"/>
    <s v="OtherMisc"/>
    <s v="OfS"/>
    <m/>
    <s v="OfS"/>
    <n v="2"/>
  </r>
  <r>
    <x v="14"/>
    <s v="Health/Medical - Clinic"/>
    <x v="8"/>
    <s v="HallwayLobby"/>
    <s v="OfS"/>
    <m/>
    <s v="OfS"/>
    <n v="1"/>
  </r>
  <r>
    <x v="14"/>
    <s v="Health/Medical - Clinic"/>
    <x v="8"/>
    <s v="Office"/>
    <s v="OfS"/>
    <m/>
    <s v="OfS"/>
    <n v="1"/>
  </r>
  <r>
    <x v="14"/>
    <s v="Health/Medical - Clinic"/>
    <x v="8"/>
    <s v="Patient Rooms"/>
    <s v="OfS"/>
    <m/>
    <s v="OfS"/>
    <n v="2"/>
  </r>
  <r>
    <x v="14"/>
    <s v="Health/Medical - Clinic"/>
    <x v="8"/>
    <s v="Storage"/>
    <s v="OfS"/>
    <m/>
    <s v="OfS"/>
    <n v="1"/>
  </r>
  <r>
    <x v="23"/>
    <s v="Assembly"/>
    <x v="9"/>
    <s v="OtherMisc"/>
    <s v="Asm"/>
    <m/>
    <s v="Asm"/>
    <n v="2"/>
  </r>
  <r>
    <x v="6"/>
    <s v="Retail - Small"/>
    <x v="1"/>
    <s v="Kitchen/Break Room"/>
    <s v="RtS"/>
    <m/>
    <s v="RtS"/>
    <n v="2"/>
  </r>
  <r>
    <x v="6"/>
    <s v="Retail - Small"/>
    <x v="1"/>
    <s v="Restrooms"/>
    <s v="RtS"/>
    <m/>
    <s v="RtS"/>
    <n v="1"/>
  </r>
  <r>
    <x v="6"/>
    <s v="Retail - Small"/>
    <x v="1"/>
    <s v="RetailSales"/>
    <s v="RtS"/>
    <m/>
    <s v="RtS"/>
    <n v="1"/>
  </r>
  <r>
    <x v="7"/>
    <s v="Other Industrial"/>
    <x v="6"/>
    <s v="Restrooms"/>
    <s v="SUn"/>
    <m/>
    <s v="SUn"/>
    <n v="2"/>
  </r>
  <r>
    <x v="7"/>
    <s v="Other Industrial"/>
    <x v="6"/>
    <s v="Comm/Ind Work"/>
    <s v="SUn"/>
    <m/>
    <s v="SUn"/>
    <n v="2"/>
  </r>
  <r>
    <x v="7"/>
    <s v="Other Industrial"/>
    <x v="6"/>
    <s v="HallwayLobby"/>
    <s v="SUn"/>
    <m/>
    <s v="SUn"/>
    <n v="2"/>
  </r>
  <r>
    <x v="7"/>
    <s v="Other Industrial"/>
    <x v="6"/>
    <s v="Office"/>
    <s v="SUn"/>
    <m/>
    <s v="SUn"/>
    <n v="3"/>
  </r>
  <r>
    <x v="76"/>
    <s v="Retail - Small"/>
    <x v="21"/>
    <s v="Restrooms"/>
    <s v="Rt3"/>
    <m/>
    <s v="Rt3"/>
    <n v="1"/>
  </r>
  <r>
    <x v="76"/>
    <s v="Retail - Small"/>
    <x v="21"/>
    <s v="RetailSales"/>
    <s v="Rt3"/>
    <m/>
    <s v="Rt3"/>
    <n v="1"/>
  </r>
  <r>
    <x v="18"/>
    <s v="Retail - Small"/>
    <x v="1"/>
    <s v="Restrooms"/>
    <s v="RtS"/>
    <m/>
    <s v="RtS"/>
    <n v="2"/>
  </r>
  <r>
    <x v="18"/>
    <s v="Retail - Small"/>
    <x v="1"/>
    <s v="Kitchen/Break Room"/>
    <s v="RtS"/>
    <m/>
    <s v="RtS"/>
    <n v="1"/>
  </r>
  <r>
    <x v="18"/>
    <s v="Retail - Small"/>
    <x v="1"/>
    <s v="Office"/>
    <s v="RtS"/>
    <m/>
    <s v="RtS"/>
    <n v="3"/>
  </r>
  <r>
    <x v="18"/>
    <s v="Retail - Small"/>
    <x v="1"/>
    <s v="OtherMisc"/>
    <s v="RtS"/>
    <m/>
    <s v="RtS"/>
    <n v="1"/>
  </r>
  <r>
    <x v="18"/>
    <s v="Retail - Small"/>
    <x v="1"/>
    <s v="Storage"/>
    <s v="RtS"/>
    <m/>
    <s v="RtS"/>
    <n v="2"/>
  </r>
  <r>
    <x v="18"/>
    <s v="Retail - Small"/>
    <x v="1"/>
    <s v="RetailSales"/>
    <s v="RtS"/>
    <m/>
    <s v="RtS"/>
    <n v="2"/>
  </r>
  <r>
    <x v="40"/>
    <s v="Office - Small"/>
    <x v="8"/>
    <s v="Office"/>
    <s v="OfS"/>
    <m/>
    <s v="OfS"/>
    <n v="1"/>
  </r>
  <r>
    <x v="2"/>
    <s v="Restaurant - Sit Down"/>
    <x v="2"/>
    <s v="Dining"/>
    <s v="RSD"/>
    <m/>
    <s v="RSD"/>
    <n v="1"/>
  </r>
  <r>
    <x v="2"/>
    <s v="Restaurant - Sit Down"/>
    <x v="2"/>
    <s v="Kitchen/Break Room"/>
    <s v="RSD"/>
    <m/>
    <s v="RSD"/>
    <n v="1"/>
  </r>
  <r>
    <x v="2"/>
    <s v="Restaurant - Sit Down"/>
    <x v="2"/>
    <s v="Restrooms"/>
    <s v="RSD"/>
    <m/>
    <s v="RSD"/>
    <n v="3"/>
  </r>
  <r>
    <x v="29"/>
    <s v="Assembly"/>
    <x v="9"/>
    <s v="OtherMisc"/>
    <s v="Asm"/>
    <m/>
    <s v="Asm"/>
    <n v="6"/>
  </r>
  <r>
    <x v="29"/>
    <s v="Assembly"/>
    <x v="9"/>
    <s v="Storage"/>
    <s v="Asm"/>
    <m/>
    <s v="Asm"/>
    <n v="2"/>
  </r>
  <r>
    <x v="32"/>
    <s v="Restaurant - Sit Down"/>
    <x v="15"/>
    <s v="HallwayLobby"/>
    <s v="RFF"/>
    <m/>
    <s v="RFF"/>
    <n v="2"/>
  </r>
  <r>
    <x v="32"/>
    <s v="Restaurant - Sit Down"/>
    <x v="15"/>
    <s v="Kitchen/Break Room"/>
    <s v="RFF"/>
    <m/>
    <s v="RFF"/>
    <n v="1"/>
  </r>
  <r>
    <x v="108"/>
    <s v="Retail - Small"/>
    <x v="18"/>
    <s v="Office"/>
    <s v="RtL"/>
    <m/>
    <s v="RtL"/>
    <n v="1"/>
  </r>
  <r>
    <x v="108"/>
    <s v="Retail - Small"/>
    <x v="18"/>
    <s v="Restrooms"/>
    <s v="RtL"/>
    <m/>
    <s v="RtL"/>
    <n v="2"/>
  </r>
  <r>
    <x v="27"/>
    <s v="Education - Primary School"/>
    <x v="13"/>
    <s v="Restrooms"/>
    <s v="EPr"/>
    <m/>
    <s v="EPr"/>
    <n v="1"/>
  </r>
  <r>
    <x v="27"/>
    <s v="Education - Primary School"/>
    <x v="13"/>
    <s v="OtherMisc"/>
    <s v="EPr"/>
    <m/>
    <s v="EPr"/>
    <n v="2"/>
  </r>
  <r>
    <x v="40"/>
    <s v="Office - Small"/>
    <x v="8"/>
    <s v="HallwayLobby"/>
    <s v="OfS"/>
    <m/>
    <s v="OfS"/>
    <n v="1"/>
  </r>
  <r>
    <x v="40"/>
    <s v="Office - Small"/>
    <x v="8"/>
    <s v="Restrooms"/>
    <s v="OfS"/>
    <m/>
    <s v="OfS"/>
    <n v="3"/>
  </r>
  <r>
    <x v="45"/>
    <s v="Office - Small"/>
    <x v="8"/>
    <s v="HallwayLobby"/>
    <s v="OfS"/>
    <m/>
    <s v="OfS"/>
    <n v="1"/>
  </r>
  <r>
    <x v="45"/>
    <s v="Office - Small"/>
    <x v="8"/>
    <s v="Restrooms"/>
    <s v="OfS"/>
    <m/>
    <s v="OfS"/>
    <n v="2"/>
  </r>
  <r>
    <x v="40"/>
    <s v="Other Industrial"/>
    <x v="8"/>
    <s v="Office"/>
    <s v="OfS"/>
    <m/>
    <s v="OfS"/>
    <n v="1"/>
  </r>
  <r>
    <x v="29"/>
    <s v="Assembly"/>
    <x v="9"/>
    <s v="Office"/>
    <s v="Asm"/>
    <m/>
    <s v="Asm"/>
    <n v="1"/>
  </r>
  <r>
    <x v="29"/>
    <s v="Assembly"/>
    <x v="9"/>
    <s v="OtherMisc"/>
    <s v="Asm"/>
    <m/>
    <s v="Asm"/>
    <n v="1"/>
  </r>
  <r>
    <x v="29"/>
    <s v="Assembly"/>
    <x v="9"/>
    <s v="Restrooms"/>
    <s v="Asm"/>
    <m/>
    <s v="Asm"/>
    <n v="2"/>
  </r>
  <r>
    <x v="11"/>
    <s v="Office - Small"/>
    <x v="8"/>
    <s v="Office"/>
    <s v="OfS"/>
    <m/>
    <s v="OfS"/>
    <n v="1"/>
  </r>
  <r>
    <x v="11"/>
    <s v="Office - Small"/>
    <x v="8"/>
    <s v="OtherMisc"/>
    <s v="OfS"/>
    <m/>
    <s v="OfS"/>
    <n v="1"/>
  </r>
  <r>
    <x v="3"/>
    <s v="Lodging"/>
    <x v="3"/>
    <s v="Guest Rooms"/>
    <s v="Mtl"/>
    <m/>
    <s v="Mtl"/>
    <n v="2"/>
  </r>
  <r>
    <x v="3"/>
    <s v="Lodging"/>
    <x v="3"/>
    <s v="HallwayLobby"/>
    <s v="Mtl"/>
    <m/>
    <s v="Mtl"/>
    <n v="1"/>
  </r>
  <r>
    <x v="109"/>
    <s v="Retail - Small"/>
    <x v="18"/>
    <s v="Comm/Ind Work"/>
    <s v="RtL"/>
    <m/>
    <s v="RtL"/>
    <n v="3"/>
  </r>
  <r>
    <x v="109"/>
    <s v="Retail - Small"/>
    <x v="18"/>
    <s v="RetailSales"/>
    <s v="RtL"/>
    <m/>
    <s v="RtL"/>
    <n v="1"/>
  </r>
  <r>
    <x v="14"/>
    <s v="Health/Medical - Clinic"/>
    <x v="8"/>
    <s v="HallwayLobby"/>
    <s v="OfS"/>
    <m/>
    <s v="OfS"/>
    <n v="1"/>
  </r>
  <r>
    <x v="14"/>
    <s v="Health/Medical - Clinic"/>
    <x v="8"/>
    <s v="Office"/>
    <s v="OfS"/>
    <m/>
    <s v="OfS"/>
    <n v="2"/>
  </r>
  <r>
    <x v="14"/>
    <s v="Health/Medical - Clinic"/>
    <x v="8"/>
    <s v="OtherMisc"/>
    <s v="OfS"/>
    <m/>
    <s v="OfS"/>
    <n v="2"/>
  </r>
  <r>
    <x v="14"/>
    <s v="Health/Medical - Clinic"/>
    <x v="8"/>
    <s v="Patient Rooms"/>
    <s v="OfS"/>
    <m/>
    <s v="OfS"/>
    <n v="3"/>
  </r>
  <r>
    <x v="14"/>
    <s v="Health/Medical - Clinic"/>
    <x v="8"/>
    <s v="Storage"/>
    <s v="OfS"/>
    <m/>
    <s v="OfS"/>
    <n v="1"/>
  </r>
  <r>
    <x v="23"/>
    <s v="Assembly"/>
    <x v="9"/>
    <s v="Assembly"/>
    <s v="Asm"/>
    <m/>
    <s v="Asm"/>
    <n v="1"/>
  </r>
  <r>
    <x v="23"/>
    <s v="Assembly"/>
    <x v="9"/>
    <s v="HallwayLobby"/>
    <s v="Asm"/>
    <m/>
    <s v="Asm"/>
    <n v="1"/>
  </r>
  <r>
    <x v="23"/>
    <s v="Assembly"/>
    <x v="9"/>
    <s v="Office"/>
    <s v="Asm"/>
    <m/>
    <s v="Asm"/>
    <n v="4"/>
  </r>
  <r>
    <x v="23"/>
    <s v="Assembly"/>
    <x v="9"/>
    <s v="OtherMisc"/>
    <s v="Asm"/>
    <m/>
    <s v="Asm"/>
    <n v="3"/>
  </r>
  <r>
    <x v="43"/>
    <s v="All Commercial"/>
    <x v="10"/>
    <s v="Restrooms"/>
    <s v="MLI"/>
    <m/>
    <s v="MLI"/>
    <n v="1"/>
  </r>
  <r>
    <x v="43"/>
    <s v="All Commercial"/>
    <x v="10"/>
    <s v="OtherMisc"/>
    <s v="MLI"/>
    <m/>
    <s v="MLI"/>
    <n v="4"/>
  </r>
  <r>
    <x v="33"/>
    <s v="Warehouse"/>
    <x v="1"/>
    <s v="Storage"/>
    <s v="RtS"/>
    <m/>
    <s v="RtS"/>
    <n v="7"/>
  </r>
  <r>
    <x v="32"/>
    <s v="Restaurant - Fast Food"/>
    <x v="15"/>
    <s v="Dining"/>
    <s v="RFF"/>
    <m/>
    <s v="RFF"/>
    <n v="1"/>
  </r>
  <r>
    <x v="6"/>
    <s v="Retail - Small"/>
    <x v="1"/>
    <s v="RetailSales"/>
    <s v="RtS"/>
    <m/>
    <s v="RtS"/>
    <n v="2"/>
  </r>
  <r>
    <x v="8"/>
    <s v="Lodging"/>
    <x v="7"/>
    <s v="Guest Rooms"/>
    <s v="Htl"/>
    <m/>
    <s v="Htl"/>
    <n v="3"/>
  </r>
  <r>
    <x v="8"/>
    <s v="Lodging"/>
    <x v="7"/>
    <s v="Kitchen/Break Room"/>
    <s v="Htl"/>
    <m/>
    <s v="Htl"/>
    <n v="1"/>
  </r>
  <r>
    <x v="7"/>
    <s v="Warehouse"/>
    <x v="6"/>
    <s v="HallwayLobby"/>
    <s v="SUn"/>
    <m/>
    <s v="SUn"/>
    <n v="1"/>
  </r>
  <r>
    <x v="7"/>
    <s v="Warehouse"/>
    <x v="6"/>
    <s v="Restrooms"/>
    <s v="SUn"/>
    <m/>
    <s v="SUn"/>
    <n v="1"/>
  </r>
  <r>
    <x v="45"/>
    <s v="Office - Small"/>
    <x v="8"/>
    <s v="HallwayLobby"/>
    <s v="OfS"/>
    <m/>
    <s v="OfS"/>
    <n v="2"/>
  </r>
  <r>
    <x v="39"/>
    <s v="All Commercial"/>
    <x v="10"/>
    <s v="Restrooms"/>
    <s v="MLI"/>
    <m/>
    <s v="MLI"/>
    <n v="1"/>
  </r>
  <r>
    <x v="39"/>
    <s v="All Commercial"/>
    <x v="10"/>
    <s v="Storage"/>
    <s v="MLI"/>
    <m/>
    <s v="MLI"/>
    <n v="1"/>
  </r>
  <r>
    <x v="76"/>
    <s v="Retail - Small"/>
    <x v="21"/>
    <s v="Office"/>
    <s v="Rt3"/>
    <m/>
    <s v="Rt3"/>
    <n v="1"/>
  </r>
  <r>
    <x v="76"/>
    <s v="Retail - Small"/>
    <x v="21"/>
    <s v="Restrooms"/>
    <s v="Rt3"/>
    <m/>
    <s v="Rt3"/>
    <n v="1"/>
  </r>
  <r>
    <x v="76"/>
    <s v="Retail - Small"/>
    <x v="21"/>
    <s v="Storage"/>
    <s v="Rt3"/>
    <m/>
    <s v="Rt3"/>
    <n v="1"/>
  </r>
  <r>
    <x v="64"/>
    <s v="Office - Small"/>
    <x v="8"/>
    <s v="HallwayLobby"/>
    <s v="OfS"/>
    <m/>
    <s v="OfS"/>
    <n v="1"/>
  </r>
  <r>
    <x v="42"/>
    <s v="Retail - Small"/>
    <x v="10"/>
    <s v="Restrooms"/>
    <s v="MLI"/>
    <m/>
    <s v="MLI"/>
    <n v="1"/>
  </r>
  <r>
    <x v="42"/>
    <s v="Retail - Small"/>
    <x v="10"/>
    <s v="Auto Repair Workshop"/>
    <s v="MLI"/>
    <m/>
    <s v="MLI"/>
    <n v="4"/>
  </r>
  <r>
    <x v="42"/>
    <s v="Retail - Small"/>
    <x v="10"/>
    <s v="Office"/>
    <s v="MLI"/>
    <m/>
    <s v="MLI"/>
    <n v="2"/>
  </r>
  <r>
    <x v="42"/>
    <s v="Retail - Small"/>
    <x v="10"/>
    <s v="Storage"/>
    <s v="MLI"/>
    <m/>
    <s v="MLI"/>
    <n v="2"/>
  </r>
  <r>
    <x v="37"/>
    <s v="Retail - Small"/>
    <x v="1"/>
    <s v="Comm/Ind Work"/>
    <s v="RtS"/>
    <m/>
    <s v="RtS"/>
    <n v="3"/>
  </r>
  <r>
    <x v="3"/>
    <s v="Lodging"/>
    <x v="3"/>
    <s v="Guest Rooms"/>
    <s v="Mtl"/>
    <m/>
    <s v="Mtl"/>
    <n v="5"/>
  </r>
  <r>
    <x v="3"/>
    <s v="Lodging"/>
    <x v="3"/>
    <s v="HallwayLobby"/>
    <s v="Mtl"/>
    <m/>
    <s v="Mtl"/>
    <n v="7"/>
  </r>
  <r>
    <x v="3"/>
    <s v="Lodging"/>
    <x v="3"/>
    <s v="Restrooms"/>
    <s v="Mtl"/>
    <m/>
    <s v="Mtl"/>
    <n v="2"/>
  </r>
  <r>
    <x v="19"/>
    <s v="Assembly"/>
    <x v="9"/>
    <s v="Assembly"/>
    <s v="Asm"/>
    <m/>
    <s v="Asm"/>
    <n v="3"/>
  </r>
  <r>
    <x v="19"/>
    <s v="Assembly"/>
    <x v="9"/>
    <s v="OtherMisc"/>
    <s v="Asm"/>
    <m/>
    <s v="Asm"/>
    <n v="1"/>
  </r>
  <r>
    <x v="37"/>
    <s v="Retail - Small"/>
    <x v="1"/>
    <s v="OtherMisc"/>
    <s v="RtS"/>
    <m/>
    <s v="RtS"/>
    <n v="1"/>
  </r>
  <r>
    <x v="37"/>
    <s v="Retail - Small"/>
    <x v="1"/>
    <s v="Comm/Ind Work"/>
    <s v="RtS"/>
    <m/>
    <s v="RtS"/>
    <n v="2"/>
  </r>
  <r>
    <x v="6"/>
    <s v="Retail - Small"/>
    <x v="1"/>
    <s v="Kitchen/Break Room"/>
    <s v="RtS"/>
    <m/>
    <s v="RtS"/>
    <n v="1"/>
  </r>
  <r>
    <x v="6"/>
    <s v="Retail - Small"/>
    <x v="1"/>
    <s v="RetailSales"/>
    <s v="RtS"/>
    <m/>
    <s v="RtS"/>
    <n v="7"/>
  </r>
  <r>
    <x v="6"/>
    <s v="Retail - Small"/>
    <x v="1"/>
    <s v="Storage"/>
    <s v="RtS"/>
    <m/>
    <s v="RtS"/>
    <n v="1"/>
  </r>
  <r>
    <x v="2"/>
    <s v="Restaurant - Sit Down"/>
    <x v="2"/>
    <s v="Dining"/>
    <s v="RSD"/>
    <m/>
    <s v="RSD"/>
    <n v="2"/>
  </r>
  <r>
    <x v="2"/>
    <s v="Restaurant - Sit Down"/>
    <x v="2"/>
    <s v="HallwayLobby"/>
    <s v="RSD"/>
    <m/>
    <s v="RSD"/>
    <n v="1"/>
  </r>
  <r>
    <x v="3"/>
    <s v="Lodging"/>
    <x v="3"/>
    <s v="Guest Rooms"/>
    <s v="Mtl"/>
    <m/>
    <s v="Mtl"/>
    <n v="12"/>
  </r>
  <r>
    <x v="3"/>
    <s v="Lodging"/>
    <x v="3"/>
    <s v="HallwayLobby"/>
    <s v="Mtl"/>
    <m/>
    <s v="Mtl"/>
    <n v="1"/>
  </r>
  <r>
    <x v="8"/>
    <s v="Lodging"/>
    <x v="7"/>
    <s v="Guest Rooms"/>
    <s v="Htl"/>
    <m/>
    <s v="Htl"/>
    <n v="2"/>
  </r>
  <r>
    <x v="8"/>
    <s v="Lodging"/>
    <x v="7"/>
    <s v="HallwayLobby"/>
    <s v="Htl"/>
    <m/>
    <s v="Htl"/>
    <n v="1"/>
  </r>
  <r>
    <x v="8"/>
    <s v="Lodging"/>
    <x v="7"/>
    <s v="OtherMisc"/>
    <s v="Htl"/>
    <m/>
    <s v="Htl"/>
    <n v="1"/>
  </r>
  <r>
    <x v="9"/>
    <s v="Office - Small"/>
    <x v="8"/>
    <s v="HallwayLobby"/>
    <s v="OfS"/>
    <m/>
    <s v="OfS"/>
    <n v="3"/>
  </r>
  <r>
    <x v="48"/>
    <s v="Lodging"/>
    <x v="7"/>
    <s v="Guest Rooms"/>
    <s v="Htl"/>
    <m/>
    <s v="Htl"/>
    <n v="2"/>
  </r>
  <r>
    <x v="48"/>
    <s v="Lodging"/>
    <x v="7"/>
    <s v="HallwayLobby"/>
    <s v="Htl"/>
    <m/>
    <s v="Htl"/>
    <n v="1"/>
  </r>
  <r>
    <x v="48"/>
    <s v="Lodging"/>
    <x v="7"/>
    <s v="Office"/>
    <s v="Htl"/>
    <m/>
    <s v="Htl"/>
    <n v="1"/>
  </r>
  <r>
    <x v="48"/>
    <s v="Lodging"/>
    <x v="7"/>
    <s v="OtherMisc"/>
    <s v="Htl"/>
    <m/>
    <s v="Htl"/>
    <n v="2"/>
  </r>
  <r>
    <x v="16"/>
    <s v="Other Industrial"/>
    <x v="10"/>
    <s v="Office"/>
    <s v="MLI"/>
    <m/>
    <s v="MLI"/>
    <n v="1"/>
  </r>
  <r>
    <x v="32"/>
    <s v="Restaurant - Fast Food"/>
    <x v="15"/>
    <s v="Dining"/>
    <s v="RFF"/>
    <m/>
    <s v="RFF"/>
    <n v="1"/>
  </r>
  <r>
    <x v="32"/>
    <s v="Restaurant - Fast Food"/>
    <x v="15"/>
    <s v="Kitchen/Break Room"/>
    <s v="RFF"/>
    <m/>
    <s v="RFF"/>
    <n v="1"/>
  </r>
  <r>
    <x v="2"/>
    <s v="Restaurant - Sit Down"/>
    <x v="2"/>
    <s v="Dining"/>
    <s v="RSD"/>
    <m/>
    <s v="RSD"/>
    <n v="1"/>
  </r>
  <r>
    <x v="2"/>
    <s v="Restaurant - Sit Down"/>
    <x v="2"/>
    <s v="HallwayLobby"/>
    <s v="RSD"/>
    <m/>
    <s v="RSD"/>
    <n v="1"/>
  </r>
  <r>
    <x v="2"/>
    <s v="Restaurant - Sit Down"/>
    <x v="2"/>
    <s v="Kitchen/Break Room"/>
    <s v="RSD"/>
    <m/>
    <s v="RSD"/>
    <n v="1"/>
  </r>
  <r>
    <x v="19"/>
    <s v="Assembly"/>
    <x v="9"/>
    <s v="Assembly"/>
    <s v="Asm"/>
    <m/>
    <s v="Asm"/>
    <n v="3"/>
  </r>
  <r>
    <x v="19"/>
    <s v="Assembly"/>
    <x v="9"/>
    <s v="HallwayLobby"/>
    <s v="Asm"/>
    <m/>
    <s v="Asm"/>
    <n v="1"/>
  </r>
  <r>
    <x v="19"/>
    <s v="Assembly"/>
    <x v="9"/>
    <s v="Restrooms"/>
    <s v="Asm"/>
    <m/>
    <s v="Asm"/>
    <n v="1"/>
  </r>
  <r>
    <x v="19"/>
    <s v="Assembly"/>
    <x v="9"/>
    <s v="Storage"/>
    <s v="Asm"/>
    <m/>
    <s v="Asm"/>
    <n v="1"/>
  </r>
  <r>
    <x v="2"/>
    <s v="Restaurant - Sit Down"/>
    <x v="2"/>
    <s v="Dining"/>
    <s v="RSD"/>
    <m/>
    <s v="RSD"/>
    <n v="1"/>
  </r>
  <r>
    <x v="2"/>
    <s v="Restaurant - Sit Down"/>
    <x v="2"/>
    <s v="HallwayLobby"/>
    <s v="RSD"/>
    <m/>
    <s v="RSD"/>
    <n v="1"/>
  </r>
  <r>
    <x v="2"/>
    <s v="Restaurant - Sit Down"/>
    <x v="2"/>
    <s v="Kitchen/Break Room"/>
    <s v="RSD"/>
    <m/>
    <s v="RSD"/>
    <n v="1"/>
  </r>
  <r>
    <x v="2"/>
    <s v="Restaurant - Sit Down"/>
    <x v="2"/>
    <s v="Restrooms"/>
    <s v="RSD"/>
    <m/>
    <s v="RSD"/>
    <n v="1"/>
  </r>
  <r>
    <x v="2"/>
    <s v="Restaurant - Sit Down"/>
    <x v="2"/>
    <s v="Storage"/>
    <s v="RSD"/>
    <m/>
    <s v="RSD"/>
    <n v="1"/>
  </r>
  <r>
    <x v="6"/>
    <s v="Retail - Small"/>
    <x v="1"/>
    <s v="Restrooms"/>
    <s v="RtS"/>
    <m/>
    <s v="RtS"/>
    <n v="1"/>
  </r>
  <r>
    <x v="40"/>
    <s v="Office - Small"/>
    <x v="8"/>
    <s v="Office"/>
    <s v="OfS"/>
    <m/>
    <s v="OfS"/>
    <n v="1"/>
  </r>
  <r>
    <x v="40"/>
    <s v="Office - Small"/>
    <x v="8"/>
    <s v="Restrooms"/>
    <s v="OfS"/>
    <m/>
    <s v="OfS"/>
    <n v="1"/>
  </r>
  <r>
    <x v="42"/>
    <s v="All Commercial"/>
    <x v="10"/>
    <s v="Restrooms"/>
    <s v="MLI"/>
    <m/>
    <s v="MLI"/>
    <n v="2"/>
  </r>
  <r>
    <x v="42"/>
    <s v="All Commercial"/>
    <x v="10"/>
    <s v="HallwayLobby"/>
    <s v="MLI"/>
    <m/>
    <s v="MLI"/>
    <n v="1"/>
  </r>
  <r>
    <x v="42"/>
    <s v="All Commercial"/>
    <x v="10"/>
    <s v="Office"/>
    <s v="MLI"/>
    <m/>
    <s v="MLI"/>
    <n v="2"/>
  </r>
  <r>
    <x v="42"/>
    <s v="All Commercial"/>
    <x v="10"/>
    <s v="Storage"/>
    <s v="MLI"/>
    <m/>
    <s v="MLI"/>
    <n v="1"/>
  </r>
  <r>
    <x v="11"/>
    <s v="Office - Small"/>
    <x v="8"/>
    <s v="Office"/>
    <s v="OfS"/>
    <m/>
    <s v="OfS"/>
    <n v="1"/>
  </r>
  <r>
    <x v="11"/>
    <s v="Office - Small"/>
    <x v="8"/>
    <s v="Restrooms"/>
    <s v="OfS"/>
    <m/>
    <s v="OfS"/>
    <n v="1"/>
  </r>
  <r>
    <x v="11"/>
    <s v="Office - Small"/>
    <x v="8"/>
    <s v="Storage"/>
    <s v="OfS"/>
    <m/>
    <s v="OfS"/>
    <n v="1"/>
  </r>
  <r>
    <x v="2"/>
    <s v="Restaurant - Sit Down"/>
    <x v="2"/>
    <s v="Dining"/>
    <s v="RSD"/>
    <m/>
    <s v="RSD"/>
    <n v="2"/>
  </r>
  <r>
    <x v="2"/>
    <s v="Restaurant - Sit Down"/>
    <x v="2"/>
    <s v="HallwayLobby"/>
    <s v="RSD"/>
    <m/>
    <s v="RSD"/>
    <n v="1"/>
  </r>
  <r>
    <x v="2"/>
    <s v="Restaurant - Sit Down"/>
    <x v="2"/>
    <s v="Restrooms"/>
    <s v="RSD"/>
    <m/>
    <s v="RSD"/>
    <n v="1"/>
  </r>
  <r>
    <x v="29"/>
    <s v="Assembly"/>
    <x v="9"/>
    <s v="OtherMisc"/>
    <s v="Asm"/>
    <m/>
    <s v="Asm"/>
    <n v="1"/>
  </r>
  <r>
    <x v="40"/>
    <s v="Office - Small"/>
    <x v="8"/>
    <s v="OtherMisc"/>
    <s v="OfS"/>
    <m/>
    <s v="OfS"/>
    <n v="1"/>
  </r>
  <r>
    <x v="2"/>
    <s v="Restaurant - Sit Down"/>
    <x v="2"/>
    <s v="Dining"/>
    <s v="RSD"/>
    <m/>
    <s v="RSD"/>
    <n v="1"/>
  </r>
  <r>
    <x v="2"/>
    <s v="Restaurant - Sit Down"/>
    <x v="2"/>
    <s v="Restrooms"/>
    <s v="RSD"/>
    <m/>
    <s v="RSD"/>
    <n v="1"/>
  </r>
  <r>
    <x v="45"/>
    <s v="Office - Small"/>
    <x v="8"/>
    <s v="HallwayLobby"/>
    <s v="OfS"/>
    <m/>
    <s v="OfS"/>
    <n v="1"/>
  </r>
  <r>
    <x v="45"/>
    <s v="Office - Small"/>
    <x v="8"/>
    <s v="Restrooms"/>
    <s v="OfS"/>
    <m/>
    <s v="OfS"/>
    <n v="2"/>
  </r>
  <r>
    <x v="48"/>
    <s v="Lodging"/>
    <x v="7"/>
    <s v="Guest Rooms"/>
    <s v="Htl"/>
    <m/>
    <s v="Htl"/>
    <n v="5"/>
  </r>
  <r>
    <x v="48"/>
    <s v="Lodging"/>
    <x v="7"/>
    <s v="HallwayLobby"/>
    <s v="Htl"/>
    <m/>
    <s v="Htl"/>
    <n v="3"/>
  </r>
  <r>
    <x v="48"/>
    <s v="Lodging"/>
    <x v="7"/>
    <s v="Kitchen/Break Room"/>
    <s v="Htl"/>
    <m/>
    <s v="Htl"/>
    <n v="1"/>
  </r>
  <r>
    <x v="48"/>
    <s v="Lodging"/>
    <x v="7"/>
    <s v="Mechanical/Electrical Room"/>
    <s v="Htl"/>
    <m/>
    <s v="Htl"/>
    <n v="1"/>
  </r>
  <r>
    <x v="48"/>
    <s v="Lodging"/>
    <x v="7"/>
    <s v="Office"/>
    <s v="Htl"/>
    <m/>
    <s v="Htl"/>
    <n v="1"/>
  </r>
  <r>
    <x v="48"/>
    <s v="Lodging"/>
    <x v="7"/>
    <s v="OtherMisc"/>
    <s v="Htl"/>
    <m/>
    <s v="Htl"/>
    <n v="3"/>
  </r>
  <r>
    <x v="48"/>
    <s v="Lodging"/>
    <x v="7"/>
    <s v="Restrooms"/>
    <s v="Htl"/>
    <m/>
    <s v="Htl"/>
    <n v="1"/>
  </r>
  <r>
    <x v="48"/>
    <s v="Lodging"/>
    <x v="7"/>
    <s v="Storage"/>
    <s v="Htl"/>
    <m/>
    <s v="Htl"/>
    <n v="2"/>
  </r>
  <r>
    <x v="16"/>
    <s v="Other Industrial"/>
    <x v="10"/>
    <s v="Storage"/>
    <s v="MLI"/>
    <m/>
    <s v="MLI"/>
    <n v="3"/>
  </r>
  <r>
    <x v="7"/>
    <s v="Other Industrial"/>
    <x v="6"/>
    <s v="Comm/Ind Work"/>
    <s v="SUn"/>
    <m/>
    <s v="SUn"/>
    <n v="2"/>
  </r>
  <r>
    <x v="7"/>
    <s v="Other Industrial"/>
    <x v="6"/>
    <s v="Storage"/>
    <s v="SUn"/>
    <m/>
    <s v="SUn"/>
    <n v="1"/>
  </r>
  <r>
    <x v="16"/>
    <s v="Other Industrial"/>
    <x v="10"/>
    <s v="Storage"/>
    <s v="MLI"/>
    <m/>
    <s v="MLI"/>
    <n v="2"/>
  </r>
  <r>
    <x v="42"/>
    <s v="Retail - Small"/>
    <x v="10"/>
    <s v="Auto Repair Workshop"/>
    <s v="MLI"/>
    <m/>
    <s v="MLI"/>
    <n v="1"/>
  </r>
  <r>
    <x v="13"/>
    <s v="Assembly"/>
    <x v="2"/>
    <s v="OtherMisc"/>
    <s v="RSD"/>
    <m/>
    <s v="RSD"/>
    <n v="2"/>
  </r>
  <r>
    <x v="7"/>
    <s v="Warehouse"/>
    <x v="6"/>
    <s v="Comm/Ind Work"/>
    <s v="SUn"/>
    <m/>
    <s v="SUn"/>
    <n v="2"/>
  </r>
  <r>
    <x v="7"/>
    <s v="Warehouse"/>
    <x v="6"/>
    <s v="OtherMisc"/>
    <s v="SUn"/>
    <m/>
    <s v="SUn"/>
    <n v="3"/>
  </r>
  <r>
    <x v="19"/>
    <s v="Assembly"/>
    <x v="9"/>
    <s v="Assembly"/>
    <s v="Asm"/>
    <m/>
    <s v="Asm"/>
    <n v="1"/>
  </r>
  <r>
    <x v="19"/>
    <s v="Assembly"/>
    <x v="9"/>
    <s v="HallwayLobby"/>
    <s v="Asm"/>
    <m/>
    <s v="Asm"/>
    <n v="4"/>
  </r>
  <r>
    <x v="19"/>
    <s v="Assembly"/>
    <x v="9"/>
    <s v="Kitchen/Break Room"/>
    <s v="Asm"/>
    <m/>
    <s v="Asm"/>
    <n v="1"/>
  </r>
  <r>
    <x v="19"/>
    <s v="Assembly"/>
    <x v="9"/>
    <s v="Office"/>
    <s v="Asm"/>
    <m/>
    <s v="Asm"/>
    <n v="3"/>
  </r>
  <r>
    <x v="19"/>
    <s v="Assembly"/>
    <x v="9"/>
    <s v="Restrooms"/>
    <s v="Asm"/>
    <m/>
    <s v="Asm"/>
    <n v="1"/>
  </r>
  <r>
    <x v="19"/>
    <s v="Assembly"/>
    <x v="9"/>
    <s v="Storage"/>
    <s v="Asm"/>
    <m/>
    <s v="Asm"/>
    <n v="1"/>
  </r>
  <r>
    <x v="25"/>
    <s v="Office - Small"/>
    <x v="12"/>
    <s v="Comm/Ind Work"/>
    <s v="OfL"/>
    <m/>
    <s v="OfL"/>
    <n v="1"/>
  </r>
  <r>
    <x v="25"/>
    <s v="Office - Small"/>
    <x v="12"/>
    <s v="HallwayLobby"/>
    <s v="OfL"/>
    <m/>
    <s v="OfL"/>
    <n v="1"/>
  </r>
  <r>
    <x v="25"/>
    <s v="Office - Small"/>
    <x v="12"/>
    <s v="Office"/>
    <s v="OfL"/>
    <m/>
    <s v="OfL"/>
    <n v="4"/>
  </r>
  <r>
    <x v="19"/>
    <s v="Assembly"/>
    <x v="9"/>
    <s v="Assembly"/>
    <s v="Asm"/>
    <m/>
    <s v="Asm"/>
    <n v="8"/>
  </r>
  <r>
    <x v="19"/>
    <s v="Assembly"/>
    <x v="9"/>
    <s v="Kitchen/Break Room"/>
    <s v="Asm"/>
    <m/>
    <s v="Asm"/>
    <n v="2"/>
  </r>
  <r>
    <x v="19"/>
    <s v="Assembly"/>
    <x v="9"/>
    <s v="Office"/>
    <s v="Asm"/>
    <m/>
    <s v="Asm"/>
    <n v="2"/>
  </r>
  <r>
    <x v="19"/>
    <s v="Assembly"/>
    <x v="9"/>
    <s v="OtherMisc"/>
    <s v="Asm"/>
    <m/>
    <s v="Asm"/>
    <n v="4"/>
  </r>
  <r>
    <x v="6"/>
    <s v="Retail - Small"/>
    <x v="1"/>
    <s v="RetailSales"/>
    <s v="RtS"/>
    <m/>
    <s v="RtS"/>
    <n v="1"/>
  </r>
  <r>
    <x v="18"/>
    <s v="Retail - Small"/>
    <x v="1"/>
    <s v="OtherMisc"/>
    <s v="RtS"/>
    <m/>
    <s v="RtS"/>
    <n v="1"/>
  </r>
  <r>
    <x v="18"/>
    <s v="Retail - Small"/>
    <x v="1"/>
    <s v="Restrooms"/>
    <s v="RtS"/>
    <m/>
    <s v="RtS"/>
    <n v="2"/>
  </r>
  <r>
    <x v="18"/>
    <s v="Retail - Small"/>
    <x v="1"/>
    <s v="Storage"/>
    <s v="RtS"/>
    <m/>
    <s v="RtS"/>
    <n v="1"/>
  </r>
  <r>
    <x v="14"/>
    <s v="Health/Medical - Clinic"/>
    <x v="8"/>
    <s v="Comm/Ind Work"/>
    <s v="OfS"/>
    <m/>
    <s v="OfS"/>
    <n v="3"/>
  </r>
  <r>
    <x v="14"/>
    <s v="Health/Medical - Clinic"/>
    <x v="8"/>
    <s v="HallwayLobby"/>
    <s v="OfS"/>
    <m/>
    <s v="OfS"/>
    <n v="4"/>
  </r>
  <r>
    <x v="14"/>
    <s v="Health/Medical - Clinic"/>
    <x v="8"/>
    <s v="Kitchen/Break Room"/>
    <s v="OfS"/>
    <m/>
    <s v="OfS"/>
    <n v="2"/>
  </r>
  <r>
    <x v="14"/>
    <s v="Health/Medical - Clinic"/>
    <x v="8"/>
    <s v="Office"/>
    <s v="OfS"/>
    <m/>
    <s v="OfS"/>
    <n v="4"/>
  </r>
  <r>
    <x v="14"/>
    <s v="Health/Medical - Clinic"/>
    <x v="8"/>
    <s v="OtherMisc"/>
    <s v="OfS"/>
    <m/>
    <s v="OfS"/>
    <n v="2"/>
  </r>
  <r>
    <x v="7"/>
    <s v="Warehouse"/>
    <x v="6"/>
    <s v="Office"/>
    <s v="SUn"/>
    <m/>
    <s v="SUn"/>
    <n v="6"/>
  </r>
  <r>
    <x v="7"/>
    <s v="Warehouse"/>
    <x v="6"/>
    <s v="OtherMisc"/>
    <s v="SUn"/>
    <m/>
    <s v="SUn"/>
    <n v="3"/>
  </r>
  <r>
    <x v="16"/>
    <s v="Other Industrial"/>
    <x v="10"/>
    <s v="Comm/Ind Work"/>
    <s v="MLI"/>
    <m/>
    <s v="MLI"/>
    <n v="3"/>
  </r>
  <r>
    <x v="16"/>
    <s v="Other Industrial"/>
    <x v="10"/>
    <s v="HallwayLobby"/>
    <s v="MLI"/>
    <m/>
    <s v="MLI"/>
    <n v="1"/>
  </r>
  <r>
    <x v="16"/>
    <s v="Other Industrial"/>
    <x v="10"/>
    <s v="Office"/>
    <s v="MLI"/>
    <m/>
    <s v="MLI"/>
    <n v="2"/>
  </r>
  <r>
    <x v="16"/>
    <s v="Other Industrial"/>
    <x v="10"/>
    <s v="OtherMisc"/>
    <s v="MLI"/>
    <m/>
    <s v="MLI"/>
    <n v="3"/>
  </r>
  <r>
    <x v="16"/>
    <s v="Other Industrial"/>
    <x v="10"/>
    <s v="Storage"/>
    <s v="MLI"/>
    <m/>
    <s v="MLI"/>
    <n v="2"/>
  </r>
  <r>
    <x v="7"/>
    <s v="Warehouse"/>
    <x v="6"/>
    <s v="Office"/>
    <s v="SUn"/>
    <m/>
    <s v="SUn"/>
    <n v="8"/>
  </r>
  <r>
    <x v="7"/>
    <s v="Warehouse"/>
    <x v="6"/>
    <s v="OtherMisc"/>
    <s v="SUn"/>
    <m/>
    <s v="SUn"/>
    <n v="3"/>
  </r>
  <r>
    <x v="7"/>
    <s v="Warehouse"/>
    <x v="6"/>
    <s v="Storage"/>
    <s v="SUn"/>
    <m/>
    <s v="SUn"/>
    <n v="1"/>
  </r>
  <r>
    <x v="36"/>
    <s v="Assembly"/>
    <x v="9"/>
    <s v="HallwayLobby"/>
    <s v="Asm"/>
    <m/>
    <s v="Asm"/>
    <n v="1"/>
  </r>
  <r>
    <x v="36"/>
    <s v="Assembly"/>
    <x v="9"/>
    <s v="Office"/>
    <s v="Asm"/>
    <m/>
    <s v="Asm"/>
    <n v="1"/>
  </r>
  <r>
    <x v="16"/>
    <s v="Other Industrial"/>
    <x v="10"/>
    <s v="Comm/Ind Work"/>
    <s v="MLI"/>
    <m/>
    <s v="MLI"/>
    <n v="4"/>
  </r>
  <r>
    <x v="19"/>
    <s v="Assembly"/>
    <x v="9"/>
    <s v="Restrooms"/>
    <s v="Asm"/>
    <m/>
    <s v="Asm"/>
    <n v="1"/>
  </r>
  <r>
    <x v="19"/>
    <s v="Assembly"/>
    <x v="9"/>
    <s v="Convention and Meeting Center"/>
    <s v="Asm"/>
    <m/>
    <s v="Asm"/>
    <n v="1"/>
  </r>
  <r>
    <x v="19"/>
    <s v="Assembly"/>
    <x v="9"/>
    <s v="Kitchen/Break room and Food Preparation"/>
    <s v="Asm"/>
    <m/>
    <s v="Asm"/>
    <n v="1"/>
  </r>
  <r>
    <x v="19"/>
    <s v="Assembly"/>
    <x v="9"/>
    <s v="Office (Executive/Private)"/>
    <s v="Asm"/>
    <m/>
    <s v="Asm"/>
    <n v="1"/>
  </r>
  <r>
    <x v="16"/>
    <s v="Other Industrial"/>
    <x v="10"/>
    <s v="Storage (Unconditioned)"/>
    <s v="MLI"/>
    <m/>
    <s v="MLI"/>
    <n v="6"/>
  </r>
  <r>
    <x v="42"/>
    <s v="Retail - Small"/>
    <x v="10"/>
    <s v="Auto Repair Workshop"/>
    <s v="MLI"/>
    <m/>
    <s v="MLI"/>
    <n v="6"/>
  </r>
  <r>
    <x v="42"/>
    <s v="Retail - Small"/>
    <x v="10"/>
    <s v="Kitchen/Break room and Food Preparation"/>
    <s v="MLI"/>
    <m/>
    <s v="MLI"/>
    <n v="1"/>
  </r>
  <r>
    <x v="42"/>
    <s v="Retail - Small"/>
    <x v="10"/>
    <s v="Lobby (Office Reception/Waiting)"/>
    <s v="MLI"/>
    <m/>
    <s v="MLI"/>
    <n v="1"/>
  </r>
  <r>
    <x v="42"/>
    <s v="Retail - Small"/>
    <x v="10"/>
    <s v="Office (General)"/>
    <s v="MLI"/>
    <m/>
    <s v="MLI"/>
    <n v="1"/>
  </r>
  <r>
    <x v="42"/>
    <s v="Retail - Small"/>
    <x v="10"/>
    <s v="Storage (Unconditioned)"/>
    <s v="MLI"/>
    <m/>
    <s v="MLI"/>
    <n v="2"/>
  </r>
  <r>
    <x v="7"/>
    <s v="Warehouse"/>
    <x v="6"/>
    <s v="Storage (Unconditioned)"/>
    <s v="SUn"/>
    <m/>
    <s v="SUn"/>
    <n v="3"/>
  </r>
  <r>
    <x v="16"/>
    <s v="Other Industrial"/>
    <x v="10"/>
    <s v="Lobby (Main Entry and Assembly)"/>
    <s v="MLI"/>
    <m/>
    <s v="MLI"/>
    <n v="1"/>
  </r>
  <r>
    <x v="16"/>
    <s v="Other Industrial"/>
    <x v="10"/>
    <s v="Office (General)"/>
    <s v="MLI"/>
    <m/>
    <s v="MLI"/>
    <n v="1"/>
  </r>
  <r>
    <x v="16"/>
    <s v="Other Industrial"/>
    <x v="10"/>
    <s v="Comm/Ind Work (General High Bay)"/>
    <s v="MLI"/>
    <m/>
    <s v="MLI"/>
    <n v="2"/>
  </r>
  <r>
    <x v="16"/>
    <s v="Other Industrial"/>
    <x v="10"/>
    <s v="Storage (Unconditioned)"/>
    <s v="MLI"/>
    <m/>
    <s v="MLI"/>
    <n v="1"/>
  </r>
  <r>
    <x v="82"/>
    <s v="Other Industrial"/>
    <x v="10"/>
    <s v="Comm/Ind Work (General High Bay)"/>
    <s v="MLI"/>
    <m/>
    <s v="MLI"/>
    <n v="3"/>
  </r>
  <r>
    <x v="82"/>
    <s v="Other Industrial"/>
    <x v="10"/>
    <s v="Kitchen/Break room and Food Preparation"/>
    <s v="MLI"/>
    <m/>
    <s v="MLI"/>
    <n v="1"/>
  </r>
  <r>
    <x v="82"/>
    <s v="Other Industrial"/>
    <x v="10"/>
    <s v="Loading Dock"/>
    <s v="MLI"/>
    <m/>
    <s v="MLI"/>
    <n v="2"/>
  </r>
  <r>
    <x v="82"/>
    <s v="Other Industrial"/>
    <x v="10"/>
    <s v="Office (Executive/Private)"/>
    <s v="MLI"/>
    <m/>
    <s v="MLI"/>
    <n v="2"/>
  </r>
  <r>
    <x v="82"/>
    <s v="Other Industrial"/>
    <x v="10"/>
    <s v="Storage (Unconditioned)"/>
    <s v="MLI"/>
    <m/>
    <s v="MLI"/>
    <n v="1"/>
  </r>
  <r>
    <x v="61"/>
    <s v="Retail - Small"/>
    <x v="1"/>
    <s v="Restrooms"/>
    <s v="RtS"/>
    <m/>
    <s v="RtS"/>
    <n v="1"/>
  </r>
  <r>
    <x v="49"/>
    <s v="Assembly"/>
    <x v="9"/>
    <s v="Storage (Unconditioned)"/>
    <s v="Asm"/>
    <m/>
    <s v="Asm"/>
    <n v="1"/>
  </r>
  <r>
    <x v="49"/>
    <s v="Assembly"/>
    <x v="9"/>
    <s v="Restrooms"/>
    <s v="Asm"/>
    <m/>
    <s v="Asm"/>
    <n v="1"/>
  </r>
  <r>
    <x v="16"/>
    <s v="Other Industrial"/>
    <x v="10"/>
    <s v="Comm/Ind Work (General Low Bay)"/>
    <s v="MLI"/>
    <m/>
    <s v="MLI"/>
    <n v="1"/>
  </r>
  <r>
    <x v="16"/>
    <s v="Other Industrial"/>
    <x v="10"/>
    <s v="Lobby (Office Reception/Waiting)"/>
    <s v="MLI"/>
    <m/>
    <s v="MLI"/>
    <n v="1"/>
  </r>
  <r>
    <x v="16"/>
    <s v="Other Industrial"/>
    <x v="10"/>
    <s v="Office (General)"/>
    <s v="MLI"/>
    <m/>
    <s v="MLI"/>
    <n v="1"/>
  </r>
  <r>
    <x v="13"/>
    <s v="Restaurant - Fast Food"/>
    <x v="2"/>
    <s v="Bar Cocktail Lounge"/>
    <s v="RSD"/>
    <m/>
    <s v="RSD"/>
    <n v="1"/>
  </r>
  <r>
    <x v="13"/>
    <s v="Restaurant - Fast Food"/>
    <x v="2"/>
    <s v="Dining Area"/>
    <s v="RSD"/>
    <m/>
    <s v="RSD"/>
    <n v="1"/>
  </r>
  <r>
    <x v="16"/>
    <s v="Other Industrial"/>
    <x v="10"/>
    <s v="Office (General)"/>
    <s v="MLI"/>
    <m/>
    <s v="MLI"/>
    <n v="1"/>
  </r>
  <r>
    <x v="16"/>
    <s v="Other Industrial"/>
    <x v="10"/>
    <s v="Comm/Ind Work (General High Bay)"/>
    <s v="MLI"/>
    <m/>
    <s v="MLI"/>
    <n v="2"/>
  </r>
  <r>
    <x v="16"/>
    <s v="Other Industrial"/>
    <x v="10"/>
    <s v="Restrooms"/>
    <s v="MLI"/>
    <m/>
    <s v="MLI"/>
    <n v="1"/>
  </r>
  <r>
    <x v="110"/>
    <s v="Office - Small"/>
    <x v="1"/>
    <s v="Hallways/Corridors/Stairways"/>
    <s v="RtS"/>
    <m/>
    <s v="RtS"/>
    <n v="1"/>
  </r>
  <r>
    <x v="110"/>
    <s v="Office - Small"/>
    <x v="1"/>
    <s v="Kitchen/Break room and Food Preparation"/>
    <s v="RtS"/>
    <m/>
    <s v="RtS"/>
    <n v="1"/>
  </r>
  <r>
    <x v="110"/>
    <s v="Office - Small"/>
    <x v="1"/>
    <s v="Lobby (Office Reception/Waiting)"/>
    <s v="RtS"/>
    <m/>
    <s v="RtS"/>
    <n v="2"/>
  </r>
  <r>
    <x v="110"/>
    <s v="Office - Small"/>
    <x v="1"/>
    <s v="Office (Executive/Private)"/>
    <s v="RtS"/>
    <m/>
    <s v="RtS"/>
    <n v="2"/>
  </r>
  <r>
    <x v="32"/>
    <s v="Restaurant - Sit Down"/>
    <x v="15"/>
    <s v="Dining Area"/>
    <s v="RFF"/>
    <m/>
    <s v="RFF"/>
    <n v="1"/>
  </r>
  <r>
    <x v="32"/>
    <s v="Restaurant - Sit Down"/>
    <x v="15"/>
    <s v="Storage (Refrigerated/Freezer), Walk-in"/>
    <s v="RFF"/>
    <m/>
    <s v="RFF"/>
    <n v="1"/>
  </r>
  <r>
    <x v="26"/>
    <s v="Office - Large"/>
    <x v="12"/>
    <s v="Conference Room"/>
    <s v="OfL"/>
    <m/>
    <s v="OfL"/>
    <n v="1"/>
  </r>
  <r>
    <x v="26"/>
    <s v="Office - Large"/>
    <x v="12"/>
    <s v="Lobby (Office Reception/Waiting)"/>
    <s v="OfL"/>
    <m/>
    <s v="OfL"/>
    <n v="5"/>
  </r>
  <r>
    <x v="26"/>
    <s v="Office - Large"/>
    <x v="12"/>
    <s v="Office (General)"/>
    <s v="OfL"/>
    <m/>
    <s v="OfL"/>
    <n v="1"/>
  </r>
  <r>
    <x v="16"/>
    <s v="Other Industrial"/>
    <x v="10"/>
    <s v="Office (Open Plan)"/>
    <s v="MLI"/>
    <m/>
    <s v="MLI"/>
    <n v="1"/>
  </r>
  <r>
    <x v="16"/>
    <s v="Other Industrial"/>
    <x v="10"/>
    <s v="Comm/Ind Work (General High Bay)"/>
    <s v="MLI"/>
    <m/>
    <s v="MLI"/>
    <n v="1"/>
  </r>
  <r>
    <x v="16"/>
    <s v="Other Industrial"/>
    <x v="10"/>
    <s v="Conference Room"/>
    <s v="MLI"/>
    <m/>
    <s v="MLI"/>
    <n v="1"/>
  </r>
  <r>
    <x v="16"/>
    <s v="Other Industrial"/>
    <x v="10"/>
    <s v="Comm/Ind Work (General High Bay)"/>
    <s v="MLI"/>
    <m/>
    <s v="MLI"/>
    <n v="1"/>
  </r>
  <r>
    <x v="16"/>
    <s v="Other Industrial"/>
    <x v="10"/>
    <s v="Hallways/Corridors/Stairways"/>
    <s v="MLI"/>
    <m/>
    <s v="MLI"/>
    <n v="1"/>
  </r>
  <r>
    <x v="16"/>
    <s v="Other Industrial"/>
    <x v="10"/>
    <s v="Office (General)"/>
    <s v="MLI"/>
    <m/>
    <s v="MLI"/>
    <n v="1"/>
  </r>
  <r>
    <x v="16"/>
    <s v="Other Industrial"/>
    <x v="10"/>
    <s v="Office (Open Plan)"/>
    <s v="MLI"/>
    <m/>
    <s v="MLI"/>
    <n v="1"/>
  </r>
  <r>
    <x v="16"/>
    <s v="Other Industrial"/>
    <x v="10"/>
    <s v="Restrooms"/>
    <s v="MLI"/>
    <m/>
    <s v="MLI"/>
    <n v="1"/>
  </r>
  <r>
    <x v="16"/>
    <s v="Other Industrial"/>
    <x v="10"/>
    <s v="Other Unlisted Activity Types"/>
    <s v="MLI"/>
    <m/>
    <s v="MLI"/>
    <n v="1"/>
  </r>
  <r>
    <x v="34"/>
    <s v="Retail - Small"/>
    <x v="6"/>
    <s v="Restrooms"/>
    <s v="SUn"/>
    <m/>
    <s v="SUn"/>
    <n v="1"/>
  </r>
  <r>
    <x v="16"/>
    <s v="Other Industrial"/>
    <x v="10"/>
    <s v="Comm/Ind Work (General High Bay)"/>
    <s v="MLI"/>
    <m/>
    <s v="MLI"/>
    <n v="8"/>
  </r>
  <r>
    <x v="16"/>
    <s v="Other Industrial"/>
    <x v="10"/>
    <s v="Office (General)"/>
    <s v="MLI"/>
    <m/>
    <s v="MLI"/>
    <n v="2"/>
  </r>
  <r>
    <x v="67"/>
    <s v="Grocery"/>
    <x v="1"/>
    <s v="Restrooms"/>
    <s v="RtS"/>
    <m/>
    <s v="RtS"/>
    <n v="1"/>
  </r>
  <r>
    <x v="67"/>
    <s v="Grocery"/>
    <x v="1"/>
    <s v="Retail Sales/Showroom"/>
    <s v="RtS"/>
    <m/>
    <s v="RtS"/>
    <n v="1"/>
  </r>
  <r>
    <x v="2"/>
    <s v="Restaurant - Sit Down"/>
    <x v="2"/>
    <s v="Dining Area"/>
    <s v="RSD"/>
    <m/>
    <s v="RSD"/>
    <n v="1"/>
  </r>
  <r>
    <x v="30"/>
    <s v="Health/Medical - Clinic"/>
    <x v="8"/>
    <s v="Hallways/Corridors/Stairways"/>
    <s v="OfS"/>
    <m/>
    <s v="OfS"/>
    <n v="1"/>
  </r>
  <r>
    <x v="30"/>
    <s v="Health/Medical - Clinic"/>
    <x v="8"/>
    <s v="Kitchen/Break room and Food Preparation"/>
    <s v="OfS"/>
    <m/>
    <s v="OfS"/>
    <n v="1"/>
  </r>
  <r>
    <x v="30"/>
    <s v="Health/Medical - Clinic"/>
    <x v="8"/>
    <s v="Lobby (Office Reception/Waiting)"/>
    <s v="OfS"/>
    <m/>
    <s v="OfS"/>
    <n v="2"/>
  </r>
  <r>
    <x v="30"/>
    <s v="Health/Medical - Clinic"/>
    <x v="8"/>
    <s v="Office (Executive/Private)"/>
    <s v="OfS"/>
    <m/>
    <s v="OfS"/>
    <n v="1"/>
  </r>
  <r>
    <x v="30"/>
    <s v="Health/Medical - Clinic"/>
    <x v="8"/>
    <s v="Patient Rooms"/>
    <s v="OfS"/>
    <m/>
    <s v="OfS"/>
    <n v="1"/>
  </r>
  <r>
    <x v="30"/>
    <s v="Health/Medical - Clinic"/>
    <x v="8"/>
    <s v="Restrooms"/>
    <s v="OfS"/>
    <m/>
    <s v="OfS"/>
    <n v="1"/>
  </r>
  <r>
    <x v="58"/>
    <s v="Retail - Small"/>
    <x v="18"/>
    <s v="Restrooms"/>
    <s v="RtL"/>
    <m/>
    <s v="RtL"/>
    <n v="1"/>
  </r>
  <r>
    <x v="32"/>
    <s v="Restaurant - Fast Food"/>
    <x v="15"/>
    <s v="Dining Area"/>
    <s v="RFF"/>
    <m/>
    <s v="RFF"/>
    <n v="1"/>
  </r>
  <r>
    <x v="32"/>
    <s v="Restaurant - Fast Food"/>
    <x v="15"/>
    <s v="Hallways/Corridors/Stairways"/>
    <s v="RFF"/>
    <m/>
    <s v="RFF"/>
    <n v="1"/>
  </r>
  <r>
    <x v="32"/>
    <s v="Restaurant - Fast Food"/>
    <x v="15"/>
    <s v="Kitchen/Break room and Food Preparation"/>
    <s v="RFF"/>
    <m/>
    <s v="RFF"/>
    <n v="3"/>
  </r>
  <r>
    <x v="32"/>
    <s v="Restaurant - Fast Food"/>
    <x v="15"/>
    <s v="Storage (Conditioned)"/>
    <s v="RFF"/>
    <m/>
    <s v="RFF"/>
    <n v="1"/>
  </r>
  <r>
    <x v="23"/>
    <s v="Assembly"/>
    <x v="9"/>
    <s v="Classroom/Lecture"/>
    <s v="Asm"/>
    <m/>
    <s v="Asm"/>
    <n v="2"/>
  </r>
  <r>
    <x v="23"/>
    <s v="Assembly"/>
    <x v="9"/>
    <s v="Hallways/Corridors/Stairways"/>
    <s v="Asm"/>
    <m/>
    <s v="Asm"/>
    <n v="1"/>
  </r>
  <r>
    <x v="23"/>
    <s v="Assembly"/>
    <x v="9"/>
    <s v="Kitchen/Break room and Food Preparation"/>
    <s v="Asm"/>
    <m/>
    <s v="Asm"/>
    <n v="1"/>
  </r>
  <r>
    <x v="23"/>
    <s v="Assembly"/>
    <x v="9"/>
    <s v="Religious Worship"/>
    <s v="Asm"/>
    <m/>
    <s v="Asm"/>
    <n v="2"/>
  </r>
  <r>
    <x v="23"/>
    <s v="Assembly"/>
    <x v="9"/>
    <s v="Restrooms"/>
    <s v="Asm"/>
    <m/>
    <s v="Asm"/>
    <n v="1"/>
  </r>
  <r>
    <x v="17"/>
    <s v="Office - Large"/>
    <x v="8"/>
    <s v="Loading Dock"/>
    <s v="OfS"/>
    <m/>
    <s v="OfS"/>
    <n v="1"/>
  </r>
  <r>
    <x v="2"/>
    <s v="Restaurant - Sit Down"/>
    <x v="2"/>
    <s v="Hallways/Corridors/Stairways"/>
    <s v="RSD"/>
    <m/>
    <s v="RSD"/>
    <n v="1"/>
  </r>
  <r>
    <x v="2"/>
    <s v="Restaurant - Sit Down"/>
    <x v="2"/>
    <s v="Dining Area"/>
    <s v="RSD"/>
    <m/>
    <s v="RSD"/>
    <n v="2"/>
  </r>
  <r>
    <x v="2"/>
    <s v="Restaurant - Sit Down"/>
    <x v="2"/>
    <s v="Storage (Unconditioned)"/>
    <s v="RSD"/>
    <m/>
    <s v="RSD"/>
    <n v="1"/>
  </r>
  <r>
    <x v="82"/>
    <s v="Other Industrial"/>
    <x v="10"/>
    <s v="Comm/Ind Work (General High Bay)"/>
    <s v="MLI"/>
    <m/>
    <s v="MLI"/>
    <n v="1"/>
  </r>
  <r>
    <x v="82"/>
    <s v="Other Industrial"/>
    <x v="10"/>
    <s v="Storage (Unconditioned)"/>
    <s v="MLI"/>
    <m/>
    <s v="MLI"/>
    <n v="1"/>
  </r>
  <r>
    <x v="82"/>
    <s v="Other Industrial"/>
    <x v="10"/>
    <s v="Office (Open Plan)"/>
    <s v="MLI"/>
    <m/>
    <s v="MLI"/>
    <n v="1"/>
  </r>
  <r>
    <x v="14"/>
    <s v="Health/Medical - Clinic"/>
    <x v="8"/>
    <s v="Office (Open Plan)"/>
    <s v="OfS"/>
    <m/>
    <s v="OfS"/>
    <n v="1"/>
  </r>
  <r>
    <x v="14"/>
    <s v="Health/Medical - Clinic"/>
    <x v="8"/>
    <s v="Storage (Conditioned)"/>
    <s v="OfS"/>
    <m/>
    <s v="OfS"/>
    <n v="2"/>
  </r>
  <r>
    <x v="14"/>
    <s v="Health/Medical - Clinic"/>
    <x v="8"/>
    <s v="Medical Offices and Exam Rooms"/>
    <s v="OfS"/>
    <m/>
    <s v="OfS"/>
    <n v="1"/>
  </r>
  <r>
    <x v="32"/>
    <s v="Restaurant - Fast Food"/>
    <x v="15"/>
    <s v="Dining Area"/>
    <s v="RFF"/>
    <m/>
    <s v="RFF"/>
    <n v="1"/>
  </r>
  <r>
    <x v="16"/>
    <s v="Other Industrial"/>
    <x v="10"/>
    <s v="Comm/Ind Work (General High Bay)"/>
    <s v="MLI"/>
    <m/>
    <s v="MLI"/>
    <n v="2"/>
  </r>
  <r>
    <x v="111"/>
    <s v="Office - Small"/>
    <x v="8"/>
    <s v="Retail Sales/Showroom"/>
    <s v="OfS"/>
    <m/>
    <s v="OfS"/>
    <n v="1"/>
  </r>
  <r>
    <x v="61"/>
    <s v="Retail - Small"/>
    <x v="1"/>
    <s v="Retail Sales/Showroom"/>
    <s v="RtS"/>
    <m/>
    <s v="RtS"/>
    <n v="1"/>
  </r>
  <r>
    <x v="61"/>
    <s v="Retail - Small"/>
    <x v="1"/>
    <s v="Office (Open Plan)"/>
    <s v="RtS"/>
    <m/>
    <s v="RtS"/>
    <n v="1"/>
  </r>
  <r>
    <x v="16"/>
    <s v="Other Industrial"/>
    <x v="10"/>
    <s v="Hallways/Corridors/Stairways"/>
    <s v="MLI"/>
    <m/>
    <s v="MLI"/>
    <n v="1"/>
  </r>
  <r>
    <x v="16"/>
    <s v="Other Industrial"/>
    <x v="10"/>
    <s v="Kitchen/Break room and Food Preparation"/>
    <s v="MLI"/>
    <m/>
    <s v="MLI"/>
    <n v="1"/>
  </r>
  <r>
    <x v="16"/>
    <s v="Other Industrial"/>
    <x v="10"/>
    <s v="Office (General)"/>
    <s v="MLI"/>
    <m/>
    <s v="MLI"/>
    <n v="1"/>
  </r>
  <r>
    <x v="16"/>
    <s v="Other Industrial"/>
    <x v="10"/>
    <s v="Storage (Unconditioned)"/>
    <s v="MLI"/>
    <m/>
    <s v="MLI"/>
    <n v="2"/>
  </r>
  <r>
    <x v="16"/>
    <s v="Other Industrial"/>
    <x v="10"/>
    <s v="Conference Room"/>
    <s v="MLI"/>
    <m/>
    <s v="MLI"/>
    <n v="1"/>
  </r>
  <r>
    <x v="16"/>
    <s v="Other Industrial"/>
    <x v="10"/>
    <s v="Restrooms"/>
    <s v="MLI"/>
    <m/>
    <s v="MLI"/>
    <n v="2"/>
  </r>
  <r>
    <x v="16"/>
    <s v="Other Industrial"/>
    <x v="10"/>
    <s v="Office (Open Plan)"/>
    <s v="MLI"/>
    <m/>
    <s v="MLI"/>
    <n v="2"/>
  </r>
  <r>
    <x v="16"/>
    <s v="Other Industrial"/>
    <x v="10"/>
    <s v="Restrooms"/>
    <s v="MLI"/>
    <m/>
    <s v="MLI"/>
    <n v="2"/>
  </r>
  <r>
    <x v="16"/>
    <s v="Other Industrial"/>
    <x v="10"/>
    <s v="Comm/Ind Work (General High Bay)"/>
    <s v="MLI"/>
    <m/>
    <s v="MLI"/>
    <n v="1"/>
  </r>
  <r>
    <x v="17"/>
    <s v="Office - Small"/>
    <x v="8"/>
    <s v="Restrooms"/>
    <s v="OfS"/>
    <m/>
    <s v="OfS"/>
    <n v="1"/>
  </r>
  <r>
    <x v="5"/>
    <s v="Education - Secondary School"/>
    <x v="5"/>
    <s v="Classroom/Lecture"/>
    <s v="ESe"/>
    <m/>
    <s v="ESe"/>
    <n v="9"/>
  </r>
  <r>
    <x v="5"/>
    <s v="Education - Secondary School"/>
    <x v="5"/>
    <s v="Office (General)"/>
    <s v="ESe"/>
    <m/>
    <s v="ESe"/>
    <n v="2"/>
  </r>
  <r>
    <x v="5"/>
    <s v="Education - Secondary School"/>
    <x v="5"/>
    <s v="Restrooms"/>
    <s v="ESe"/>
    <m/>
    <s v="ESe"/>
    <n v="3"/>
  </r>
  <r>
    <x v="5"/>
    <s v="Education - Secondary School"/>
    <x v="5"/>
    <s v="Storage (Unconditioned)"/>
    <s v="ESe"/>
    <m/>
    <s v="ESe"/>
    <n v="1"/>
  </r>
  <r>
    <x v="2"/>
    <s v="Restaurant - Sit Down"/>
    <x v="2"/>
    <s v="Restrooms"/>
    <s v="RSD"/>
    <m/>
    <s v="RSD"/>
    <n v="2"/>
  </r>
  <r>
    <x v="86"/>
    <s v="Restaurant - Fast Food"/>
    <x v="11"/>
    <s v="Restrooms"/>
    <s v="Gro"/>
    <m/>
    <s v="Gro"/>
    <n v="2"/>
  </r>
  <r>
    <x v="86"/>
    <s v="Restaurant - Fast Food"/>
    <x v="11"/>
    <s v="Retail Sales/Showroom"/>
    <s v="Gro"/>
    <m/>
    <s v="Gro"/>
    <n v="1"/>
  </r>
  <r>
    <x v="86"/>
    <s v="Restaurant - Fast Food"/>
    <x v="11"/>
    <s v="Storage (Unconditioned)"/>
    <s v="Gro"/>
    <m/>
    <s v="Gro"/>
    <n v="1"/>
  </r>
  <r>
    <x v="61"/>
    <s v="Retail - Small"/>
    <x v="1"/>
    <s v="Retail Sales/Showroom"/>
    <s v="RtS"/>
    <m/>
    <s v="RtS"/>
    <n v="1"/>
  </r>
  <r>
    <x v="61"/>
    <s v="Retail - Small"/>
    <x v="1"/>
    <s v="Retail Sales/Showroom"/>
    <s v="RtS"/>
    <m/>
    <s v="RtS"/>
    <n v="2"/>
  </r>
  <r>
    <x v="17"/>
    <s v="Retail - Small"/>
    <x v="8"/>
    <s v="Hallways/Corridors/Stairways"/>
    <s v="OfS"/>
    <m/>
    <s v="OfS"/>
    <n v="1"/>
  </r>
  <r>
    <x v="17"/>
    <s v="Retail - Small"/>
    <x v="8"/>
    <s v="Other Unlisted Activity Types"/>
    <s v="OfS"/>
    <m/>
    <s v="OfS"/>
    <n v="1"/>
  </r>
  <r>
    <x v="17"/>
    <s v="Retail - Small"/>
    <x v="8"/>
    <s v="Restrooms"/>
    <s v="OfS"/>
    <m/>
    <s v="OfS"/>
    <n v="1"/>
  </r>
  <r>
    <x v="17"/>
    <s v="Retail - Small"/>
    <x v="8"/>
    <s v="Storage (Unconditioned)"/>
    <s v="OfS"/>
    <m/>
    <s v="OfS"/>
    <n v="1"/>
  </r>
  <r>
    <x v="32"/>
    <s v="Restaurant - Fast Food"/>
    <x v="15"/>
    <s v="Restrooms"/>
    <s v="RFF"/>
    <m/>
    <s v="RFF"/>
    <n v="1"/>
  </r>
  <r>
    <x v="32"/>
    <s v="Restaurant - Fast Food"/>
    <x v="15"/>
    <s v="Dining Area"/>
    <s v="RFF"/>
    <m/>
    <s v="RFF"/>
    <n v="1"/>
  </r>
  <r>
    <x v="42"/>
    <s v="Retail - Large"/>
    <x v="10"/>
    <s v="Comm/Ind Work (General High Bay)"/>
    <s v="MLI"/>
    <m/>
    <s v="MLI"/>
    <n v="2"/>
  </r>
  <r>
    <x v="19"/>
    <s v="Assembly"/>
    <x v="9"/>
    <s v="Office (General)"/>
    <s v="Asm"/>
    <m/>
    <s v="Asm"/>
    <n v="1"/>
  </r>
  <r>
    <x v="19"/>
    <s v="Assembly"/>
    <x v="9"/>
    <s v="Storage (Conditioned)"/>
    <s v="Asm"/>
    <m/>
    <s v="Asm"/>
    <n v="1"/>
  </r>
  <r>
    <x v="19"/>
    <s v="Assembly"/>
    <x v="9"/>
    <s v="Classroom/Lecture"/>
    <s v="Asm"/>
    <m/>
    <s v="Asm"/>
    <n v="3"/>
  </r>
  <r>
    <x v="19"/>
    <s v="Assembly"/>
    <x v="9"/>
    <s v="Hallways/Corridors/Stairways"/>
    <s v="Asm"/>
    <m/>
    <s v="Asm"/>
    <n v="1"/>
  </r>
  <r>
    <x v="19"/>
    <s v="Assembly"/>
    <x v="9"/>
    <s v="Kitchen/Break room and Food Preparation"/>
    <s v="Asm"/>
    <m/>
    <s v="Asm"/>
    <n v="1"/>
  </r>
  <r>
    <x v="19"/>
    <s v="Assembly"/>
    <x v="9"/>
    <s v="Restrooms"/>
    <s v="Asm"/>
    <m/>
    <s v="Asm"/>
    <n v="2"/>
  </r>
  <r>
    <x v="19"/>
    <s v="Assembly"/>
    <x v="9"/>
    <s v="Conference Room"/>
    <s v="Asm"/>
    <m/>
    <s v="Asm"/>
    <n v="1"/>
  </r>
  <r>
    <x v="19"/>
    <s v="Assembly"/>
    <x v="9"/>
    <s v="Religious Worship"/>
    <s v="Asm"/>
    <m/>
    <s v="Asm"/>
    <n v="2"/>
  </r>
  <r>
    <x v="71"/>
    <s v="Warehouse"/>
    <x v="4"/>
    <s v="Office (Executive/Private)"/>
    <s v="SCn"/>
    <m/>
    <s v="SCn"/>
    <n v="2"/>
  </r>
  <r>
    <x v="71"/>
    <s v="Warehouse"/>
    <x v="4"/>
    <s v="Office (General)"/>
    <s v="SCn"/>
    <m/>
    <s v="SCn"/>
    <n v="1"/>
  </r>
  <r>
    <x v="71"/>
    <s v="Warehouse"/>
    <x v="4"/>
    <s v="Retail Sales/Showroom"/>
    <s v="SCn"/>
    <m/>
    <s v="SCn"/>
    <n v="2"/>
  </r>
  <r>
    <x v="16"/>
    <s v="Other Industrial"/>
    <x v="10"/>
    <s v="Comm/Ind Work (General High Bay)"/>
    <s v="MLI"/>
    <m/>
    <s v="MLI"/>
    <n v="5"/>
  </r>
  <r>
    <x v="16"/>
    <s v="Other Industrial"/>
    <x v="10"/>
    <s v="Restrooms"/>
    <s v="MLI"/>
    <m/>
    <s v="MLI"/>
    <n v="1"/>
  </r>
  <r>
    <x v="16"/>
    <s v="Other Industrial"/>
    <x v="10"/>
    <s v="Comm/Ind Work (General High Bay)"/>
    <s v="MLI"/>
    <m/>
    <s v="MLI"/>
    <n v="4"/>
  </r>
  <r>
    <x v="19"/>
    <s v="Assembly"/>
    <x v="9"/>
    <s v="Classroom/Lecture"/>
    <s v="Asm"/>
    <m/>
    <s v="Asm"/>
    <n v="3"/>
  </r>
  <r>
    <x v="19"/>
    <s v="Assembly"/>
    <x v="9"/>
    <s v="Kitchen/Break room and Food Preparation"/>
    <s v="Asm"/>
    <m/>
    <s v="Asm"/>
    <n v="1"/>
  </r>
  <r>
    <x v="19"/>
    <s v="Assembly"/>
    <x v="9"/>
    <s v="Restrooms"/>
    <s v="Asm"/>
    <m/>
    <s v="Asm"/>
    <n v="2"/>
  </r>
  <r>
    <x v="38"/>
    <s v="Office - Small"/>
    <x v="16"/>
    <s v="Other Unlisted Activity Types"/>
    <s v="MBT"/>
    <m/>
    <s v="MBT"/>
    <n v="4"/>
  </r>
  <r>
    <x v="38"/>
    <s v="Office - Small"/>
    <x v="16"/>
    <s v="Hallways/Corridors/Stairways"/>
    <s v="MBT"/>
    <m/>
    <s v="MBT"/>
    <n v="1"/>
  </r>
  <r>
    <x v="38"/>
    <s v="Office - Small"/>
    <x v="16"/>
    <s v="Laboratory"/>
    <s v="MBT"/>
    <m/>
    <s v="MBT"/>
    <n v="2"/>
  </r>
  <r>
    <x v="38"/>
    <s v="Office - Small"/>
    <x v="16"/>
    <s v="Office (Executive/Private)"/>
    <s v="MBT"/>
    <m/>
    <s v="MBT"/>
    <n v="3"/>
  </r>
  <r>
    <x v="38"/>
    <s v="Office - Small"/>
    <x v="16"/>
    <s v="Restrooms"/>
    <s v="MBT"/>
    <m/>
    <s v="MBT"/>
    <n v="1"/>
  </r>
  <r>
    <x v="38"/>
    <s v="Office - Small"/>
    <x v="16"/>
    <s v="Storage (Unconditioned)"/>
    <s v="MBT"/>
    <m/>
    <s v="MBT"/>
    <n v="1"/>
  </r>
  <r>
    <x v="38"/>
    <s v="Office - Small"/>
    <x v="16"/>
    <s v="Kitchen/Break room and Food Preparation"/>
    <s v="MBT"/>
    <m/>
    <s v="MBT"/>
    <n v="1"/>
  </r>
  <r>
    <x v="38"/>
    <s v="Office - Small"/>
    <x v="16"/>
    <s v="Office (General)"/>
    <s v="MBT"/>
    <m/>
    <s v="MBT"/>
    <n v="1"/>
  </r>
  <r>
    <x v="38"/>
    <s v="Office - Small"/>
    <x v="16"/>
    <s v="Office (Open Plan)"/>
    <s v="MBT"/>
    <m/>
    <s v="MBT"/>
    <n v="1"/>
  </r>
  <r>
    <x v="19"/>
    <s v="Assembly"/>
    <x v="9"/>
    <s v="Classroom/Lecture"/>
    <s v="Asm"/>
    <m/>
    <s v="Asm"/>
    <n v="1"/>
  </r>
  <r>
    <x v="19"/>
    <s v="Assembly"/>
    <x v="9"/>
    <s v="Copy Room"/>
    <s v="Asm"/>
    <m/>
    <s v="Asm"/>
    <n v="1"/>
  </r>
  <r>
    <x v="19"/>
    <s v="Assembly"/>
    <x v="9"/>
    <s v="Hallways/Corridors/Stairways"/>
    <s v="Asm"/>
    <m/>
    <s v="Asm"/>
    <n v="2"/>
  </r>
  <r>
    <x v="19"/>
    <s v="Assembly"/>
    <x v="9"/>
    <s v="Office (Executive/Private)"/>
    <s v="Asm"/>
    <m/>
    <s v="Asm"/>
    <n v="2"/>
  </r>
  <r>
    <x v="19"/>
    <s v="Assembly"/>
    <x v="9"/>
    <s v="Restrooms"/>
    <s v="Asm"/>
    <m/>
    <s v="Asm"/>
    <n v="1"/>
  </r>
  <r>
    <x v="19"/>
    <s v="Assembly"/>
    <x v="9"/>
    <s v="Storage (Conditioned)"/>
    <s v="Asm"/>
    <m/>
    <s v="Asm"/>
    <n v="1"/>
  </r>
  <r>
    <x v="19"/>
    <s v="Assembly"/>
    <x v="9"/>
    <s v="Kitchen/Break room and Food Preparation"/>
    <s v="Asm"/>
    <m/>
    <s v="Asm"/>
    <n v="1"/>
  </r>
  <r>
    <x v="17"/>
    <s v="Office - Small"/>
    <x v="8"/>
    <s v="Kitchen/Break room and Food Preparation"/>
    <s v="OfS"/>
    <m/>
    <s v="OfS"/>
    <n v="1"/>
  </r>
  <r>
    <x v="17"/>
    <s v="Office - Small"/>
    <x v="8"/>
    <s v="Comm/Ind Work (General High Bay)"/>
    <s v="OfS"/>
    <m/>
    <s v="OfS"/>
    <n v="2"/>
  </r>
  <r>
    <x v="18"/>
    <s v="Retail - Large"/>
    <x v="1"/>
    <s v="Hallways/Corridors/Stairways"/>
    <s v="RtS"/>
    <m/>
    <s v="RtS"/>
    <n v="1"/>
  </r>
  <r>
    <x v="18"/>
    <s v="Retail - Large"/>
    <x v="1"/>
    <s v="Mechanical/Electrical Room"/>
    <s v="RtS"/>
    <m/>
    <s v="RtS"/>
    <n v="1"/>
  </r>
  <r>
    <x v="18"/>
    <s v="Retail - Large"/>
    <x v="1"/>
    <s v="Storage (Conditioned)"/>
    <s v="RtS"/>
    <m/>
    <s v="RtS"/>
    <n v="1"/>
  </r>
  <r>
    <x v="18"/>
    <s v="Retail - Large"/>
    <x v="1"/>
    <s v="Bank/Financial"/>
    <s v="RtS"/>
    <m/>
    <s v="RtS"/>
    <n v="1"/>
  </r>
  <r>
    <x v="18"/>
    <s v="Retail - Large"/>
    <x v="1"/>
    <s v="Conference Room"/>
    <s v="RtS"/>
    <m/>
    <s v="RtS"/>
    <n v="1"/>
  </r>
  <r>
    <x v="18"/>
    <s v="Retail - Large"/>
    <x v="1"/>
    <s v="Locker and Dressing Room"/>
    <s v="RtS"/>
    <m/>
    <s v="RtS"/>
    <n v="1"/>
  </r>
  <r>
    <x v="18"/>
    <s v="Retail - Large"/>
    <x v="1"/>
    <s v="Restrooms"/>
    <s v="RtS"/>
    <m/>
    <s v="RtS"/>
    <n v="1"/>
  </r>
  <r>
    <x v="18"/>
    <s v="Retail - Large"/>
    <x v="1"/>
    <s v="Office (General)"/>
    <s v="RtS"/>
    <m/>
    <s v="RtS"/>
    <n v="1"/>
  </r>
  <r>
    <x v="7"/>
    <s v="Warehouse"/>
    <x v="6"/>
    <s v="Hallways/Corridors/Stairways"/>
    <s v="SUn"/>
    <m/>
    <s v="SUn"/>
    <n v="1"/>
  </r>
  <r>
    <x v="7"/>
    <s v="Warehouse"/>
    <x v="6"/>
    <s v="Kitchen/Break room and Food Preparation"/>
    <s v="SUn"/>
    <m/>
    <s v="SUn"/>
    <n v="1"/>
  </r>
  <r>
    <x v="7"/>
    <s v="Warehouse"/>
    <x v="6"/>
    <s v="Office (General)"/>
    <s v="SUn"/>
    <m/>
    <s v="SUn"/>
    <n v="1"/>
  </r>
  <r>
    <x v="7"/>
    <s v="Warehouse"/>
    <x v="6"/>
    <s v="Storage (Conditioned)"/>
    <s v="SUn"/>
    <m/>
    <s v="SUn"/>
    <n v="2"/>
  </r>
  <r>
    <x v="37"/>
    <s v="Retail - Small"/>
    <x v="1"/>
    <s v="Comm/Ind Work (General Low Bay)"/>
    <s v="RtS"/>
    <m/>
    <s v="RtS"/>
    <n v="1"/>
  </r>
  <r>
    <x v="37"/>
    <s v="Retail - Small"/>
    <x v="1"/>
    <s v="Locker and Dressing Room"/>
    <s v="RtS"/>
    <m/>
    <s v="RtS"/>
    <n v="1"/>
  </r>
  <r>
    <x v="37"/>
    <s v="Retail - Small"/>
    <x v="1"/>
    <s v="Storage (Conditioned)"/>
    <s v="RtS"/>
    <m/>
    <s v="RtS"/>
    <n v="1"/>
  </r>
  <r>
    <x v="94"/>
    <s v="Retail - Small"/>
    <x v="1"/>
    <s v="Restrooms"/>
    <s v="RtS"/>
    <m/>
    <s v="RtS"/>
    <n v="1"/>
  </r>
  <r>
    <x v="94"/>
    <s v="Retail - Small"/>
    <x v="1"/>
    <s v="Hallways/Corridors/Stairways"/>
    <s v="RtS"/>
    <m/>
    <s v="RtS"/>
    <n v="1"/>
  </r>
  <r>
    <x v="17"/>
    <s v="Other Industrial"/>
    <x v="8"/>
    <s v="Conference Room"/>
    <s v="OfS"/>
    <m/>
    <s v="OfS"/>
    <n v="1"/>
  </r>
  <r>
    <x v="17"/>
    <s v="Other Industrial"/>
    <x v="8"/>
    <s v="Office (Executive/Private)"/>
    <s v="OfS"/>
    <m/>
    <s v="OfS"/>
    <n v="1"/>
  </r>
  <r>
    <x v="17"/>
    <s v="Other Industrial"/>
    <x v="8"/>
    <s v="Office (Open Plan)"/>
    <s v="OfS"/>
    <m/>
    <s v="OfS"/>
    <n v="1"/>
  </r>
  <r>
    <x v="17"/>
    <s v="Other Industrial"/>
    <x v="8"/>
    <s v="Restrooms"/>
    <s v="OfS"/>
    <m/>
    <s v="OfS"/>
    <n v="2"/>
  </r>
  <r>
    <x v="7"/>
    <s v="Warehouse"/>
    <x v="6"/>
    <s v="Non Rebated Area"/>
    <s v="SUn"/>
    <m/>
    <s v="SUn"/>
    <n v="3"/>
  </r>
  <r>
    <x v="7"/>
    <s v="Warehouse"/>
    <x v="6"/>
    <s v="Storage (Unconditioned)"/>
    <s v="SUn"/>
    <m/>
    <s v="SUn"/>
    <n v="6"/>
  </r>
  <r>
    <x v="112"/>
    <s v="Warehouse"/>
    <x v="20"/>
    <s v="Conference Room"/>
    <s v="NA"/>
    <m/>
    <s v="NA"/>
    <n v="1"/>
  </r>
  <r>
    <x v="112"/>
    <s v="Warehouse"/>
    <x v="20"/>
    <s v="Kitchen/Break room and Food Preparation"/>
    <s v="NA"/>
    <m/>
    <s v="NA"/>
    <n v="1"/>
  </r>
  <r>
    <x v="112"/>
    <s v="Warehouse"/>
    <x v="20"/>
    <s v="Lobby (Office Reception/Waiting)"/>
    <s v="NA"/>
    <m/>
    <s v="NA"/>
    <n v="1"/>
  </r>
  <r>
    <x v="112"/>
    <s v="Warehouse"/>
    <x v="20"/>
    <s v="Office (Executive/Private)"/>
    <s v="NA"/>
    <m/>
    <s v="NA"/>
    <n v="1"/>
  </r>
  <r>
    <x v="112"/>
    <s v="Warehouse"/>
    <x v="20"/>
    <s v="Office (Open Plan)"/>
    <s v="NA"/>
    <m/>
    <s v="NA"/>
    <n v="1"/>
  </r>
  <r>
    <x v="112"/>
    <s v="Warehouse"/>
    <x v="20"/>
    <s v="Storage (Unconditioned)"/>
    <s v="NA"/>
    <m/>
    <s v="NA"/>
    <n v="4"/>
  </r>
  <r>
    <x v="7"/>
    <s v="Warehouse"/>
    <x v="6"/>
    <s v="Storage (Unconditioned)"/>
    <s v="SUn"/>
    <m/>
    <s v="SUn"/>
    <n v="2"/>
  </r>
  <r>
    <x v="13"/>
    <s v="Restaurant - Sit Down"/>
    <x v="2"/>
    <s v="Bar Cocktail Lounge"/>
    <s v="RSD"/>
    <m/>
    <s v="RSD"/>
    <n v="1"/>
  </r>
  <r>
    <x v="13"/>
    <s v="Restaurant - Sit Down"/>
    <x v="2"/>
    <s v="Restrooms"/>
    <s v="RSD"/>
    <m/>
    <s v="RSD"/>
    <n v="1"/>
  </r>
  <r>
    <x v="37"/>
    <s v="Laundry"/>
    <x v="1"/>
    <s v="Dry Cleaning"/>
    <s v="RtS"/>
    <m/>
    <s v="RtS"/>
    <n v="3"/>
  </r>
  <r>
    <x v="94"/>
    <s v="Retail - Small"/>
    <x v="1"/>
    <s v="Barber/Beauty Shop"/>
    <s v="RtS"/>
    <m/>
    <s v="RtS"/>
    <n v="1"/>
  </r>
  <r>
    <x v="94"/>
    <s v="Retail - Small"/>
    <x v="1"/>
    <s v="Office (General)"/>
    <s v="RtS"/>
    <m/>
    <s v="RtS"/>
    <n v="1"/>
  </r>
  <r>
    <x v="94"/>
    <s v="Retail - Small"/>
    <x v="1"/>
    <s v="Restrooms"/>
    <s v="RtS"/>
    <m/>
    <s v="RtS"/>
    <n v="1"/>
  </r>
  <r>
    <x v="61"/>
    <s v="Retail - Large"/>
    <x v="1"/>
    <s v="Retail Sales/Showroom"/>
    <s v="RtS"/>
    <m/>
    <s v="RtS"/>
    <n v="1"/>
  </r>
  <r>
    <x v="7"/>
    <s v="Warehouse"/>
    <x v="6"/>
    <s v="Storage (Unconditioned)"/>
    <s v="SUn"/>
    <m/>
    <s v="SUn"/>
    <n v="1"/>
  </r>
  <r>
    <x v="27"/>
    <s v="Education - Primary School"/>
    <x v="13"/>
    <s v="Restrooms"/>
    <s v="EPr"/>
    <m/>
    <s v="EPr"/>
    <n v="1"/>
  </r>
  <r>
    <x v="32"/>
    <s v="Restaurant - Fast Food"/>
    <x v="15"/>
    <s v="Kitchen/Break room and Food Preparation"/>
    <s v="RFF"/>
    <m/>
    <s v="RFF"/>
    <n v="1"/>
  </r>
  <r>
    <x v="27"/>
    <s v="Education - Primary School"/>
    <x v="13"/>
    <s v="Classroom/Lecture"/>
    <s v="EPr"/>
    <m/>
    <s v="EPr"/>
    <n v="3"/>
  </r>
  <r>
    <x v="27"/>
    <s v="Education - Primary School"/>
    <x v="13"/>
    <s v="Hallways/Corridors/Stairways"/>
    <s v="EPr"/>
    <m/>
    <s v="EPr"/>
    <n v="1"/>
  </r>
  <r>
    <x v="27"/>
    <s v="Education - Primary School"/>
    <x v="13"/>
    <s v="Kitchen/Break room and Food Preparation"/>
    <s v="EPr"/>
    <m/>
    <s v="EPr"/>
    <n v="1"/>
  </r>
  <r>
    <x v="27"/>
    <s v="Education - Primary School"/>
    <x v="13"/>
    <s v="Office (Executive/Private)"/>
    <s v="EPr"/>
    <m/>
    <s v="EPr"/>
    <n v="1"/>
  </r>
  <r>
    <x v="9"/>
    <s v="Office - Small"/>
    <x v="8"/>
    <s v="Restrooms"/>
    <s v="OfS"/>
    <m/>
    <s v="OfS"/>
    <n v="1"/>
  </r>
  <r>
    <x v="9"/>
    <s v="Office - Small"/>
    <x v="8"/>
    <s v="Office (Open Plan)"/>
    <s v="OfS"/>
    <m/>
    <s v="OfS"/>
    <n v="1"/>
  </r>
  <r>
    <x v="17"/>
    <s v="Office - Small"/>
    <x v="8"/>
    <s v="Copy Room"/>
    <s v="OfS"/>
    <m/>
    <s v="OfS"/>
    <n v="1"/>
  </r>
  <r>
    <x v="17"/>
    <s v="Office - Small"/>
    <x v="8"/>
    <s v="Kitchen/Break room and Food Preparation"/>
    <s v="OfS"/>
    <m/>
    <s v="OfS"/>
    <n v="1"/>
  </r>
  <r>
    <x v="17"/>
    <s v="Office - Small"/>
    <x v="8"/>
    <s v="Office (General)"/>
    <s v="OfS"/>
    <m/>
    <s v="OfS"/>
    <n v="2"/>
  </r>
  <r>
    <x v="17"/>
    <s v="Office - Small"/>
    <x v="8"/>
    <s v="Restrooms"/>
    <s v="OfS"/>
    <m/>
    <s v="OfS"/>
    <n v="1"/>
  </r>
  <r>
    <x v="32"/>
    <s v="Restaurant - Sit Down"/>
    <x v="15"/>
    <s v="Restrooms"/>
    <s v="RFF"/>
    <m/>
    <s v="RFF"/>
    <n v="1"/>
  </r>
  <r>
    <x v="2"/>
    <s v="Restaurant - Sit Down"/>
    <x v="2"/>
    <s v="Dining Area"/>
    <s v="RSD"/>
    <m/>
    <s v="RSD"/>
    <n v="1"/>
  </r>
  <r>
    <x v="2"/>
    <s v="Restaurant - Sit Down"/>
    <x v="2"/>
    <s v="Restrooms"/>
    <s v="RSD"/>
    <m/>
    <s v="RSD"/>
    <n v="1"/>
  </r>
  <r>
    <x v="2"/>
    <s v="Restaurant - Sit Down"/>
    <x v="2"/>
    <s v="Storage (Unconditioned)"/>
    <s v="RSD"/>
    <m/>
    <s v="RSD"/>
    <n v="1"/>
  </r>
  <r>
    <x v="32"/>
    <s v="Restaurant - Fast Food"/>
    <x v="15"/>
    <s v="Lobby (Main Entry and Assembly)"/>
    <s v="RFF"/>
    <m/>
    <s v="RFF"/>
    <n v="1"/>
  </r>
  <r>
    <x v="32"/>
    <s v="Restaurant - Fast Food"/>
    <x v="15"/>
    <s v="Restrooms"/>
    <s v="RFF"/>
    <m/>
    <s v="RFF"/>
    <n v="1"/>
  </r>
  <r>
    <x v="60"/>
    <s v="Restaurant - Fast Food"/>
    <x v="1"/>
    <s v="Retail Sales/Showroom"/>
    <s v="RtS"/>
    <m/>
    <s v="RtS"/>
    <n v="1"/>
  </r>
  <r>
    <x v="61"/>
    <s v="Retail - Small"/>
    <x v="1"/>
    <s v="Retail Sales/Showroom"/>
    <s v="RtS"/>
    <m/>
    <s v="RtS"/>
    <n v="1"/>
  </r>
  <r>
    <x v="113"/>
    <s v="Retail - Large"/>
    <x v="4"/>
    <s v="Storage (Unconditioned)"/>
    <s v="SCn"/>
    <m/>
    <s v="SCn"/>
    <n v="9"/>
  </r>
  <r>
    <x v="113"/>
    <s v="Retail - Large"/>
    <x v="4"/>
    <s v="Auto Repair Workshop"/>
    <s v="SCn"/>
    <m/>
    <s v="SCn"/>
    <n v="1"/>
  </r>
  <r>
    <x v="113"/>
    <s v="Retail - Large"/>
    <x v="4"/>
    <s v="Retail Sales/Showroom"/>
    <s v="SCn"/>
    <m/>
    <s v="SCn"/>
    <n v="1"/>
  </r>
  <r>
    <x v="31"/>
    <s v="Education - Primary School"/>
    <x v="13"/>
    <s v="Classrooms (Portable)"/>
    <s v="EPr"/>
    <m/>
    <s v="EPr"/>
    <n v="6"/>
  </r>
  <r>
    <x v="27"/>
    <s v="Education - Primary School"/>
    <x v="13"/>
    <s v="Classroom/Lecture"/>
    <s v="EPr"/>
    <m/>
    <s v="EPr"/>
    <n v="1"/>
  </r>
  <r>
    <x v="27"/>
    <s v="Education - Primary School"/>
    <x v="13"/>
    <s v="Office (Executive/Private)"/>
    <s v="EPr"/>
    <m/>
    <s v="EPr"/>
    <n v="1"/>
  </r>
  <r>
    <x v="27"/>
    <s v="Education - Primary School"/>
    <x v="13"/>
    <s v="Kitchen/Break room and Food Preparation"/>
    <s v="EPr"/>
    <m/>
    <s v="EPr"/>
    <n v="1"/>
  </r>
  <r>
    <x v="27"/>
    <s v="Education - Primary School"/>
    <x v="13"/>
    <s v="Storage (Conditioned)"/>
    <s v="EPr"/>
    <m/>
    <s v="EPr"/>
    <n v="1"/>
  </r>
  <r>
    <x v="27"/>
    <s v="Education - Primary School"/>
    <x v="13"/>
    <s v="Conference Room"/>
    <s v="EPr"/>
    <m/>
    <s v="EPr"/>
    <n v="1"/>
  </r>
  <r>
    <x v="27"/>
    <s v="Education - Primary School"/>
    <x v="13"/>
    <s v="Hallways/Corridors/Stairways"/>
    <s v="EPr"/>
    <m/>
    <s v="EPr"/>
    <n v="1"/>
  </r>
  <r>
    <x v="27"/>
    <s v="Education - Primary School"/>
    <x v="13"/>
    <s v="Restrooms"/>
    <s v="EPr"/>
    <m/>
    <s v="EPr"/>
    <n v="1"/>
  </r>
  <r>
    <x v="27"/>
    <s v="Education - Primary School"/>
    <x v="13"/>
    <s v="Classroom/Lecture"/>
    <s v="EPr"/>
    <m/>
    <s v="EPr"/>
    <n v="1"/>
  </r>
  <r>
    <x v="27"/>
    <s v="Education - Primary School"/>
    <x v="13"/>
    <s v="Office (Executive/Private)"/>
    <s v="EPr"/>
    <m/>
    <s v="EPr"/>
    <n v="1"/>
  </r>
  <r>
    <x v="27"/>
    <s v="Education - Primary School"/>
    <x v="13"/>
    <s v="Restrooms"/>
    <s v="EPr"/>
    <m/>
    <s v="EPr"/>
    <n v="3"/>
  </r>
  <r>
    <x v="7"/>
    <s v="Warehouse"/>
    <x v="6"/>
    <s v="Convention and Meeting Center"/>
    <s v="SUn"/>
    <m/>
    <s v="SUn"/>
    <n v="1"/>
  </r>
  <r>
    <x v="7"/>
    <s v="Warehouse"/>
    <x v="6"/>
    <s v="Office (General)"/>
    <s v="SUn"/>
    <m/>
    <s v="SUn"/>
    <n v="3"/>
  </r>
  <r>
    <x v="7"/>
    <s v="Warehouse"/>
    <x v="6"/>
    <s v="Office (Open Plan)"/>
    <s v="SUn"/>
    <m/>
    <s v="SUn"/>
    <n v="1"/>
  </r>
  <r>
    <x v="7"/>
    <s v="Warehouse"/>
    <x v="6"/>
    <s v="Restrooms"/>
    <s v="SUn"/>
    <m/>
    <s v="SUn"/>
    <n v="1"/>
  </r>
  <r>
    <x v="7"/>
    <s v="Warehouse"/>
    <x v="6"/>
    <s v="Storage (Unconditioned)"/>
    <s v="SUn"/>
    <m/>
    <s v="SUn"/>
    <n v="3"/>
  </r>
  <r>
    <x v="27"/>
    <s v="Education - Primary School"/>
    <x v="13"/>
    <s v="Hallways/Corridors/Stairways"/>
    <s v="EPr"/>
    <m/>
    <s v="EPr"/>
    <n v="1"/>
  </r>
  <r>
    <x v="27"/>
    <s v="Education - Primary School"/>
    <x v="13"/>
    <s v="Lobby (Office Reception/Waiting)"/>
    <s v="EPr"/>
    <m/>
    <s v="EPr"/>
    <n v="1"/>
  </r>
  <r>
    <x v="27"/>
    <s v="Education - Primary School"/>
    <x v="13"/>
    <s v="Office (General)"/>
    <s v="EPr"/>
    <m/>
    <s v="EPr"/>
    <n v="1"/>
  </r>
  <r>
    <x v="27"/>
    <s v="Education - Primary School"/>
    <x v="13"/>
    <s v="Classroom/Lecture"/>
    <s v="EPr"/>
    <m/>
    <s v="EPr"/>
    <n v="13"/>
  </r>
  <r>
    <x v="27"/>
    <s v="Education - Primary School"/>
    <x v="13"/>
    <s v="Kitchen/Break room and Food Preparation"/>
    <s v="EPr"/>
    <m/>
    <s v="EPr"/>
    <n v="1"/>
  </r>
  <r>
    <x v="27"/>
    <s v="Education - Primary School"/>
    <x v="13"/>
    <s v="Laundry"/>
    <s v="EPr"/>
    <m/>
    <s v="EPr"/>
    <n v="1"/>
  </r>
  <r>
    <x v="27"/>
    <s v="Education - Primary School"/>
    <x v="13"/>
    <s v="Restrooms"/>
    <s v="EPr"/>
    <m/>
    <s v="EPr"/>
    <n v="3"/>
  </r>
  <r>
    <x v="37"/>
    <s v="Laundry"/>
    <x v="1"/>
    <s v="Office (General)"/>
    <s v="RtS"/>
    <m/>
    <s v="RtS"/>
    <n v="2"/>
  </r>
  <r>
    <x v="27"/>
    <s v="Education - Primary School"/>
    <x v="13"/>
    <s v="Classroom/Lecture"/>
    <s v="EPr"/>
    <m/>
    <s v="EPr"/>
    <n v="3"/>
  </r>
  <r>
    <x v="27"/>
    <s v="Education - Primary School"/>
    <x v="13"/>
    <s v="Office (Open Plan)"/>
    <s v="EPr"/>
    <m/>
    <s v="EPr"/>
    <n v="1"/>
  </r>
  <r>
    <x v="27"/>
    <s v="Education - Primary School"/>
    <x v="13"/>
    <s v="Kitchen/Break room and Food Preparation"/>
    <s v="EPr"/>
    <m/>
    <s v="EPr"/>
    <n v="2"/>
  </r>
  <r>
    <x v="27"/>
    <s v="Education - Primary School"/>
    <x v="13"/>
    <s v="Restrooms"/>
    <s v="EPr"/>
    <m/>
    <s v="EPr"/>
    <n v="2"/>
  </r>
  <r>
    <x v="58"/>
    <s v="Retail - Large"/>
    <x v="18"/>
    <s v="Retail Sales/Showroom"/>
    <s v="RtL"/>
    <m/>
    <s v="RtL"/>
    <n v="3"/>
  </r>
  <r>
    <x v="7"/>
    <s v="Warehouse"/>
    <x v="6"/>
    <s v="Storage (Unconditioned)"/>
    <s v="SUn"/>
    <m/>
    <s v="SUn"/>
    <n v="1"/>
  </r>
  <r>
    <x v="7"/>
    <s v="Warehouse"/>
    <x v="6"/>
    <s v="Hallways/Corridors/Stairways"/>
    <s v="SUn"/>
    <m/>
    <s v="SUn"/>
    <n v="3"/>
  </r>
  <r>
    <x v="7"/>
    <s v="Warehouse"/>
    <x v="6"/>
    <s v="Kitchen/Break room and Food Preparation"/>
    <s v="SUn"/>
    <m/>
    <s v="SUn"/>
    <n v="1"/>
  </r>
  <r>
    <x v="7"/>
    <s v="Warehouse"/>
    <x v="6"/>
    <s v="Lobby (Office Reception/Waiting)"/>
    <s v="SUn"/>
    <m/>
    <s v="SUn"/>
    <n v="1"/>
  </r>
  <r>
    <x v="7"/>
    <s v="Warehouse"/>
    <x v="6"/>
    <s v="Office (Executive/Private)"/>
    <s v="SUn"/>
    <m/>
    <s v="SUn"/>
    <n v="4"/>
  </r>
  <r>
    <x v="7"/>
    <s v="Warehouse"/>
    <x v="6"/>
    <s v="Office (General)"/>
    <s v="SUn"/>
    <m/>
    <s v="SUn"/>
    <n v="2"/>
  </r>
  <r>
    <x v="7"/>
    <s v="Warehouse"/>
    <x v="6"/>
    <s v="Storage (Conditioned)"/>
    <s v="SUn"/>
    <m/>
    <s v="SUn"/>
    <n v="4"/>
  </r>
  <r>
    <x v="61"/>
    <s v="Retail - Small"/>
    <x v="1"/>
    <s v="Retail Sales/Showroom"/>
    <s v="RtS"/>
    <m/>
    <s v="RtS"/>
    <n v="2"/>
  </r>
  <r>
    <x v="61"/>
    <s v="Retail - Small"/>
    <x v="1"/>
    <s v="Office (Executive/Private)"/>
    <s v="RtS"/>
    <m/>
    <s v="RtS"/>
    <n v="1"/>
  </r>
  <r>
    <x v="14"/>
    <s v="Health/Medical - Clinic"/>
    <x v="8"/>
    <s v="Lobby (Main Entry and Assembly)"/>
    <s v="OfS"/>
    <m/>
    <s v="OfS"/>
    <n v="2"/>
  </r>
  <r>
    <x v="14"/>
    <s v="Health/Medical - Clinic"/>
    <x v="8"/>
    <s v="Medical Offices and Exam Rooms"/>
    <s v="OfS"/>
    <m/>
    <s v="OfS"/>
    <n v="2"/>
  </r>
  <r>
    <x v="14"/>
    <s v="Health/Medical - Clinic"/>
    <x v="8"/>
    <s v="Mechanical/Electrical Room"/>
    <s v="OfS"/>
    <m/>
    <s v="OfS"/>
    <n v="1"/>
  </r>
  <r>
    <x v="14"/>
    <s v="Health/Medical - Clinic"/>
    <x v="8"/>
    <s v="Restrooms"/>
    <s v="OfS"/>
    <m/>
    <s v="OfS"/>
    <n v="1"/>
  </r>
  <r>
    <x v="14"/>
    <s v="Health/Medical - Clinic"/>
    <x v="8"/>
    <s v="Storage (Conditioned)"/>
    <s v="OfS"/>
    <m/>
    <s v="OfS"/>
    <n v="1"/>
  </r>
  <r>
    <x v="14"/>
    <s v="Health/Medical - Clinic"/>
    <x v="8"/>
    <s v="Hallways/Corridors/Stairways"/>
    <s v="OfS"/>
    <m/>
    <s v="OfS"/>
    <n v="1"/>
  </r>
  <r>
    <x v="14"/>
    <s v="Health/Medical - Clinic"/>
    <x v="8"/>
    <s v="Laboratory"/>
    <s v="OfS"/>
    <m/>
    <s v="OfS"/>
    <n v="1"/>
  </r>
  <r>
    <x v="19"/>
    <s v="Assembly"/>
    <x v="9"/>
    <s v="Auditorium"/>
    <s v="Asm"/>
    <m/>
    <s v="Asm"/>
    <n v="2"/>
  </r>
  <r>
    <x v="19"/>
    <s v="Assembly"/>
    <x v="9"/>
    <s v="Copy Room"/>
    <s v="Asm"/>
    <m/>
    <s v="Asm"/>
    <n v="1"/>
  </r>
  <r>
    <x v="19"/>
    <s v="Assembly"/>
    <x v="9"/>
    <s v="Kitchen/Break room and Food Preparation"/>
    <s v="Asm"/>
    <m/>
    <s v="Asm"/>
    <n v="1"/>
  </r>
  <r>
    <x v="19"/>
    <s v="Assembly"/>
    <x v="9"/>
    <s v="Office (Executive/Private)"/>
    <s v="Asm"/>
    <m/>
    <s v="Asm"/>
    <n v="1"/>
  </r>
  <r>
    <x v="19"/>
    <s v="Assembly"/>
    <x v="9"/>
    <s v="Storage (Unconditioned)"/>
    <s v="Asm"/>
    <m/>
    <s v="Asm"/>
    <n v="1"/>
  </r>
  <r>
    <x v="19"/>
    <s v="Assembly"/>
    <x v="9"/>
    <s v="Classroom/Lecture"/>
    <s v="Asm"/>
    <m/>
    <s v="Asm"/>
    <n v="2"/>
  </r>
  <r>
    <x v="19"/>
    <s v="Assembly"/>
    <x v="9"/>
    <s v="Dining Area"/>
    <s v="Asm"/>
    <m/>
    <s v="Asm"/>
    <n v="1"/>
  </r>
  <r>
    <x v="19"/>
    <s v="Assembly"/>
    <x v="9"/>
    <s v="Hallways/Corridors/Stairways"/>
    <s v="Asm"/>
    <m/>
    <s v="Asm"/>
    <n v="1"/>
  </r>
  <r>
    <x v="19"/>
    <s v="Assembly"/>
    <x v="9"/>
    <s v="Kitchen/Break room and Food Preparation"/>
    <s v="Asm"/>
    <m/>
    <s v="Asm"/>
    <n v="1"/>
  </r>
  <r>
    <x v="19"/>
    <s v="Assembly"/>
    <x v="9"/>
    <s v="Lobby (Main Entry and Assembly)"/>
    <s v="Asm"/>
    <m/>
    <s v="Asm"/>
    <n v="1"/>
  </r>
  <r>
    <x v="19"/>
    <s v="Assembly"/>
    <x v="9"/>
    <s v="Office (General)"/>
    <s v="Asm"/>
    <m/>
    <s v="Asm"/>
    <n v="2"/>
  </r>
  <r>
    <x v="19"/>
    <s v="Assembly"/>
    <x v="9"/>
    <s v="Restrooms"/>
    <s v="Asm"/>
    <m/>
    <s v="Asm"/>
    <n v="2"/>
  </r>
  <r>
    <x v="19"/>
    <s v="Assembly"/>
    <x v="9"/>
    <s v="Storage (Unconditioned)"/>
    <s v="Asm"/>
    <m/>
    <s v="Asm"/>
    <n v="2"/>
  </r>
  <r>
    <x v="27"/>
    <s v="Education - Primary School"/>
    <x v="13"/>
    <s v="Restrooms"/>
    <s v="EPr"/>
    <m/>
    <s v="EPr"/>
    <n v="2"/>
  </r>
  <r>
    <x v="27"/>
    <s v="Education - Primary School"/>
    <x v="13"/>
    <s v="Storage (Unconditioned)"/>
    <s v="EPr"/>
    <m/>
    <s v="EPr"/>
    <n v="1"/>
  </r>
  <r>
    <x v="27"/>
    <s v="Education - Primary School"/>
    <x v="13"/>
    <s v="Classroom/Lecture"/>
    <s v="EPr"/>
    <m/>
    <s v="EPr"/>
    <n v="6"/>
  </r>
  <r>
    <x v="27"/>
    <s v="Education - Primary School"/>
    <x v="13"/>
    <s v="Lobby (Office Reception/Waiting)"/>
    <s v="EPr"/>
    <m/>
    <s v="EPr"/>
    <n v="1"/>
  </r>
  <r>
    <x v="27"/>
    <s v="Education - Primary School"/>
    <x v="13"/>
    <s v="Office (Executive/Private)"/>
    <s v="EPr"/>
    <m/>
    <s v="EPr"/>
    <n v="1"/>
  </r>
  <r>
    <x v="27"/>
    <s v="Education - Primary School"/>
    <x v="13"/>
    <s v="Dining Area"/>
    <s v="EPr"/>
    <m/>
    <s v="EPr"/>
    <n v="1"/>
  </r>
  <r>
    <x v="27"/>
    <s v="Education - Primary School"/>
    <x v="13"/>
    <s v="Hallways/Corridors/Stairways"/>
    <s v="EPr"/>
    <m/>
    <s v="EPr"/>
    <n v="2"/>
  </r>
  <r>
    <x v="27"/>
    <s v="Education - Primary School"/>
    <x v="13"/>
    <s v="Kitchen/Break room and Food Preparation"/>
    <s v="EPr"/>
    <m/>
    <s v="EPr"/>
    <n v="1"/>
  </r>
  <r>
    <x v="27"/>
    <s v="Education - Primary School"/>
    <x v="13"/>
    <s v="Laundry"/>
    <s v="EPr"/>
    <m/>
    <s v="EPr"/>
    <n v="1"/>
  </r>
  <r>
    <x v="27"/>
    <s v="Education - Primary School"/>
    <x v="13"/>
    <s v="Office (Open Plan)"/>
    <s v="EPr"/>
    <m/>
    <s v="EPr"/>
    <n v="1"/>
  </r>
  <r>
    <x v="7"/>
    <s v="Warehouse"/>
    <x v="6"/>
    <s v="Office (General)"/>
    <s v="SUn"/>
    <m/>
    <s v="SUn"/>
    <n v="3"/>
  </r>
  <r>
    <x v="7"/>
    <s v="Warehouse"/>
    <x v="6"/>
    <s v="Storage (Unconditioned)"/>
    <s v="SUn"/>
    <m/>
    <s v="SUn"/>
    <n v="1"/>
  </r>
  <r>
    <x v="7"/>
    <s v="Warehouse"/>
    <x v="6"/>
    <s v="Hallways/Corridors/Stairways"/>
    <s v="SUn"/>
    <m/>
    <s v="SUn"/>
    <n v="1"/>
  </r>
  <r>
    <x v="7"/>
    <s v="Warehouse"/>
    <x v="6"/>
    <s v="Restrooms"/>
    <s v="SUn"/>
    <m/>
    <s v="SUn"/>
    <n v="1"/>
  </r>
  <r>
    <x v="17"/>
    <s v="Other Industrial"/>
    <x v="8"/>
    <s v="Conference Room"/>
    <s v="OfS"/>
    <m/>
    <s v="OfS"/>
    <n v="1"/>
  </r>
  <r>
    <x v="17"/>
    <s v="Other Industrial"/>
    <x v="8"/>
    <s v="Storage (Conditioned)"/>
    <s v="OfS"/>
    <m/>
    <s v="OfS"/>
    <n v="1"/>
  </r>
  <r>
    <x v="17"/>
    <s v="Other Industrial"/>
    <x v="8"/>
    <s v="Office (General)"/>
    <s v="OfS"/>
    <m/>
    <s v="OfS"/>
    <n v="1"/>
  </r>
  <r>
    <x v="17"/>
    <s v="Other Industrial"/>
    <x v="8"/>
    <s v="Hallways/Corridors/Stairways"/>
    <s v="OfS"/>
    <m/>
    <s v="OfS"/>
    <n v="1"/>
  </r>
  <r>
    <x v="17"/>
    <s v="Other Industrial"/>
    <x v="8"/>
    <s v="Lobby (Main Entry and Assembly)"/>
    <s v="OfS"/>
    <m/>
    <s v="OfS"/>
    <n v="1"/>
  </r>
  <r>
    <x v="17"/>
    <s v="Other Industrial"/>
    <x v="8"/>
    <s v="Office (Executive/Private)"/>
    <s v="OfS"/>
    <m/>
    <s v="OfS"/>
    <n v="1"/>
  </r>
  <r>
    <x v="17"/>
    <s v="Other Industrial"/>
    <x v="8"/>
    <s v="Restrooms"/>
    <s v="OfS"/>
    <m/>
    <s v="OfS"/>
    <n v="1"/>
  </r>
  <r>
    <x v="76"/>
    <s v="Retail - Large"/>
    <x v="21"/>
    <s v="Restrooms"/>
    <s v="Rt3"/>
    <m/>
    <s v="Rt3"/>
    <n v="1"/>
  </r>
  <r>
    <x v="76"/>
    <s v="Retail - Large"/>
    <x v="21"/>
    <s v="Retail Sales/Showroom"/>
    <s v="Rt3"/>
    <m/>
    <s v="Rt3"/>
    <n v="2"/>
  </r>
  <r>
    <x v="76"/>
    <s v="Retail - Large"/>
    <x v="21"/>
    <s v="Storage (Conditioned)"/>
    <s v="Rt3"/>
    <m/>
    <s v="Rt3"/>
    <n v="2"/>
  </r>
  <r>
    <x v="18"/>
    <s v="Retail - Large"/>
    <x v="1"/>
    <s v="Hallways/Corridors/Stairways"/>
    <s v="RtS"/>
    <m/>
    <s v="RtS"/>
    <n v="1"/>
  </r>
  <r>
    <x v="18"/>
    <s v="Retail - Large"/>
    <x v="1"/>
    <s v="Retail Sales/Showroom"/>
    <s v="RtS"/>
    <m/>
    <s v="RtS"/>
    <n v="2"/>
  </r>
  <r>
    <x v="7"/>
    <s v="Warehouse"/>
    <x v="6"/>
    <s v="Storage (Unconditioned)"/>
    <s v="SUn"/>
    <m/>
    <s v="SUn"/>
    <n v="5"/>
  </r>
  <r>
    <x v="42"/>
    <s v="Retail - Small"/>
    <x v="10"/>
    <s v="Auto Repair Workshop"/>
    <s v="MLI"/>
    <m/>
    <s v="MLI"/>
    <n v="1"/>
  </r>
  <r>
    <x v="42"/>
    <s v="Retail - Small"/>
    <x v="10"/>
    <s v="Office (General)"/>
    <s v="MLI"/>
    <m/>
    <s v="MLI"/>
    <n v="1"/>
  </r>
  <r>
    <x v="42"/>
    <s v="Retail - Small"/>
    <x v="10"/>
    <s v="Storage (Unconditioned)"/>
    <s v="MLI"/>
    <m/>
    <s v="MLI"/>
    <n v="1"/>
  </r>
  <r>
    <x v="42"/>
    <s v="Retail - Small"/>
    <x v="10"/>
    <s v="Kitchen/Break room and Food Preparation"/>
    <s v="MLI"/>
    <m/>
    <s v="MLI"/>
    <n v="1"/>
  </r>
  <r>
    <x v="58"/>
    <s v="Retail - Large"/>
    <x v="18"/>
    <s v="Retail Sales/Showroom"/>
    <s v="RtL"/>
    <m/>
    <s v="RtL"/>
    <n v="3"/>
  </r>
  <r>
    <x v="58"/>
    <s v="Retail - Large"/>
    <x v="18"/>
    <s v="Hallways/Corridors/Stairways"/>
    <s v="RtL"/>
    <m/>
    <s v="RtL"/>
    <n v="1"/>
  </r>
  <r>
    <x v="58"/>
    <s v="Retail - Large"/>
    <x v="18"/>
    <s v="Kitchen/Break room and Food Preparation"/>
    <s v="RtL"/>
    <m/>
    <s v="RtL"/>
    <n v="1"/>
  </r>
  <r>
    <x v="58"/>
    <s v="Retail - Large"/>
    <x v="18"/>
    <s v="Loading Dock"/>
    <s v="RtL"/>
    <m/>
    <s v="RtL"/>
    <n v="1"/>
  </r>
  <r>
    <x v="58"/>
    <s v="Retail - Large"/>
    <x v="18"/>
    <s v="Locker and Dressing Room"/>
    <s v="RtL"/>
    <m/>
    <s v="RtL"/>
    <n v="1"/>
  </r>
  <r>
    <x v="58"/>
    <s v="Retail - Large"/>
    <x v="18"/>
    <s v="Mechanical/Electrical Room"/>
    <s v="RtL"/>
    <m/>
    <s v="RtL"/>
    <n v="1"/>
  </r>
  <r>
    <x v="58"/>
    <s v="Retail - Large"/>
    <x v="18"/>
    <s v="Office (General)"/>
    <s v="RtL"/>
    <m/>
    <s v="RtL"/>
    <n v="6"/>
  </r>
  <r>
    <x v="58"/>
    <s v="Retail - Large"/>
    <x v="18"/>
    <s v="Office (Open Plan)"/>
    <s v="RtL"/>
    <m/>
    <s v="RtL"/>
    <n v="2"/>
  </r>
  <r>
    <x v="58"/>
    <s v="Retail - Large"/>
    <x v="18"/>
    <s v="Other Unlisted Activity Types"/>
    <s v="RtL"/>
    <m/>
    <s v="RtL"/>
    <n v="1"/>
  </r>
  <r>
    <x v="58"/>
    <s v="Retail - Large"/>
    <x v="18"/>
    <s v="Restrooms"/>
    <s v="RtL"/>
    <m/>
    <s v="RtL"/>
    <n v="3"/>
  </r>
  <r>
    <x v="58"/>
    <s v="Retail - Large"/>
    <x v="18"/>
    <s v="Storage (Conditioned)"/>
    <s v="RtL"/>
    <m/>
    <s v="RtL"/>
    <n v="2"/>
  </r>
  <r>
    <x v="58"/>
    <s v="Retail - Large"/>
    <x v="18"/>
    <s v="Storage (Unconditioned)"/>
    <s v="RtL"/>
    <m/>
    <s v="RtL"/>
    <n v="3"/>
  </r>
  <r>
    <x v="42"/>
    <s v="Retail - Large"/>
    <x v="10"/>
    <s v="Storage (Unconditioned)"/>
    <s v="MLI"/>
    <m/>
    <s v="MLI"/>
    <n v="4"/>
  </r>
  <r>
    <x v="42"/>
    <s v="Retail - Large"/>
    <x v="10"/>
    <s v="Computer Room"/>
    <s v="MLI"/>
    <m/>
    <s v="MLI"/>
    <n v="1"/>
  </r>
  <r>
    <x v="42"/>
    <s v="Retail - Large"/>
    <x v="10"/>
    <s v="Restrooms"/>
    <s v="MLI"/>
    <m/>
    <s v="MLI"/>
    <n v="1"/>
  </r>
  <r>
    <x v="42"/>
    <s v="Retail - Large"/>
    <x v="10"/>
    <s v="Office (General)"/>
    <s v="MLI"/>
    <m/>
    <s v="MLI"/>
    <n v="1"/>
  </r>
  <r>
    <x v="18"/>
    <s v="Retail - Small"/>
    <x v="1"/>
    <s v="Office (General)"/>
    <s v="RtS"/>
    <m/>
    <s v="RtS"/>
    <n v="1"/>
  </r>
  <r>
    <x v="18"/>
    <s v="Retail - Small"/>
    <x v="1"/>
    <s v="Retail Sales/Showroom"/>
    <s v="RtS"/>
    <m/>
    <s v="RtS"/>
    <n v="2"/>
  </r>
  <r>
    <x v="18"/>
    <s v="Retail - Small"/>
    <x v="1"/>
    <s v="Restrooms"/>
    <s v="RtS"/>
    <m/>
    <s v="RtS"/>
    <n v="1"/>
  </r>
  <r>
    <x v="16"/>
    <s v="Other Industrial"/>
    <x v="10"/>
    <s v="Comm/Ind Work (General High Bay)"/>
    <s v="MLI"/>
    <m/>
    <s v="MLI"/>
    <n v="1"/>
  </r>
  <r>
    <x v="16"/>
    <s v="Other Industrial"/>
    <x v="10"/>
    <s v="Conference Room"/>
    <s v="MLI"/>
    <m/>
    <s v="MLI"/>
    <n v="1"/>
  </r>
  <r>
    <x v="16"/>
    <s v="Other Industrial"/>
    <x v="10"/>
    <s v="Office (General)"/>
    <s v="MLI"/>
    <m/>
    <s v="MLI"/>
    <n v="10"/>
  </r>
  <r>
    <x v="16"/>
    <s v="Other Industrial"/>
    <x v="10"/>
    <s v="Hallways/Corridors/Stairways"/>
    <s v="MLI"/>
    <m/>
    <s v="MLI"/>
    <n v="1"/>
  </r>
  <r>
    <x v="16"/>
    <s v="Other Industrial"/>
    <x v="10"/>
    <s v="Kitchen/Break room and Food Preparation"/>
    <s v="MLI"/>
    <m/>
    <s v="MLI"/>
    <n v="2"/>
  </r>
  <r>
    <x v="16"/>
    <s v="Other Industrial"/>
    <x v="10"/>
    <s v="Office (Open Plan)"/>
    <s v="MLI"/>
    <m/>
    <s v="MLI"/>
    <n v="2"/>
  </r>
  <r>
    <x v="16"/>
    <s v="Other Industrial"/>
    <x v="10"/>
    <s v="Restrooms"/>
    <s v="MLI"/>
    <m/>
    <s v="MLI"/>
    <n v="3"/>
  </r>
  <r>
    <x v="16"/>
    <s v="Other Industrial"/>
    <x v="10"/>
    <s v="Comm/Ind Work (General High Bay)"/>
    <s v="MLI"/>
    <m/>
    <s v="MLI"/>
    <n v="3"/>
  </r>
  <r>
    <x v="16"/>
    <s v="Other Industrial"/>
    <x v="10"/>
    <s v="Hallways/Corridors/Stairways"/>
    <s v="MLI"/>
    <m/>
    <s v="MLI"/>
    <n v="1"/>
  </r>
  <r>
    <x v="16"/>
    <s v="Other Industrial"/>
    <x v="10"/>
    <s v="Lobby (Office Reception/Waiting)"/>
    <s v="MLI"/>
    <m/>
    <s v="MLI"/>
    <n v="1"/>
  </r>
  <r>
    <x v="16"/>
    <s v="Other Industrial"/>
    <x v="10"/>
    <s v="Office (General)"/>
    <s v="MLI"/>
    <m/>
    <s v="MLI"/>
    <n v="3"/>
  </r>
  <r>
    <x v="16"/>
    <s v="Other Industrial"/>
    <x v="10"/>
    <s v="Kitchen/Break room and Food Preparation"/>
    <s v="MLI"/>
    <m/>
    <s v="MLI"/>
    <n v="2"/>
  </r>
  <r>
    <x v="16"/>
    <s v="Other Industrial"/>
    <x v="10"/>
    <s v="Office (Executive/Private)"/>
    <s v="MLI"/>
    <m/>
    <s v="MLI"/>
    <n v="1"/>
  </r>
  <r>
    <x v="16"/>
    <s v="Other Industrial"/>
    <x v="10"/>
    <s v="Conference Room"/>
    <s v="MLI"/>
    <m/>
    <s v="MLI"/>
    <n v="1"/>
  </r>
  <r>
    <x v="16"/>
    <s v="Other Industrial"/>
    <x v="10"/>
    <s v="Hallways/Corridors/Stairways"/>
    <s v="MLI"/>
    <m/>
    <s v="MLI"/>
    <n v="1"/>
  </r>
  <r>
    <x v="36"/>
    <s v="Assembly"/>
    <x v="9"/>
    <s v="Vacant Office (Open Plan)"/>
    <s v="Asm"/>
    <m/>
    <s v="Asm"/>
    <n v="1"/>
  </r>
  <r>
    <x v="36"/>
    <s v="Assembly"/>
    <x v="9"/>
    <s v="Office (Open Plan)"/>
    <s v="Asm"/>
    <m/>
    <s v="Asm"/>
    <n v="1"/>
  </r>
  <r>
    <x v="114"/>
    <s v="Other"/>
    <x v="20"/>
    <s v="Stairwells (not stairways/hallways)"/>
    <s v="NA"/>
    <m/>
    <s v="NA"/>
    <n v="1"/>
  </r>
  <r>
    <x v="114"/>
    <s v="Other"/>
    <x v="20"/>
    <s v="Parking"/>
    <s v="NA"/>
    <m/>
    <s v="NA"/>
    <n v="5"/>
  </r>
  <r>
    <x v="61"/>
    <s v="Retail - Small"/>
    <x v="1"/>
    <s v="Non Rebated Area"/>
    <s v="RtS"/>
    <m/>
    <s v="RtS"/>
    <n v="5"/>
  </r>
  <r>
    <x v="32"/>
    <s v="Restaurant - Fast Food"/>
    <x v="15"/>
    <s v="Dining Area"/>
    <s v="RFF"/>
    <m/>
    <s v="RFF"/>
    <n v="1"/>
  </r>
  <r>
    <x v="59"/>
    <s v="Education - Community College"/>
    <x v="19"/>
    <s v="Restrooms"/>
    <s v="ECC"/>
    <m/>
    <s v="ECC"/>
    <n v="1"/>
  </r>
  <r>
    <x v="83"/>
    <s v="Agriculture"/>
    <x v="20"/>
    <s v="Storage (Refrigerated/Freezer), Building"/>
    <s v="NA"/>
    <m/>
    <s v="NA"/>
    <n v="1"/>
  </r>
  <r>
    <x v="16"/>
    <s v="Other Industrial"/>
    <x v="10"/>
    <s v="Comm/Ind Work (General Low Bay)"/>
    <s v="MLI"/>
    <m/>
    <s v="MLI"/>
    <n v="1"/>
  </r>
  <r>
    <x v="42"/>
    <s v="Retail - Small"/>
    <x v="10"/>
    <s v="Office (General)"/>
    <s v="MLI"/>
    <m/>
    <s v="MLI"/>
    <n v="1"/>
  </r>
  <r>
    <x v="42"/>
    <s v="Retail - Small"/>
    <x v="10"/>
    <s v="Restrooms"/>
    <s v="MLI"/>
    <m/>
    <s v="MLI"/>
    <n v="2"/>
  </r>
  <r>
    <x v="42"/>
    <s v="Retail - Small"/>
    <x v="10"/>
    <s v="Auto Repair Workshop"/>
    <s v="MLI"/>
    <m/>
    <s v="MLI"/>
    <n v="2"/>
  </r>
  <r>
    <x v="7"/>
    <s v="Office - Large"/>
    <x v="6"/>
    <s v="Restrooms"/>
    <s v="SUn"/>
    <m/>
    <s v="SUn"/>
    <n v="1"/>
  </r>
  <r>
    <x v="7"/>
    <s v="Office - Large"/>
    <x v="6"/>
    <s v="Conference Room"/>
    <s v="SUn"/>
    <m/>
    <s v="SUn"/>
    <n v="2"/>
  </r>
  <r>
    <x v="7"/>
    <s v="Office - Large"/>
    <x v="6"/>
    <s v="Hallways/Corridors/Stairways"/>
    <s v="SUn"/>
    <m/>
    <s v="SUn"/>
    <n v="1"/>
  </r>
  <r>
    <x v="7"/>
    <s v="Office - Large"/>
    <x v="6"/>
    <s v="Kitchen/Break room and Food Preparation"/>
    <s v="SUn"/>
    <m/>
    <s v="SUn"/>
    <n v="2"/>
  </r>
  <r>
    <x v="7"/>
    <s v="Office - Large"/>
    <x v="6"/>
    <s v="Lobby (Office Reception/Waiting)"/>
    <s v="SUn"/>
    <m/>
    <s v="SUn"/>
    <n v="1"/>
  </r>
  <r>
    <x v="7"/>
    <s v="Office - Large"/>
    <x v="6"/>
    <s v="Office (General)"/>
    <s v="SUn"/>
    <m/>
    <s v="SUn"/>
    <n v="2"/>
  </r>
  <r>
    <x v="7"/>
    <s v="Office - Large"/>
    <x v="6"/>
    <s v="Storage (Conditioned)"/>
    <s v="SUn"/>
    <m/>
    <s v="SUn"/>
    <n v="1"/>
  </r>
  <r>
    <x v="61"/>
    <s v="Retail - Small"/>
    <x v="1"/>
    <s v="Retail Sales/Showroom"/>
    <s v="RtS"/>
    <m/>
    <s v="RtS"/>
    <n v="2"/>
  </r>
  <r>
    <x v="29"/>
    <s v="Assembly"/>
    <x v="9"/>
    <s v="Auditorium"/>
    <s v="Asm"/>
    <m/>
    <s v="Asm"/>
    <n v="2"/>
  </r>
  <r>
    <x v="7"/>
    <s v="Warehouse"/>
    <x v="6"/>
    <s v="Storage (Conditioned)"/>
    <s v="SUn"/>
    <m/>
    <s v="SUn"/>
    <n v="1"/>
  </r>
  <r>
    <x v="7"/>
    <s v="Warehouse"/>
    <x v="6"/>
    <s v="Restrooms"/>
    <s v="SUn"/>
    <m/>
    <s v="SUn"/>
    <n v="2"/>
  </r>
  <r>
    <x v="7"/>
    <s v="Warehouse"/>
    <x v="6"/>
    <s v="Office (Executive/Private)"/>
    <s v="SUn"/>
    <m/>
    <s v="SUn"/>
    <n v="2"/>
  </r>
  <r>
    <x v="85"/>
    <s v="Assembly"/>
    <x v="9"/>
    <s v="Hallways/Corridors/Stairways"/>
    <s v="Asm"/>
    <m/>
    <s v="Asm"/>
    <n v="1"/>
  </r>
  <r>
    <x v="85"/>
    <s v="Assembly"/>
    <x v="9"/>
    <s v="Retail Sales/Showroom"/>
    <s v="Asm"/>
    <m/>
    <s v="Asm"/>
    <n v="1"/>
  </r>
  <r>
    <x v="85"/>
    <s v="Assembly"/>
    <x v="9"/>
    <s v="Mechanical/Electrical Room"/>
    <s v="Asm"/>
    <m/>
    <s v="Asm"/>
    <n v="1"/>
  </r>
  <r>
    <x v="85"/>
    <s v="Assembly"/>
    <x v="9"/>
    <s v="Kitchen/Break room and Food Preparation"/>
    <s v="Asm"/>
    <m/>
    <s v="Asm"/>
    <n v="2"/>
  </r>
  <r>
    <x v="85"/>
    <s v="Assembly"/>
    <x v="9"/>
    <s v="Office (General)"/>
    <s v="Asm"/>
    <m/>
    <s v="Asm"/>
    <n v="1"/>
  </r>
  <r>
    <x v="85"/>
    <s v="Assembly"/>
    <x v="9"/>
    <s v="Restrooms"/>
    <s v="Asm"/>
    <m/>
    <s v="Asm"/>
    <n v="2"/>
  </r>
  <r>
    <x v="14"/>
    <s v="Health/Medical - Clinic"/>
    <x v="8"/>
    <s v="Restrooms"/>
    <s v="OfS"/>
    <m/>
    <s v="OfS"/>
    <n v="1"/>
  </r>
  <r>
    <x v="14"/>
    <s v="Health/Medical - Clinic"/>
    <x v="8"/>
    <s v="Medical Offices and Exam Rooms"/>
    <s v="OfS"/>
    <m/>
    <s v="OfS"/>
    <n v="1"/>
  </r>
  <r>
    <x v="14"/>
    <s v="Health/Medical - Clinic"/>
    <x v="8"/>
    <s v="Lobby (Office Reception/Waiting)"/>
    <s v="OfS"/>
    <m/>
    <s v="OfS"/>
    <n v="1"/>
  </r>
  <r>
    <x v="14"/>
    <s v="Health/Medical - Clinic"/>
    <x v="8"/>
    <s v="Storage (Conditioned)"/>
    <s v="OfS"/>
    <m/>
    <s v="OfS"/>
    <n v="1"/>
  </r>
  <r>
    <x v="16"/>
    <s v="Other Industrial"/>
    <x v="10"/>
    <s v="Comm/Ind Work (General High Bay)"/>
    <s v="MLI"/>
    <m/>
    <s v="MLI"/>
    <n v="1"/>
  </r>
  <r>
    <x v="16"/>
    <s v="Other Industrial"/>
    <x v="10"/>
    <s v="Restrooms"/>
    <s v="MLI"/>
    <m/>
    <s v="MLI"/>
    <n v="1"/>
  </r>
  <r>
    <x v="16"/>
    <s v="Other Industrial"/>
    <x v="10"/>
    <s v="Lobby (Office Reception/Waiting)"/>
    <s v="MLI"/>
    <m/>
    <s v="MLI"/>
    <n v="1"/>
  </r>
  <r>
    <x v="16"/>
    <s v="Other Industrial"/>
    <x v="10"/>
    <s v="Office (General)"/>
    <s v="MLI"/>
    <m/>
    <s v="MLI"/>
    <n v="1"/>
  </r>
  <r>
    <x v="2"/>
    <s v="Restaurant - Sit Down"/>
    <x v="2"/>
    <s v="Bar Cocktail Lounge"/>
    <s v="RSD"/>
    <m/>
    <s v="RSD"/>
    <n v="1"/>
  </r>
  <r>
    <x v="2"/>
    <s v="Restaurant - Sit Down"/>
    <x v="2"/>
    <s v="Dining Area"/>
    <s v="RSD"/>
    <m/>
    <s v="RSD"/>
    <n v="2"/>
  </r>
  <r>
    <x v="2"/>
    <s v="Restaurant - Sit Down"/>
    <x v="2"/>
    <s v="Hallways/Corridors/Stairways"/>
    <s v="RSD"/>
    <m/>
    <s v="RSD"/>
    <n v="1"/>
  </r>
  <r>
    <x v="2"/>
    <s v="Restaurant - Sit Down"/>
    <x v="2"/>
    <s v="Dining Area"/>
    <s v="RSD"/>
    <m/>
    <s v="RSD"/>
    <n v="1"/>
  </r>
  <r>
    <x v="85"/>
    <s v="Assembly"/>
    <x v="9"/>
    <s v="Hallways/Corridors/Stairways"/>
    <s v="Asm"/>
    <m/>
    <s v="Asm"/>
    <n v="2"/>
  </r>
  <r>
    <x v="85"/>
    <s v="Assembly"/>
    <x v="9"/>
    <s v="Kitchen/Break room and Food Preparation"/>
    <s v="Asm"/>
    <m/>
    <s v="Asm"/>
    <n v="1"/>
  </r>
  <r>
    <x v="85"/>
    <s v="Assembly"/>
    <x v="9"/>
    <s v="Mechanical/Electrical Room"/>
    <s v="Asm"/>
    <m/>
    <s v="Asm"/>
    <n v="2"/>
  </r>
  <r>
    <x v="85"/>
    <s v="Assembly"/>
    <x v="9"/>
    <s v="Comm/Ind Work (General High Bay)"/>
    <s v="Asm"/>
    <m/>
    <s v="Asm"/>
    <n v="1"/>
  </r>
  <r>
    <x v="14"/>
    <s v="Health/Medical - Clinic"/>
    <x v="8"/>
    <s v="Hallways/Corridors/Stairways"/>
    <s v="OfS"/>
    <m/>
    <s v="OfS"/>
    <n v="1"/>
  </r>
  <r>
    <x v="14"/>
    <s v="Health/Medical - Clinic"/>
    <x v="8"/>
    <s v="Medical Offices and Exam Rooms"/>
    <s v="OfS"/>
    <m/>
    <s v="OfS"/>
    <n v="1"/>
  </r>
  <r>
    <x v="14"/>
    <s v="Health/Medical - Clinic"/>
    <x v="8"/>
    <s v="Office (Executive/Private)"/>
    <s v="OfS"/>
    <m/>
    <s v="OfS"/>
    <n v="2"/>
  </r>
  <r>
    <x v="14"/>
    <s v="Health/Medical - Clinic"/>
    <x v="8"/>
    <s v="Office (General)"/>
    <s v="OfS"/>
    <m/>
    <s v="OfS"/>
    <n v="1"/>
  </r>
  <r>
    <x v="14"/>
    <s v="Health/Medical - Clinic"/>
    <x v="8"/>
    <s v="Hallways/Corridors/Stairways"/>
    <s v="OfS"/>
    <m/>
    <s v="OfS"/>
    <n v="1"/>
  </r>
  <r>
    <x v="14"/>
    <s v="Health/Medical - Clinic"/>
    <x v="8"/>
    <s v="Laboratory"/>
    <s v="OfS"/>
    <m/>
    <s v="OfS"/>
    <n v="1"/>
  </r>
  <r>
    <x v="14"/>
    <s v="Health/Medical - Clinic"/>
    <x v="8"/>
    <s v="Other Unlisted Activity Types"/>
    <s v="OfS"/>
    <m/>
    <s v="OfS"/>
    <n v="1"/>
  </r>
  <r>
    <x v="14"/>
    <s v="Health/Medical - Clinic"/>
    <x v="8"/>
    <s v="Medical Offices and Exam Rooms"/>
    <s v="OfS"/>
    <m/>
    <s v="OfS"/>
    <n v="1"/>
  </r>
  <r>
    <x v="14"/>
    <s v="Health/Medical - Clinic"/>
    <x v="8"/>
    <s v="Kitchen/Break room and Food Preparation"/>
    <s v="OfS"/>
    <m/>
    <s v="OfS"/>
    <n v="1"/>
  </r>
  <r>
    <x v="14"/>
    <s v="Health/Medical - Clinic"/>
    <x v="8"/>
    <s v="Lobby (Main Entry and Assembly)"/>
    <s v="OfS"/>
    <m/>
    <s v="OfS"/>
    <n v="1"/>
  </r>
  <r>
    <x v="14"/>
    <s v="Health/Medical - Clinic"/>
    <x v="8"/>
    <s v="Restrooms"/>
    <s v="OfS"/>
    <m/>
    <s v="OfS"/>
    <n v="1"/>
  </r>
  <r>
    <x v="27"/>
    <s v="Education - Primary School"/>
    <x v="13"/>
    <s v="Classroom/Lecture"/>
    <s v="EPr"/>
    <m/>
    <s v="EPr"/>
    <n v="3"/>
  </r>
  <r>
    <x v="27"/>
    <s v="Education - Primary School"/>
    <x v="13"/>
    <s v="Office (General)"/>
    <s v="EPr"/>
    <m/>
    <s v="EPr"/>
    <n v="1"/>
  </r>
  <r>
    <x v="27"/>
    <s v="Education - Primary School"/>
    <x v="13"/>
    <s v="Kitchen/Break room and Food Preparation"/>
    <s v="EPr"/>
    <m/>
    <s v="EPr"/>
    <n v="1"/>
  </r>
  <r>
    <x v="27"/>
    <s v="Education - Primary School"/>
    <x v="13"/>
    <s v="Restrooms"/>
    <s v="EPr"/>
    <m/>
    <s v="EPr"/>
    <n v="1"/>
  </r>
  <r>
    <x v="76"/>
    <s v="Retail - Small"/>
    <x v="21"/>
    <s v="Restrooms"/>
    <s v="Rt3"/>
    <m/>
    <s v="Rt3"/>
    <n v="1"/>
  </r>
  <r>
    <x v="82"/>
    <s v="Other Industrial"/>
    <x v="10"/>
    <s v="Restrooms"/>
    <s v="MLI"/>
    <m/>
    <s v="MLI"/>
    <n v="1"/>
  </r>
  <r>
    <x v="82"/>
    <s v="Other Industrial"/>
    <x v="10"/>
    <s v="Storage (Conditioned)"/>
    <s v="MLI"/>
    <m/>
    <s v="MLI"/>
    <n v="1"/>
  </r>
  <r>
    <x v="82"/>
    <s v="Other Industrial"/>
    <x v="10"/>
    <s v="Kitchen/Break room and Food Preparation"/>
    <s v="MLI"/>
    <m/>
    <s v="MLI"/>
    <n v="4"/>
  </r>
  <r>
    <x v="82"/>
    <s v="Other Industrial"/>
    <x v="10"/>
    <s v="Office (General)"/>
    <s v="MLI"/>
    <m/>
    <s v="MLI"/>
    <n v="1"/>
  </r>
  <r>
    <x v="82"/>
    <s v="Other Industrial"/>
    <x v="10"/>
    <s v="Office (Open Plan)"/>
    <s v="MLI"/>
    <m/>
    <s v="MLI"/>
    <n v="2"/>
  </r>
  <r>
    <x v="82"/>
    <s v="Other Industrial"/>
    <x v="10"/>
    <s v="Retail Sales/Showroom"/>
    <s v="MLI"/>
    <m/>
    <s v="MLI"/>
    <n v="1"/>
  </r>
  <r>
    <x v="82"/>
    <s v="Other Industrial"/>
    <x v="10"/>
    <s v="Storage (Unconditioned)"/>
    <s v="MLI"/>
    <m/>
    <s v="MLI"/>
    <n v="1"/>
  </r>
  <r>
    <x v="43"/>
    <s v="Restaurant - Sit Down"/>
    <x v="10"/>
    <s v="Dining Area"/>
    <s v="MLI"/>
    <m/>
    <s v="MLI"/>
    <n v="1"/>
  </r>
  <r>
    <x v="9"/>
    <s v="Office - Small"/>
    <x v="8"/>
    <s v="Office (Open Plan)"/>
    <s v="OfS"/>
    <m/>
    <s v="OfS"/>
    <n v="2"/>
  </r>
  <r>
    <x v="9"/>
    <s v="Office - Small"/>
    <x v="8"/>
    <s v="Restrooms"/>
    <s v="OfS"/>
    <m/>
    <s v="OfS"/>
    <n v="1"/>
  </r>
  <r>
    <x v="61"/>
    <s v="Retail - Small"/>
    <x v="1"/>
    <s v="Retail Sales/Showroom"/>
    <s v="RtS"/>
    <m/>
    <s v="RtS"/>
    <n v="2"/>
  </r>
  <r>
    <x v="32"/>
    <s v="Restaurant - Fast Food"/>
    <x v="15"/>
    <s v="Kitchen/Break room and Food Preparation"/>
    <s v="RFF"/>
    <m/>
    <s v="RFF"/>
    <n v="1"/>
  </r>
  <r>
    <x v="2"/>
    <s v="Restaurant - Sit Down"/>
    <x v="2"/>
    <s v="Lobby (Office Reception/Waiting)"/>
    <s v="RSD"/>
    <m/>
    <s v="RSD"/>
    <n v="1"/>
  </r>
  <r>
    <x v="2"/>
    <s v="Restaurant - Sit Down"/>
    <x v="2"/>
    <s v="Kitchen/Break room and Food Preparation"/>
    <s v="RSD"/>
    <m/>
    <s v="RSD"/>
    <n v="1"/>
  </r>
  <r>
    <x v="2"/>
    <s v="Restaurant - Sit Down"/>
    <x v="2"/>
    <s v="Smoking Lounge"/>
    <s v="RSD"/>
    <m/>
    <s v="RSD"/>
    <n v="1"/>
  </r>
  <r>
    <x v="92"/>
    <s v="Office - Small"/>
    <x v="8"/>
    <s v="Auto Repair Workshop"/>
    <s v="OfS"/>
    <m/>
    <s v="OfS"/>
    <n v="2"/>
  </r>
  <r>
    <x v="61"/>
    <s v="Retail - Small"/>
    <x v="1"/>
    <s v="Restrooms"/>
    <s v="RtS"/>
    <m/>
    <s v="RtS"/>
    <n v="1"/>
  </r>
  <r>
    <x v="42"/>
    <s v="Retail - Small"/>
    <x v="10"/>
    <s v="Restrooms"/>
    <s v="MLI"/>
    <m/>
    <s v="MLI"/>
    <n v="2"/>
  </r>
  <r>
    <x v="14"/>
    <s v="Health/Medical - Clinic"/>
    <x v="8"/>
    <s v="Hallways/Corridors/Stairways"/>
    <s v="OfS"/>
    <m/>
    <s v="OfS"/>
    <n v="1"/>
  </r>
  <r>
    <x v="14"/>
    <s v="Health/Medical - Clinic"/>
    <x v="8"/>
    <s v="Lobby (Office Reception/Waiting)"/>
    <s v="OfS"/>
    <m/>
    <s v="OfS"/>
    <n v="1"/>
  </r>
  <r>
    <x v="14"/>
    <s v="Health/Medical - Clinic"/>
    <x v="8"/>
    <s v="Medical Offices and Exam Rooms"/>
    <s v="OfS"/>
    <m/>
    <s v="OfS"/>
    <n v="1"/>
  </r>
  <r>
    <x v="14"/>
    <s v="Health/Medical - Clinic"/>
    <x v="8"/>
    <s v="Storage (Conditioned)"/>
    <s v="OfS"/>
    <m/>
    <s v="OfS"/>
    <n v="1"/>
  </r>
  <r>
    <x v="29"/>
    <s v="Assembly"/>
    <x v="9"/>
    <s v="Exercise Centers/Gymnasium"/>
    <s v="Asm"/>
    <m/>
    <s v="Asm"/>
    <n v="1"/>
  </r>
  <r>
    <x v="29"/>
    <s v="Assembly"/>
    <x v="9"/>
    <s v="Storage (Unconditioned)"/>
    <s v="Asm"/>
    <m/>
    <s v="Asm"/>
    <n v="1"/>
  </r>
  <r>
    <x v="40"/>
    <s v="Office - Small"/>
    <x v="8"/>
    <s v="Restrooms"/>
    <s v="OfS"/>
    <m/>
    <s v="OfS"/>
    <n v="1"/>
  </r>
  <r>
    <x v="2"/>
    <s v="Restaurant - Sit Down"/>
    <x v="2"/>
    <s v="Dining Area"/>
    <s v="RSD"/>
    <m/>
    <s v="RSD"/>
    <n v="2"/>
  </r>
  <r>
    <x v="61"/>
    <s v="Retail - Small"/>
    <x v="1"/>
    <s v="Storage (Unconditioned)"/>
    <s v="RtS"/>
    <m/>
    <s v="RtS"/>
    <n v="2"/>
  </r>
  <r>
    <x v="61"/>
    <s v="Retail - Small"/>
    <x v="1"/>
    <s v="Retail Sales/Showroom"/>
    <s v="RtS"/>
    <m/>
    <s v="RtS"/>
    <n v="4"/>
  </r>
  <r>
    <x v="61"/>
    <s v="Retail - Small"/>
    <x v="1"/>
    <s v="Office (General)"/>
    <s v="RtS"/>
    <m/>
    <s v="RtS"/>
    <n v="1"/>
  </r>
  <r>
    <x v="61"/>
    <s v="Retail - Small"/>
    <x v="1"/>
    <s v="Restrooms"/>
    <s v="RtS"/>
    <m/>
    <s v="RtS"/>
    <n v="1"/>
  </r>
  <r>
    <x v="61"/>
    <s v="Retail - Small"/>
    <x v="1"/>
    <s v="Retail Sales/Showroom"/>
    <s v="RtS"/>
    <m/>
    <s v="RtS"/>
    <n v="5"/>
  </r>
  <r>
    <x v="61"/>
    <s v="Retail - Small"/>
    <x v="1"/>
    <s v="Kitchen/Break room and Food Preparation"/>
    <s v="RtS"/>
    <m/>
    <s v="RtS"/>
    <n v="1"/>
  </r>
  <r>
    <x v="9"/>
    <s v="Office - Small"/>
    <x v="8"/>
    <s v="Copy Room"/>
    <s v="OfS"/>
    <m/>
    <s v="OfS"/>
    <n v="1"/>
  </r>
  <r>
    <x v="9"/>
    <s v="Office - Small"/>
    <x v="8"/>
    <s v="Kitchen/Break room and Food Preparation"/>
    <s v="OfS"/>
    <m/>
    <s v="OfS"/>
    <n v="1"/>
  </r>
  <r>
    <x v="9"/>
    <s v="Office - Small"/>
    <x v="8"/>
    <s v="Office (Open Plan)"/>
    <s v="OfS"/>
    <m/>
    <s v="OfS"/>
    <n v="2"/>
  </r>
  <r>
    <x v="61"/>
    <s v="Retail - Small"/>
    <x v="1"/>
    <s v="Storage (Conditioned)"/>
    <s v="RtS"/>
    <m/>
    <s v="RtS"/>
    <n v="1"/>
  </r>
  <r>
    <x v="61"/>
    <s v="Retail - Small"/>
    <x v="1"/>
    <s v="Kitchen/Break room and Food Preparation"/>
    <s v="RtS"/>
    <m/>
    <s v="RtS"/>
    <n v="1"/>
  </r>
  <r>
    <x v="61"/>
    <s v="Retail - Small"/>
    <x v="1"/>
    <s v="Lobby (Main Entry and Assembly)"/>
    <s v="RtS"/>
    <m/>
    <s v="RtS"/>
    <n v="1"/>
  </r>
  <r>
    <x v="61"/>
    <s v="Retail - Small"/>
    <x v="1"/>
    <s v="Restrooms"/>
    <s v="RtS"/>
    <m/>
    <s v="RtS"/>
    <n v="1"/>
  </r>
  <r>
    <x v="19"/>
    <s v="Assembly"/>
    <x v="9"/>
    <s v="Office (General)"/>
    <s v="Asm"/>
    <m/>
    <s v="Asm"/>
    <n v="1"/>
  </r>
  <r>
    <x v="19"/>
    <s v="Assembly"/>
    <x v="9"/>
    <s v="Restrooms"/>
    <s v="Asm"/>
    <m/>
    <s v="Asm"/>
    <n v="2"/>
  </r>
  <r>
    <x v="19"/>
    <s v="Assembly"/>
    <x v="9"/>
    <s v="Hallways/Corridors/Stairways"/>
    <s v="Asm"/>
    <m/>
    <s v="Asm"/>
    <n v="1"/>
  </r>
  <r>
    <x v="19"/>
    <s v="Assembly"/>
    <x v="9"/>
    <s v="Religious Worship"/>
    <s v="Asm"/>
    <m/>
    <s v="Asm"/>
    <n v="1"/>
  </r>
  <r>
    <x v="19"/>
    <s v="Assembly"/>
    <x v="9"/>
    <s v="Classroom/Lecture"/>
    <s v="Asm"/>
    <m/>
    <s v="Asm"/>
    <n v="4"/>
  </r>
  <r>
    <x v="19"/>
    <s v="Assembly"/>
    <x v="9"/>
    <s v="Dining Area"/>
    <s v="Asm"/>
    <m/>
    <s v="Asm"/>
    <n v="2"/>
  </r>
  <r>
    <x v="19"/>
    <s v="Assembly"/>
    <x v="9"/>
    <s v="Kitchen/Break room and Food Preparation"/>
    <s v="Asm"/>
    <m/>
    <s v="Asm"/>
    <n v="1"/>
  </r>
  <r>
    <x v="14"/>
    <s v="Health/Medical - Clinic"/>
    <x v="8"/>
    <s v="Lobby (Main Entry and Assembly)"/>
    <s v="OfS"/>
    <m/>
    <s v="OfS"/>
    <n v="1"/>
  </r>
  <r>
    <x v="14"/>
    <s v="Health/Medical - Clinic"/>
    <x v="8"/>
    <s v="Storage (Unconditioned)"/>
    <s v="OfS"/>
    <m/>
    <s v="OfS"/>
    <n v="1"/>
  </r>
  <r>
    <x v="14"/>
    <s v="Health/Medical - Clinic"/>
    <x v="8"/>
    <s v="Office (General)"/>
    <s v="OfS"/>
    <m/>
    <s v="OfS"/>
    <n v="2"/>
  </r>
  <r>
    <x v="14"/>
    <s v="Health/Medical - Clinic"/>
    <x v="8"/>
    <s v="Patient Rooms"/>
    <s v="OfS"/>
    <m/>
    <s v="OfS"/>
    <n v="1"/>
  </r>
  <r>
    <x v="17"/>
    <s v="Retail - Small"/>
    <x v="8"/>
    <s v="Auto Repair Workshop"/>
    <s v="OfS"/>
    <m/>
    <s v="OfS"/>
    <n v="1"/>
  </r>
  <r>
    <x v="17"/>
    <s v="Retail - Small"/>
    <x v="8"/>
    <s v="Restrooms"/>
    <s v="OfS"/>
    <m/>
    <s v="OfS"/>
    <n v="1"/>
  </r>
  <r>
    <x v="42"/>
    <s v="Retail - Small"/>
    <x v="10"/>
    <s v="Storage (Unconditioned)"/>
    <s v="MLI"/>
    <m/>
    <s v="MLI"/>
    <n v="1"/>
  </r>
  <r>
    <x v="42"/>
    <s v="Retail - Small"/>
    <x v="10"/>
    <s v="Lobby (Office Reception/Waiting)"/>
    <s v="MLI"/>
    <m/>
    <s v="MLI"/>
    <n v="1"/>
  </r>
  <r>
    <x v="42"/>
    <s v="Retail - Small"/>
    <x v="10"/>
    <s v="Office (General)"/>
    <s v="MLI"/>
    <m/>
    <s v="MLI"/>
    <n v="1"/>
  </r>
  <r>
    <x v="42"/>
    <s v="Retail - Small"/>
    <x v="10"/>
    <s v="Office (Executive/Private)"/>
    <s v="MLI"/>
    <m/>
    <s v="MLI"/>
    <n v="1"/>
  </r>
  <r>
    <x v="2"/>
    <s v="Restaurant - Sit Down"/>
    <x v="2"/>
    <s v="Locker and Dressing Room"/>
    <s v="RSD"/>
    <m/>
    <s v="RSD"/>
    <n v="1"/>
  </r>
  <r>
    <x v="2"/>
    <s v="Restaurant - Sit Down"/>
    <x v="2"/>
    <s v="Restrooms"/>
    <s v="RSD"/>
    <m/>
    <s v="RSD"/>
    <n v="1"/>
  </r>
  <r>
    <x v="2"/>
    <s v="Restaurant - Sit Down"/>
    <x v="2"/>
    <s v="Storage (Unconditioned)"/>
    <s v="RSD"/>
    <m/>
    <s v="RSD"/>
    <n v="1"/>
  </r>
  <r>
    <x v="2"/>
    <s v="Restaurant - Sit Down"/>
    <x v="2"/>
    <s v="Kitchen/Break room and Food Preparation"/>
    <s v="RSD"/>
    <m/>
    <s v="RSD"/>
    <n v="1"/>
  </r>
  <r>
    <x v="14"/>
    <s v="Health/Medical - Clinic"/>
    <x v="8"/>
    <s v="Office (Executive/Private)"/>
    <s v="OfS"/>
    <m/>
    <s v="OfS"/>
    <n v="1"/>
  </r>
  <r>
    <x v="14"/>
    <s v="Health/Medical - Clinic"/>
    <x v="8"/>
    <s v="Restrooms"/>
    <s v="OfS"/>
    <m/>
    <s v="OfS"/>
    <n v="1"/>
  </r>
  <r>
    <x v="14"/>
    <s v="Health/Medical - Clinic"/>
    <x v="8"/>
    <s v="Lobby (Main Entry and Assembly)"/>
    <s v="OfS"/>
    <m/>
    <s v="OfS"/>
    <n v="1"/>
  </r>
  <r>
    <x v="14"/>
    <s v="Health/Medical - Clinic"/>
    <x v="8"/>
    <s v="Lobby (Office Reception/Waiting)"/>
    <s v="OfS"/>
    <m/>
    <s v="OfS"/>
    <n v="1"/>
  </r>
  <r>
    <x v="42"/>
    <s v="Retail - Small"/>
    <x v="10"/>
    <s v="Auto Repair Workshop"/>
    <s v="MLI"/>
    <m/>
    <s v="MLI"/>
    <n v="1"/>
  </r>
  <r>
    <x v="25"/>
    <s v="Office - Small"/>
    <x v="12"/>
    <s v="Restrooms"/>
    <s v="OfL"/>
    <m/>
    <s v="OfL"/>
    <n v="1"/>
  </r>
  <r>
    <x v="37"/>
    <s v="Laundry"/>
    <x v="1"/>
    <s v="Laundry"/>
    <s v="RtS"/>
    <m/>
    <s v="RtS"/>
    <n v="2"/>
  </r>
  <r>
    <x v="14"/>
    <s v="Health/Medical - Clinic"/>
    <x v="8"/>
    <s v="Office (General)"/>
    <s v="OfS"/>
    <m/>
    <s v="OfS"/>
    <n v="1"/>
  </r>
  <r>
    <x v="14"/>
    <s v="Health/Medical - Clinic"/>
    <x v="8"/>
    <s v="Restrooms"/>
    <s v="OfS"/>
    <m/>
    <s v="OfS"/>
    <n v="1"/>
  </r>
  <r>
    <x v="27"/>
    <s v="Education - Primary School"/>
    <x v="13"/>
    <s v="Restrooms"/>
    <s v="EPr"/>
    <m/>
    <s v="EPr"/>
    <n v="3"/>
  </r>
  <r>
    <x v="27"/>
    <s v="Education - Primary School"/>
    <x v="13"/>
    <s v="Lobby (Main Entry and Assembly)"/>
    <s v="EPr"/>
    <m/>
    <s v="EPr"/>
    <n v="1"/>
  </r>
  <r>
    <x v="27"/>
    <s v="Education - Primary School"/>
    <x v="13"/>
    <s v="Classroom/Lecture"/>
    <s v="EPr"/>
    <m/>
    <s v="EPr"/>
    <n v="6"/>
  </r>
  <r>
    <x v="115"/>
    <s v="Retail - Small"/>
    <x v="1"/>
    <s v="Lobby (Office Reception/Waiting)"/>
    <s v="RtS"/>
    <m/>
    <s v="RtS"/>
    <n v="1"/>
  </r>
  <r>
    <x v="14"/>
    <s v="Health/Medical - Clinic"/>
    <x v="8"/>
    <s v="Restrooms"/>
    <s v="OfS"/>
    <m/>
    <s v="OfS"/>
    <n v="1"/>
  </r>
  <r>
    <x v="14"/>
    <s v="Health/Medical - Clinic"/>
    <x v="8"/>
    <s v="Lobby (Main Entry and Assembly)"/>
    <s v="OfS"/>
    <m/>
    <s v="OfS"/>
    <n v="1"/>
  </r>
  <r>
    <x v="14"/>
    <s v="Health/Medical - Clinic"/>
    <x v="8"/>
    <s v="Lobby (Office Reception/Waiting)"/>
    <s v="OfS"/>
    <m/>
    <s v="OfS"/>
    <n v="1"/>
  </r>
  <r>
    <x v="14"/>
    <s v="Health/Medical - Clinic"/>
    <x v="8"/>
    <s v="Medical Offices and Exam Rooms"/>
    <s v="OfS"/>
    <m/>
    <s v="OfS"/>
    <n v="6"/>
  </r>
  <r>
    <x v="14"/>
    <s v="Health/Medical - Clinic"/>
    <x v="8"/>
    <s v="Office (General)"/>
    <s v="OfS"/>
    <m/>
    <s v="OfS"/>
    <n v="3"/>
  </r>
  <r>
    <x v="9"/>
    <s v="Office - Small"/>
    <x v="8"/>
    <s v="Restrooms"/>
    <s v="OfS"/>
    <m/>
    <s v="OfS"/>
    <n v="1"/>
  </r>
  <r>
    <x v="9"/>
    <s v="Office - Small"/>
    <x v="8"/>
    <s v="Kitchen/Break room and Food Preparation"/>
    <s v="OfS"/>
    <m/>
    <s v="OfS"/>
    <n v="1"/>
  </r>
  <r>
    <x v="9"/>
    <s v="Office - Small"/>
    <x v="8"/>
    <s v="Office (Executive/Private)"/>
    <s v="OfS"/>
    <m/>
    <s v="OfS"/>
    <n v="1"/>
  </r>
  <r>
    <x v="19"/>
    <s v="Assembly"/>
    <x v="9"/>
    <s v="Hallways/Corridors/Stairways"/>
    <s v="Asm"/>
    <m/>
    <s v="Asm"/>
    <n v="1"/>
  </r>
  <r>
    <x v="19"/>
    <s v="Assembly"/>
    <x v="9"/>
    <s v="Lobby (Main Entry and Assembly)"/>
    <s v="Asm"/>
    <m/>
    <s v="Asm"/>
    <n v="3"/>
  </r>
  <r>
    <x v="14"/>
    <s v="Health/Medical - Clinic"/>
    <x v="8"/>
    <s v="Restrooms"/>
    <s v="OfS"/>
    <m/>
    <s v="OfS"/>
    <n v="1"/>
  </r>
  <r>
    <x v="27"/>
    <s v="Education - Primary School"/>
    <x v="13"/>
    <s v="Classroom/Lecture"/>
    <s v="EPr"/>
    <m/>
    <s v="EPr"/>
    <n v="2"/>
  </r>
  <r>
    <x v="27"/>
    <s v="Education - Primary School"/>
    <x v="13"/>
    <s v="Office (Open Plan)"/>
    <s v="EPr"/>
    <m/>
    <s v="EPr"/>
    <n v="1"/>
  </r>
  <r>
    <x v="27"/>
    <s v="Education - Primary School"/>
    <x v="13"/>
    <s v="Restrooms"/>
    <s v="EPr"/>
    <m/>
    <s v="EPr"/>
    <n v="1"/>
  </r>
  <r>
    <x v="27"/>
    <s v="Education - Primary School"/>
    <x v="13"/>
    <s v="Kitchen/Break room and Food Preparation"/>
    <s v="EPr"/>
    <m/>
    <s v="EPr"/>
    <n v="1"/>
  </r>
  <r>
    <x v="27"/>
    <s v="Education - Primary School"/>
    <x v="13"/>
    <s v="Office (Executive/Private)"/>
    <s v="EPr"/>
    <m/>
    <s v="EPr"/>
    <n v="1"/>
  </r>
  <r>
    <x v="116"/>
    <s v="Retail - Small"/>
    <x v="1"/>
    <s v="Restrooms"/>
    <s v="RtS"/>
    <m/>
    <s v="RtS"/>
    <n v="1"/>
  </r>
  <r>
    <x v="116"/>
    <s v="Retail - Small"/>
    <x v="1"/>
    <s v="Storage (Unconditioned)"/>
    <s v="RtS"/>
    <m/>
    <s v="RtS"/>
    <n v="1"/>
  </r>
  <r>
    <x v="116"/>
    <s v="Retail - Small"/>
    <x v="1"/>
    <s v="Office (Executive/Private)"/>
    <s v="RtS"/>
    <m/>
    <s v="RtS"/>
    <n v="1"/>
  </r>
  <r>
    <x v="116"/>
    <s v="Retail - Small"/>
    <x v="1"/>
    <s v="Patient Rooms"/>
    <s v="RtS"/>
    <m/>
    <s v="RtS"/>
    <n v="1"/>
  </r>
  <r>
    <x v="61"/>
    <s v="Retail - Small"/>
    <x v="1"/>
    <s v="Restrooms"/>
    <s v="RtS"/>
    <m/>
    <s v="RtS"/>
    <n v="2"/>
  </r>
  <r>
    <x v="61"/>
    <s v="Retail - Large"/>
    <x v="1"/>
    <s v="Retail Sales/Showroom"/>
    <s v="RtS"/>
    <m/>
    <s v="RtS"/>
    <n v="2"/>
  </r>
  <r>
    <x v="27"/>
    <s v="Education - Primary School"/>
    <x v="13"/>
    <s v="Classroom/Lecture"/>
    <s v="EPr"/>
    <m/>
    <s v="EPr"/>
    <n v="1"/>
  </r>
  <r>
    <x v="27"/>
    <s v="Education - Primary School"/>
    <x v="13"/>
    <s v="Kitchen/Break room and Food Preparation"/>
    <s v="EPr"/>
    <m/>
    <s v="EPr"/>
    <n v="1"/>
  </r>
  <r>
    <x v="27"/>
    <s v="Education - Primary School"/>
    <x v="13"/>
    <s v="Storage (Conditioned)"/>
    <s v="EPr"/>
    <m/>
    <s v="EPr"/>
    <n v="1"/>
  </r>
  <r>
    <x v="27"/>
    <s v="Education - Primary School"/>
    <x v="13"/>
    <s v="Hallways/Corridors/Stairways"/>
    <s v="EPr"/>
    <m/>
    <s v="EPr"/>
    <n v="1"/>
  </r>
  <r>
    <x v="27"/>
    <s v="Education - Primary School"/>
    <x v="13"/>
    <s v="Restrooms"/>
    <s v="EPr"/>
    <m/>
    <s v="EPr"/>
    <n v="2"/>
  </r>
  <r>
    <x v="32"/>
    <s v="Restaurant - Fast Food"/>
    <x v="15"/>
    <s v="Retail Sales/Showroom"/>
    <s v="RFF"/>
    <m/>
    <s v="RFF"/>
    <n v="1"/>
  </r>
  <r>
    <x v="94"/>
    <s v="Retail - Small"/>
    <x v="1"/>
    <s v="Restrooms"/>
    <s v="RtS"/>
    <m/>
    <s v="RtS"/>
    <n v="1"/>
  </r>
  <r>
    <x v="94"/>
    <s v="Retail - Small"/>
    <x v="1"/>
    <s v="Barber/Beauty Shop"/>
    <s v="RtS"/>
    <m/>
    <s v="RtS"/>
    <n v="3"/>
  </r>
  <r>
    <x v="117"/>
    <s v="Other Industrial"/>
    <x v="10"/>
    <s v="Hallways/Corridors/Stairways"/>
    <s v="MLI"/>
    <m/>
    <s v="MLI"/>
    <n v="1"/>
  </r>
  <r>
    <x v="117"/>
    <s v="Other Industrial"/>
    <x v="10"/>
    <s v="Office (Executive/Private)"/>
    <s v="MLI"/>
    <m/>
    <s v="MLI"/>
    <n v="1"/>
  </r>
  <r>
    <x v="117"/>
    <s v="Other Industrial"/>
    <x v="10"/>
    <s v="Office (Open Plan)"/>
    <s v="MLI"/>
    <m/>
    <s v="MLI"/>
    <n v="1"/>
  </r>
  <r>
    <x v="117"/>
    <s v="Other Industrial"/>
    <x v="10"/>
    <s v="Lobby (Office Reception/Waiting)"/>
    <s v="MLI"/>
    <m/>
    <s v="MLI"/>
    <n v="1"/>
  </r>
  <r>
    <x v="117"/>
    <s v="Other Industrial"/>
    <x v="10"/>
    <s v="Office (General)"/>
    <s v="MLI"/>
    <m/>
    <s v="MLI"/>
    <n v="1"/>
  </r>
  <r>
    <x v="117"/>
    <s v="Other Industrial"/>
    <x v="10"/>
    <s v="Restrooms"/>
    <s v="MLI"/>
    <m/>
    <s v="MLI"/>
    <n v="1"/>
  </r>
  <r>
    <x v="117"/>
    <s v="Other Industrial"/>
    <x v="10"/>
    <s v="Comm/Ind Work (Precision)"/>
    <s v="MLI"/>
    <m/>
    <s v="MLI"/>
    <n v="1"/>
  </r>
  <r>
    <x v="117"/>
    <s v="Other Industrial"/>
    <x v="10"/>
    <s v="Comm/Ind Work (General Low Bay)"/>
    <s v="MLI"/>
    <m/>
    <s v="MLI"/>
    <n v="1"/>
  </r>
  <r>
    <x v="118"/>
    <s v="Warehouse"/>
    <x v="23"/>
    <s v="Comm/Ind Work (General High Bay)"/>
    <s v="WRf"/>
    <m/>
    <s v="WRf"/>
    <n v="5"/>
  </r>
  <r>
    <x v="103"/>
    <s v="Assembly"/>
    <x v="2"/>
    <s v="Kitchen/Break room and Food Preparation"/>
    <s v="RSD"/>
    <m/>
    <s v="RSD"/>
    <n v="1"/>
  </r>
  <r>
    <x v="103"/>
    <s v="Assembly"/>
    <x v="2"/>
    <s v="Locker and Dressing Room"/>
    <s v="RSD"/>
    <m/>
    <s v="RSD"/>
    <n v="1"/>
  </r>
  <r>
    <x v="103"/>
    <s v="Assembly"/>
    <x v="2"/>
    <s v="Restrooms"/>
    <s v="RSD"/>
    <m/>
    <s v="RSD"/>
    <n v="5"/>
  </r>
  <r>
    <x v="103"/>
    <s v="Assembly"/>
    <x v="2"/>
    <s v="Storage (Unconditioned)"/>
    <s v="RSD"/>
    <m/>
    <s v="RSD"/>
    <n v="2"/>
  </r>
  <r>
    <x v="103"/>
    <s v="Assembly"/>
    <x v="2"/>
    <s v="Auto Repair Workshop"/>
    <s v="RSD"/>
    <m/>
    <s v="RSD"/>
    <n v="2"/>
  </r>
  <r>
    <x v="52"/>
    <s v="Health/Medical - Clinic"/>
    <x v="17"/>
    <s v="Kitchen/Break room and Food Preparation"/>
    <s v="Nrs"/>
    <m/>
    <s v="Nrs"/>
    <n v="1"/>
  </r>
  <r>
    <x v="52"/>
    <s v="Health/Medical - Clinic"/>
    <x v="17"/>
    <s v="Storage (Unconditioned)"/>
    <s v="Nrs"/>
    <m/>
    <s v="Nrs"/>
    <n v="1"/>
  </r>
  <r>
    <x v="52"/>
    <s v="Health/Medical - Clinic"/>
    <x v="17"/>
    <s v="Restrooms"/>
    <s v="Nrs"/>
    <m/>
    <s v="Nrs"/>
    <n v="1"/>
  </r>
  <r>
    <x v="52"/>
    <s v="Health/Medical - Clinic"/>
    <x v="17"/>
    <s v="Auto Repair Workshop"/>
    <s v="Nrs"/>
    <m/>
    <s v="Nrs"/>
    <n v="1"/>
  </r>
  <r>
    <x v="2"/>
    <s v="Restaurant - Sit Down"/>
    <x v="2"/>
    <s v="Dining Area"/>
    <s v="RSD"/>
    <m/>
    <s v="RSD"/>
    <n v="2"/>
  </r>
  <r>
    <x v="2"/>
    <s v="Restaurant - Sit Down"/>
    <x v="2"/>
    <s v="Kitchen/Break room and Food Preparation"/>
    <s v="RSD"/>
    <m/>
    <s v="RSD"/>
    <n v="1"/>
  </r>
  <r>
    <x v="32"/>
    <s v="Restaurant - Fast Food"/>
    <x v="15"/>
    <s v="Retail Sales/Showroom"/>
    <s v="RFF"/>
    <m/>
    <s v="RFF"/>
    <n v="1"/>
  </r>
  <r>
    <x v="16"/>
    <s v="Other Industrial"/>
    <x v="10"/>
    <s v="Kitchen/Break room and Food Preparation"/>
    <s v="MLI"/>
    <m/>
    <s v="MLI"/>
    <n v="1"/>
  </r>
  <r>
    <x v="16"/>
    <s v="Other Industrial"/>
    <x v="10"/>
    <s v="Storage (Conditioned)"/>
    <s v="MLI"/>
    <m/>
    <s v="MLI"/>
    <n v="1"/>
  </r>
  <r>
    <x v="30"/>
    <s v="Health/Medical - Clinic"/>
    <x v="8"/>
    <s v="Restrooms"/>
    <s v="OfS"/>
    <m/>
    <s v="OfS"/>
    <n v="2"/>
  </r>
  <r>
    <x v="30"/>
    <s v="Health/Medical - Clinic"/>
    <x v="8"/>
    <s v="Lobby (Office Reception/Waiting)"/>
    <s v="OfS"/>
    <m/>
    <s v="OfS"/>
    <n v="1"/>
  </r>
  <r>
    <x v="2"/>
    <s v="Restaurant - Sit Down"/>
    <x v="2"/>
    <s v="Restrooms"/>
    <s v="RSD"/>
    <m/>
    <s v="RSD"/>
    <n v="2"/>
  </r>
  <r>
    <x v="18"/>
    <s v="Retail - Small"/>
    <x v="1"/>
    <s v="Restrooms"/>
    <s v="RtS"/>
    <m/>
    <s v="RtS"/>
    <n v="1"/>
  </r>
  <r>
    <x v="119"/>
    <s v="Other"/>
    <x v="20"/>
    <s v="Parking"/>
    <s v="NA"/>
    <m/>
    <s v="NA"/>
    <n v="1"/>
  </r>
  <r>
    <x v="36"/>
    <s v="Assembly"/>
    <x v="9"/>
    <s v="Classroom/Lecture"/>
    <s v="Asm"/>
    <m/>
    <s v="Asm"/>
    <n v="2"/>
  </r>
  <r>
    <x v="36"/>
    <s v="Assembly"/>
    <x v="9"/>
    <s v="Hallways/Corridors/Stairways"/>
    <s v="Asm"/>
    <m/>
    <s v="Asm"/>
    <n v="1"/>
  </r>
  <r>
    <x v="36"/>
    <s v="Assembly"/>
    <x v="9"/>
    <s v="Kitchen/Break room and Food Preparation"/>
    <s v="Asm"/>
    <m/>
    <s v="Asm"/>
    <n v="1"/>
  </r>
  <r>
    <x v="36"/>
    <s v="Assembly"/>
    <x v="9"/>
    <s v="Lobby (Main Entry and Assembly)"/>
    <s v="Asm"/>
    <m/>
    <s v="Asm"/>
    <n v="1"/>
  </r>
  <r>
    <x v="36"/>
    <s v="Assembly"/>
    <x v="9"/>
    <s v="Office (General)"/>
    <s v="Asm"/>
    <m/>
    <s v="Asm"/>
    <n v="3"/>
  </r>
  <r>
    <x v="36"/>
    <s v="Assembly"/>
    <x v="9"/>
    <s v="Storage (Conditioned)"/>
    <s v="Asm"/>
    <m/>
    <s v="Asm"/>
    <n v="1"/>
  </r>
  <r>
    <x v="27"/>
    <s v="Education - Primary School"/>
    <x v="13"/>
    <s v="Classrooms (Portable)"/>
    <s v="EPr"/>
    <m/>
    <s v="EPr"/>
    <n v="2"/>
  </r>
  <r>
    <x v="92"/>
    <s v="Office - Small"/>
    <x v="8"/>
    <s v="Restrooms"/>
    <s v="OfS"/>
    <m/>
    <s v="OfS"/>
    <n v="1"/>
  </r>
  <r>
    <x v="43"/>
    <s v="Retail - Small"/>
    <x v="10"/>
    <s v="Storage (Unconditioned)"/>
    <s v="MLI"/>
    <m/>
    <s v="MLI"/>
    <n v="1"/>
  </r>
  <r>
    <x v="71"/>
    <s v="Warehouse"/>
    <x v="4"/>
    <s v="Conference Room"/>
    <s v="SCn"/>
    <m/>
    <s v="SCn"/>
    <n v="1"/>
  </r>
  <r>
    <x v="71"/>
    <s v="Warehouse"/>
    <x v="4"/>
    <s v="Hallways/Corridors/Stairways"/>
    <s v="SCn"/>
    <m/>
    <s v="SCn"/>
    <n v="1"/>
  </r>
  <r>
    <x v="71"/>
    <s v="Warehouse"/>
    <x v="4"/>
    <s v="Lobby (Office Reception/Waiting)"/>
    <s v="SCn"/>
    <m/>
    <s v="SCn"/>
    <n v="1"/>
  </r>
  <r>
    <x v="71"/>
    <s v="Warehouse"/>
    <x v="4"/>
    <s v="Office (General)"/>
    <s v="SCn"/>
    <m/>
    <s v="SCn"/>
    <n v="4"/>
  </r>
  <r>
    <x v="71"/>
    <s v="Warehouse"/>
    <x v="4"/>
    <s v="Comm/Ind Work (General High Bay)"/>
    <s v="SCn"/>
    <m/>
    <s v="SCn"/>
    <n v="1"/>
  </r>
  <r>
    <x v="71"/>
    <s v="Warehouse"/>
    <x v="4"/>
    <s v="Restrooms"/>
    <s v="SCn"/>
    <m/>
    <s v="SCn"/>
    <n v="1"/>
  </r>
  <r>
    <x v="25"/>
    <s v="Office - Small"/>
    <x v="12"/>
    <s v="Hallways/Corridors/Stairways"/>
    <s v="OfL"/>
    <m/>
    <s v="OfL"/>
    <n v="1"/>
  </r>
  <r>
    <x v="25"/>
    <s v="Office - Small"/>
    <x v="12"/>
    <s v="Restrooms"/>
    <s v="OfL"/>
    <m/>
    <s v="OfL"/>
    <n v="1"/>
  </r>
  <r>
    <x v="36"/>
    <s v="Assembly"/>
    <x v="9"/>
    <s v="Bar Cocktail Lounge"/>
    <s v="Asm"/>
    <m/>
    <s v="Asm"/>
    <n v="1"/>
  </r>
  <r>
    <x v="36"/>
    <s v="Assembly"/>
    <x v="9"/>
    <s v="Storage (Conditioned)"/>
    <s v="Asm"/>
    <m/>
    <s v="Asm"/>
    <n v="2"/>
  </r>
  <r>
    <x v="36"/>
    <s v="Assembly"/>
    <x v="9"/>
    <s v="Dining Area"/>
    <s v="Asm"/>
    <m/>
    <s v="Asm"/>
    <n v="1"/>
  </r>
  <r>
    <x v="61"/>
    <s v="Retail - Small"/>
    <x v="1"/>
    <s v="Retail Sales/Showroom"/>
    <s v="RtS"/>
    <m/>
    <s v="RtS"/>
    <n v="1"/>
  </r>
  <r>
    <x v="2"/>
    <s v="Restaurant - Sit Down"/>
    <x v="2"/>
    <s v="Dining Area"/>
    <s v="RSD"/>
    <m/>
    <s v="RSD"/>
    <n v="1"/>
  </r>
  <r>
    <x v="61"/>
    <s v="Retail - Small"/>
    <x v="1"/>
    <s v="Retail Sales/Showroom"/>
    <s v="RtS"/>
    <m/>
    <s v="RtS"/>
    <n v="1"/>
  </r>
  <r>
    <x v="26"/>
    <s v="Office - Small"/>
    <x v="12"/>
    <s v="Hallways/Corridors/Stairways"/>
    <s v="OfL"/>
    <m/>
    <s v="OfL"/>
    <n v="1"/>
  </r>
  <r>
    <x v="26"/>
    <s v="Office - Small"/>
    <x v="12"/>
    <s v="Lobby (Office Reception/Waiting)"/>
    <s v="OfL"/>
    <m/>
    <s v="OfL"/>
    <n v="1"/>
  </r>
  <r>
    <x v="26"/>
    <s v="Office - Small"/>
    <x v="12"/>
    <s v="Office (General)"/>
    <s v="OfL"/>
    <m/>
    <s v="OfL"/>
    <n v="2"/>
  </r>
  <r>
    <x v="26"/>
    <s v="Office - Small"/>
    <x v="12"/>
    <s v="Storage (Conditioned)"/>
    <s v="OfL"/>
    <m/>
    <s v="OfL"/>
    <n v="1"/>
  </r>
  <r>
    <x v="2"/>
    <s v="Restaurant - Sit Down"/>
    <x v="2"/>
    <s v="Dining Area"/>
    <s v="RSD"/>
    <m/>
    <s v="RSD"/>
    <n v="1"/>
  </r>
  <r>
    <x v="2"/>
    <s v="Restaurant - Sit Down"/>
    <x v="2"/>
    <s v="Restrooms"/>
    <s v="RSD"/>
    <m/>
    <s v="RSD"/>
    <n v="1"/>
  </r>
  <r>
    <x v="2"/>
    <s v="Restaurant - Sit Down"/>
    <x v="2"/>
    <s v="Restrooms"/>
    <s v="RSD"/>
    <m/>
    <s v="RSD"/>
    <n v="1"/>
  </r>
  <r>
    <x v="2"/>
    <s v="Restaurant - Sit Down"/>
    <x v="2"/>
    <s v="Storage (Unconditioned)"/>
    <s v="RSD"/>
    <m/>
    <s v="RSD"/>
    <n v="2"/>
  </r>
  <r>
    <x v="61"/>
    <s v="Retail - Small"/>
    <x v="1"/>
    <s v="Restrooms"/>
    <s v="RtS"/>
    <m/>
    <s v="RtS"/>
    <n v="1"/>
  </r>
  <r>
    <x v="61"/>
    <s v="Retail - Small"/>
    <x v="1"/>
    <s v="Retail Sales/Showroom"/>
    <s v="RtS"/>
    <m/>
    <s v="RtS"/>
    <n v="1"/>
  </r>
  <r>
    <x v="2"/>
    <s v="Restaurant - Sit Down"/>
    <x v="2"/>
    <s v="Dining Area"/>
    <s v="RSD"/>
    <m/>
    <s v="RSD"/>
    <n v="1"/>
  </r>
  <r>
    <x v="61"/>
    <s v="Retail - Small"/>
    <x v="1"/>
    <s v="Restrooms"/>
    <s v="RtS"/>
    <m/>
    <s v="RtS"/>
    <n v="1"/>
  </r>
  <r>
    <x v="17"/>
    <s v="Office - Small"/>
    <x v="8"/>
    <s v="Hallways/Corridors/Stairways"/>
    <s v="OfS"/>
    <m/>
    <s v="OfS"/>
    <n v="1"/>
  </r>
  <r>
    <x v="17"/>
    <s v="Office - Small"/>
    <x v="8"/>
    <s v="Restrooms"/>
    <s v="OfS"/>
    <m/>
    <s v="OfS"/>
    <n v="1"/>
  </r>
  <r>
    <x v="27"/>
    <s v="Education - Primary School"/>
    <x v="13"/>
    <s v="Classroom/Lecture"/>
    <s v="EPr"/>
    <m/>
    <s v="EPr"/>
    <n v="1"/>
  </r>
  <r>
    <x v="27"/>
    <s v="Education - Primary School"/>
    <x v="13"/>
    <s v="Restrooms"/>
    <s v="EPr"/>
    <m/>
    <s v="EPr"/>
    <n v="2"/>
  </r>
  <r>
    <x v="61"/>
    <s v="Retail - Small"/>
    <x v="1"/>
    <s v="Kitchen/Break room and Food Preparation"/>
    <s v="RtS"/>
    <m/>
    <s v="RtS"/>
    <n v="1"/>
  </r>
  <r>
    <x v="61"/>
    <s v="Retail - Small"/>
    <x v="1"/>
    <s v="Restrooms"/>
    <s v="RtS"/>
    <m/>
    <s v="RtS"/>
    <n v="1"/>
  </r>
  <r>
    <x v="2"/>
    <s v="Restaurant - Sit Down"/>
    <x v="2"/>
    <s v="Dining Area"/>
    <s v="RSD"/>
    <m/>
    <s v="RSD"/>
    <n v="1"/>
  </r>
  <r>
    <x v="2"/>
    <s v="Restaurant - Sit Down"/>
    <x v="2"/>
    <s v="Restrooms"/>
    <s v="RSD"/>
    <m/>
    <s v="RSD"/>
    <n v="1"/>
  </r>
  <r>
    <x v="43"/>
    <s v="Other Industrial"/>
    <x v="10"/>
    <s v="Comm/Ind Work (General High Bay)"/>
    <s v="MLI"/>
    <m/>
    <s v="MLI"/>
    <n v="1"/>
  </r>
  <r>
    <x v="43"/>
    <s v="Other Industrial"/>
    <x v="10"/>
    <s v="Lobby (Office Reception/Waiting)"/>
    <s v="MLI"/>
    <m/>
    <s v="MLI"/>
    <n v="1"/>
  </r>
  <r>
    <x v="43"/>
    <s v="Other Industrial"/>
    <x v="10"/>
    <s v="Office (Executive/Private)"/>
    <s v="MLI"/>
    <m/>
    <s v="MLI"/>
    <n v="1"/>
  </r>
  <r>
    <x v="61"/>
    <s v="Retail - Small"/>
    <x v="1"/>
    <s v="Restrooms"/>
    <s v="RtS"/>
    <m/>
    <s v="RtS"/>
    <n v="1"/>
  </r>
  <r>
    <x v="16"/>
    <s v="Other Industrial"/>
    <x v="10"/>
    <s v="Restrooms"/>
    <s v="MLI"/>
    <m/>
    <s v="MLI"/>
    <n v="1"/>
  </r>
  <r>
    <x v="16"/>
    <s v="Other Industrial"/>
    <x v="10"/>
    <s v="Comm/Ind Work (General High Bay)"/>
    <s v="MLI"/>
    <m/>
    <s v="MLI"/>
    <n v="3"/>
  </r>
  <r>
    <x v="16"/>
    <s v="Other Industrial"/>
    <x v="10"/>
    <s v="Comm/Ind Work (General Low Bay)"/>
    <s v="MLI"/>
    <m/>
    <s v="MLI"/>
    <n v="2"/>
  </r>
  <r>
    <x v="16"/>
    <s v="Other Industrial"/>
    <x v="10"/>
    <s v="Conference Room"/>
    <s v="MLI"/>
    <m/>
    <s v="MLI"/>
    <n v="2"/>
  </r>
  <r>
    <x v="16"/>
    <s v="Other Industrial"/>
    <x v="10"/>
    <s v="Kitchen/Break room and Food Preparation"/>
    <s v="MLI"/>
    <m/>
    <s v="MLI"/>
    <n v="1"/>
  </r>
  <r>
    <x v="16"/>
    <s v="Other Industrial"/>
    <x v="10"/>
    <s v="Lobby (Office Reception/Waiting)"/>
    <s v="MLI"/>
    <m/>
    <s v="MLI"/>
    <n v="1"/>
  </r>
  <r>
    <x v="16"/>
    <s v="Other Industrial"/>
    <x v="10"/>
    <s v="Office (General)"/>
    <s v="MLI"/>
    <m/>
    <s v="MLI"/>
    <n v="1"/>
  </r>
  <r>
    <x v="16"/>
    <s v="Other Industrial"/>
    <x v="10"/>
    <s v="Office (Open Plan)"/>
    <s v="MLI"/>
    <m/>
    <s v="MLI"/>
    <n v="2"/>
  </r>
  <r>
    <x v="13"/>
    <s v="Restaurant - Sit Down"/>
    <x v="2"/>
    <s v="Hallways/Corridors/Stairways"/>
    <s v="RSD"/>
    <m/>
    <s v="RSD"/>
    <n v="1"/>
  </r>
  <r>
    <x v="13"/>
    <s v="Restaurant - Sit Down"/>
    <x v="2"/>
    <s v="Storage (Conditioned)"/>
    <s v="RSD"/>
    <m/>
    <s v="RSD"/>
    <n v="1"/>
  </r>
  <r>
    <x v="25"/>
    <s v="Office - Small"/>
    <x v="12"/>
    <s v="Conference Room"/>
    <s v="OfL"/>
    <m/>
    <s v="OfL"/>
    <n v="1"/>
  </r>
  <r>
    <x v="19"/>
    <s v="Assembly"/>
    <x v="9"/>
    <s v="Office (General)"/>
    <s v="Asm"/>
    <m/>
    <s v="Asm"/>
    <n v="1"/>
  </r>
  <r>
    <x v="19"/>
    <s v="Assembly"/>
    <x v="9"/>
    <s v="Restrooms"/>
    <s v="Asm"/>
    <m/>
    <s v="Asm"/>
    <n v="2"/>
  </r>
  <r>
    <x v="19"/>
    <s v="Assembly"/>
    <x v="9"/>
    <s v="Storage (Unconditioned)"/>
    <s v="Asm"/>
    <m/>
    <s v="Asm"/>
    <n v="1"/>
  </r>
  <r>
    <x v="19"/>
    <s v="Assembly"/>
    <x v="9"/>
    <s v="Classroom/Lecture"/>
    <s v="Asm"/>
    <m/>
    <s v="Asm"/>
    <n v="1"/>
  </r>
  <r>
    <x v="17"/>
    <s v="Office - Small"/>
    <x v="8"/>
    <s v="Restrooms"/>
    <s v="OfS"/>
    <m/>
    <s v="OfS"/>
    <n v="1"/>
  </r>
  <r>
    <x v="18"/>
    <s v="Retail - Large"/>
    <x v="1"/>
    <s v="Retail Sales/Showroom"/>
    <s v="RtS"/>
    <m/>
    <s v="RtS"/>
    <n v="3"/>
  </r>
  <r>
    <x v="42"/>
    <s v="Retail - Small"/>
    <x v="10"/>
    <s v="Restrooms"/>
    <s v="MLI"/>
    <m/>
    <s v="MLI"/>
    <n v="2"/>
  </r>
  <r>
    <x v="32"/>
    <s v="Restaurant - Sit Down"/>
    <x v="15"/>
    <s v="Restrooms"/>
    <s v="RFF"/>
    <m/>
    <s v="RFF"/>
    <n v="1"/>
  </r>
  <r>
    <x v="17"/>
    <s v="Office - Small"/>
    <x v="8"/>
    <s v="Conference Room"/>
    <s v="OfS"/>
    <m/>
    <s v="OfS"/>
    <n v="1"/>
  </r>
  <r>
    <x v="32"/>
    <s v="Restaurant - Fast Food"/>
    <x v="15"/>
    <s v="Retail Sales/Showroom"/>
    <s v="RFF"/>
    <m/>
    <s v="RFF"/>
    <n v="1"/>
  </r>
  <r>
    <x v="61"/>
    <s v="Retail - Small"/>
    <x v="1"/>
    <s v="Retail Sales/Showroom"/>
    <s v="RtS"/>
    <m/>
    <s v="RtS"/>
    <n v="2"/>
  </r>
  <r>
    <x v="32"/>
    <s v="Restaurant - Fast Food"/>
    <x v="15"/>
    <s v="Storage (Conditioned)"/>
    <s v="RFF"/>
    <m/>
    <s v="RFF"/>
    <n v="1"/>
  </r>
  <r>
    <x v="78"/>
    <s v="Restaurant - Fast Food"/>
    <x v="2"/>
    <s v="Dining Area"/>
    <s v="RSD"/>
    <m/>
    <s v="RSD"/>
    <n v="1"/>
  </r>
  <r>
    <x v="94"/>
    <s v="Retail - Small"/>
    <x v="1"/>
    <s v="Barber/Beauty Shop"/>
    <s v="RtS"/>
    <m/>
    <s v="RtS"/>
    <n v="1"/>
  </r>
  <r>
    <x v="61"/>
    <s v="Retail - Small"/>
    <x v="1"/>
    <s v="Retail Sales/Showroom"/>
    <s v="RtS"/>
    <m/>
    <s v="RtS"/>
    <n v="2"/>
  </r>
  <r>
    <x v="61"/>
    <s v="Retail - Small"/>
    <x v="1"/>
    <s v="Restrooms"/>
    <s v="RtS"/>
    <m/>
    <s v="RtS"/>
    <n v="1"/>
  </r>
  <r>
    <x v="61"/>
    <s v="Retail - Small"/>
    <x v="1"/>
    <s v="Retail Sales/Showroom"/>
    <s v="RtS"/>
    <m/>
    <s v="RtS"/>
    <n v="1"/>
  </r>
  <r>
    <x v="61"/>
    <s v="Retail - Small"/>
    <x v="1"/>
    <s v="Retail Sales/Showroom"/>
    <s v="RtS"/>
    <m/>
    <s v="RtS"/>
    <n v="2"/>
  </r>
  <r>
    <x v="9"/>
    <s v="Office - Small"/>
    <x v="8"/>
    <s v="Restrooms"/>
    <s v="OfS"/>
    <m/>
    <s v="OfS"/>
    <n v="1"/>
  </r>
  <r>
    <x v="32"/>
    <s v="Restaurant - Sit Down"/>
    <x v="15"/>
    <s v="Restrooms"/>
    <s v="RFF"/>
    <m/>
    <s v="RFF"/>
    <n v="1"/>
  </r>
  <r>
    <x v="32"/>
    <s v="Restaurant - Sit Down"/>
    <x v="15"/>
    <s v="Dining Area"/>
    <s v="RFF"/>
    <m/>
    <s v="RFF"/>
    <n v="1"/>
  </r>
  <r>
    <x v="18"/>
    <s v="Retail - Large"/>
    <x v="1"/>
    <s v="Office (General)"/>
    <s v="RtS"/>
    <m/>
    <s v="RtS"/>
    <n v="1"/>
  </r>
  <r>
    <x v="18"/>
    <s v="Retail - Large"/>
    <x v="1"/>
    <s v="Retail Sales/Showroom"/>
    <s v="RtS"/>
    <m/>
    <s v="RtS"/>
    <n v="2"/>
  </r>
  <r>
    <x v="2"/>
    <s v="Restaurant - Sit Down"/>
    <x v="2"/>
    <s v="Dining Area"/>
    <s v="RSD"/>
    <m/>
    <s v="RSD"/>
    <n v="1"/>
  </r>
  <r>
    <x v="2"/>
    <s v="Restaurant - Sit Down"/>
    <x v="2"/>
    <s v="Hallways/Corridors/Stairways"/>
    <s v="RSD"/>
    <m/>
    <s v="RSD"/>
    <n v="1"/>
  </r>
  <r>
    <x v="2"/>
    <s v="Restaurant - Sit Down"/>
    <x v="2"/>
    <s v="Office (Executive/Private)"/>
    <s v="RSD"/>
    <m/>
    <s v="RSD"/>
    <n v="1"/>
  </r>
  <r>
    <x v="2"/>
    <s v="Restaurant - Sit Down"/>
    <x v="2"/>
    <s v="Restrooms"/>
    <s v="RSD"/>
    <m/>
    <s v="RSD"/>
    <n v="1"/>
  </r>
  <r>
    <x v="104"/>
    <s v="Warehouse"/>
    <x v="8"/>
    <s v="Storage (Unconditioned)"/>
    <s v="OfS"/>
    <m/>
    <s v="OfS"/>
    <n v="3"/>
  </r>
  <r>
    <x v="104"/>
    <s v="Warehouse"/>
    <x v="8"/>
    <s v="Conference Room"/>
    <s v="OfS"/>
    <m/>
    <s v="OfS"/>
    <n v="1"/>
  </r>
  <r>
    <x v="104"/>
    <s v="Warehouse"/>
    <x v="8"/>
    <s v="Hallways/Corridors/Stairways"/>
    <s v="OfS"/>
    <m/>
    <s v="OfS"/>
    <n v="1"/>
  </r>
  <r>
    <x v="104"/>
    <s v="Warehouse"/>
    <x v="8"/>
    <s v="Lobby (Office Reception/Waiting)"/>
    <s v="OfS"/>
    <m/>
    <s v="OfS"/>
    <n v="1"/>
  </r>
  <r>
    <x v="104"/>
    <s v="Warehouse"/>
    <x v="8"/>
    <s v="Office (Executive/Private)"/>
    <s v="OfS"/>
    <m/>
    <s v="OfS"/>
    <n v="2"/>
  </r>
  <r>
    <x v="104"/>
    <s v="Warehouse"/>
    <x v="8"/>
    <s v="Office (Open Plan)"/>
    <s v="OfS"/>
    <m/>
    <s v="OfS"/>
    <n v="4"/>
  </r>
  <r>
    <x v="104"/>
    <s v="Warehouse"/>
    <x v="8"/>
    <s v="Restrooms"/>
    <s v="OfS"/>
    <m/>
    <s v="OfS"/>
    <n v="3"/>
  </r>
  <r>
    <x v="104"/>
    <s v="Warehouse"/>
    <x v="18"/>
    <s v="Retail Sales/Showroom"/>
    <s v="OfS"/>
    <s v="RtL"/>
    <s v="RtL"/>
    <n v="2"/>
  </r>
  <r>
    <x v="32"/>
    <s v="Restaurant - Sit Down"/>
    <x v="15"/>
    <s v="Restrooms"/>
    <s v="RFF"/>
    <m/>
    <s v="RFF"/>
    <n v="1"/>
  </r>
  <r>
    <x v="32"/>
    <s v="Restaurant - Fast Food"/>
    <x v="15"/>
    <s v="Dining Area"/>
    <s v="RFF"/>
    <m/>
    <s v="RFF"/>
    <n v="1"/>
  </r>
  <r>
    <x v="61"/>
    <s v="Retail - Small"/>
    <x v="1"/>
    <s v="Retail Sales/Showroom"/>
    <s v="RtS"/>
    <m/>
    <s v="RtS"/>
    <n v="1"/>
  </r>
  <r>
    <x v="61"/>
    <s v="Retail - Small"/>
    <x v="1"/>
    <s v="Retail Sales/Showroom"/>
    <s v="RtS"/>
    <m/>
    <s v="RtS"/>
    <n v="2"/>
  </r>
  <r>
    <x v="61"/>
    <s v="Retail - Small"/>
    <x v="1"/>
    <s v="Restrooms"/>
    <s v="RtS"/>
    <m/>
    <s v="RtS"/>
    <n v="1"/>
  </r>
  <r>
    <x v="61"/>
    <s v="Retail - Large"/>
    <x v="1"/>
    <s v="Office (General)"/>
    <s v="RtS"/>
    <m/>
    <s v="RtS"/>
    <n v="1"/>
  </r>
  <r>
    <x v="61"/>
    <s v="Retail - Large"/>
    <x v="1"/>
    <s v="Restrooms"/>
    <s v="RtS"/>
    <m/>
    <s v="RtS"/>
    <n v="1"/>
  </r>
  <r>
    <x v="61"/>
    <s v="Retail - Large"/>
    <x v="1"/>
    <s v="Storage (Conditioned)"/>
    <s v="RtS"/>
    <m/>
    <s v="RtS"/>
    <n v="1"/>
  </r>
  <r>
    <x v="61"/>
    <s v="Retail - Large"/>
    <x v="1"/>
    <s v="Stairwells (not stairways/hallways)"/>
    <s v="RtS"/>
    <m/>
    <s v="RtS"/>
    <n v="1"/>
  </r>
  <r>
    <x v="61"/>
    <s v="Retail - Large"/>
    <x v="1"/>
    <s v="Retail Sales/Showroom"/>
    <s v="RtS"/>
    <m/>
    <s v="RtS"/>
    <n v="2"/>
  </r>
  <r>
    <x v="17"/>
    <s v="Office - Small"/>
    <x v="8"/>
    <s v="Auditorium"/>
    <s v="OfS"/>
    <m/>
    <s v="OfS"/>
    <n v="1"/>
  </r>
  <r>
    <x v="17"/>
    <s v="Office - Small"/>
    <x v="8"/>
    <s v="Copy Room"/>
    <s v="OfS"/>
    <m/>
    <s v="OfS"/>
    <n v="1"/>
  </r>
  <r>
    <x v="17"/>
    <s v="Office - Small"/>
    <x v="8"/>
    <s v="Hallways/Corridors/Stairways"/>
    <s v="OfS"/>
    <m/>
    <s v="OfS"/>
    <n v="3"/>
  </r>
  <r>
    <x v="17"/>
    <s v="Office - Small"/>
    <x v="8"/>
    <s v="Kitchen/Break room and Food Preparation"/>
    <s v="OfS"/>
    <m/>
    <s v="OfS"/>
    <n v="1"/>
  </r>
  <r>
    <x v="17"/>
    <s v="Office - Small"/>
    <x v="8"/>
    <s v="Office (Executive/Private)"/>
    <s v="OfS"/>
    <m/>
    <s v="OfS"/>
    <n v="2"/>
  </r>
  <r>
    <x v="17"/>
    <s v="Office - Small"/>
    <x v="8"/>
    <s v="Office (General)"/>
    <s v="OfS"/>
    <m/>
    <s v="OfS"/>
    <n v="2"/>
  </r>
  <r>
    <x v="61"/>
    <s v="Retail - Small"/>
    <x v="1"/>
    <s v="Kitchen/Break room and Food Preparation"/>
    <s v="RtS"/>
    <m/>
    <s v="RtS"/>
    <n v="1"/>
  </r>
  <r>
    <x v="61"/>
    <s v="Retail - Small"/>
    <x v="1"/>
    <s v="Office (Executive/Private)"/>
    <s v="RtS"/>
    <m/>
    <s v="RtS"/>
    <n v="1"/>
  </r>
  <r>
    <x v="61"/>
    <s v="Retail - Small"/>
    <x v="1"/>
    <s v="Restrooms"/>
    <s v="RtS"/>
    <m/>
    <s v="RtS"/>
    <n v="1"/>
  </r>
  <r>
    <x v="61"/>
    <s v="Retail - Small"/>
    <x v="1"/>
    <s v="Retail Sales/Showroom"/>
    <s v="RtS"/>
    <m/>
    <s v="RtS"/>
    <n v="1"/>
  </r>
  <r>
    <x v="33"/>
    <s v="Retail - Small"/>
    <x v="1"/>
    <s v="Restrooms"/>
    <s v="RtS"/>
    <m/>
    <s v="RtS"/>
    <n v="1"/>
  </r>
  <r>
    <x v="29"/>
    <s v="Assembly"/>
    <x v="9"/>
    <s v="Auditorium"/>
    <s v="Asm"/>
    <m/>
    <s v="Asm"/>
    <n v="1"/>
  </r>
  <r>
    <x v="32"/>
    <s v="Restaurant - Fast Food"/>
    <x v="15"/>
    <s v="Storage (Refrigerated/Freezer), Walk-in"/>
    <s v="RFF"/>
    <m/>
    <s v="RFF"/>
    <n v="1"/>
  </r>
  <r>
    <x v="40"/>
    <s v="Office - Small"/>
    <x v="8"/>
    <s v="Restrooms"/>
    <s v="OfS"/>
    <m/>
    <s v="OfS"/>
    <n v="1"/>
  </r>
  <r>
    <x v="120"/>
    <s v="Retail - Small"/>
    <x v="8"/>
    <s v="Bank/Financial"/>
    <s v="OfS"/>
    <m/>
    <s v="OfS"/>
    <n v="1"/>
  </r>
  <r>
    <x v="120"/>
    <s v="Retail - Small"/>
    <x v="8"/>
    <s v="Office (Executive/Private)"/>
    <s v="OfS"/>
    <m/>
    <s v="OfS"/>
    <n v="1"/>
  </r>
  <r>
    <x v="58"/>
    <s v="Retail - Small"/>
    <x v="18"/>
    <s v="Bar Cocktail Lounge"/>
    <s v="RtL"/>
    <m/>
    <s v="RtL"/>
    <n v="1"/>
  </r>
  <r>
    <x v="58"/>
    <s v="Retail - Small"/>
    <x v="18"/>
    <s v="Storage (Unconditioned)"/>
    <s v="RtL"/>
    <m/>
    <s v="RtL"/>
    <n v="1"/>
  </r>
  <r>
    <x v="58"/>
    <s v="Retail - Small"/>
    <x v="18"/>
    <s v="Retail Sales/Showroom"/>
    <s v="RtL"/>
    <m/>
    <s v="RtL"/>
    <n v="2"/>
  </r>
  <r>
    <x v="17"/>
    <s v="Government"/>
    <x v="8"/>
    <s v="Auto Repair Workshop"/>
    <s v="OfS"/>
    <m/>
    <s v="OfS"/>
    <n v="1"/>
  </r>
  <r>
    <x v="17"/>
    <s v="Government"/>
    <x v="8"/>
    <s v="Office (Executive/Private)"/>
    <s v="OfS"/>
    <m/>
    <s v="OfS"/>
    <n v="1"/>
  </r>
  <r>
    <x v="17"/>
    <s v="Government"/>
    <x v="8"/>
    <s v="Office (Open Plan)"/>
    <s v="OfS"/>
    <m/>
    <s v="OfS"/>
    <n v="1"/>
  </r>
  <r>
    <x v="17"/>
    <s v="Government"/>
    <x v="8"/>
    <s v="Storage (Unconditioned)"/>
    <s v="OfS"/>
    <m/>
    <s v="OfS"/>
    <n v="5"/>
  </r>
  <r>
    <x v="17"/>
    <s v="Government"/>
    <x v="8"/>
    <s v="Kitchen/Break room and Food Preparation"/>
    <s v="OfS"/>
    <m/>
    <s v="OfS"/>
    <n v="1"/>
  </r>
  <r>
    <x v="17"/>
    <s v="Government"/>
    <x v="8"/>
    <s v="Lobby (Office Reception/Waiting)"/>
    <s v="OfS"/>
    <m/>
    <s v="OfS"/>
    <n v="1"/>
  </r>
  <r>
    <x v="17"/>
    <s v="Government"/>
    <x v="8"/>
    <s v="Restrooms"/>
    <s v="OfS"/>
    <m/>
    <s v="OfS"/>
    <n v="1"/>
  </r>
  <r>
    <x v="32"/>
    <s v="Restaurant - Fast Food"/>
    <x v="15"/>
    <s v="Kitchen/Break room and Food Preparation"/>
    <s v="RFF"/>
    <m/>
    <s v="RFF"/>
    <n v="1"/>
  </r>
  <r>
    <x v="61"/>
    <s v="Retail - Small"/>
    <x v="1"/>
    <s v="Retail Sales/Showroom"/>
    <s v="RtS"/>
    <m/>
    <s v="RtS"/>
    <n v="1"/>
  </r>
  <r>
    <x v="61"/>
    <s v="Retail - Small"/>
    <x v="1"/>
    <s v="Restrooms"/>
    <s v="RtS"/>
    <m/>
    <s v="RtS"/>
    <n v="1"/>
  </r>
  <r>
    <x v="61"/>
    <s v="Retail - Small"/>
    <x v="1"/>
    <s v="Retail Sales/Showroom"/>
    <s v="RtS"/>
    <m/>
    <s v="RtS"/>
    <n v="1"/>
  </r>
  <r>
    <x v="2"/>
    <s v="Restaurant - Sit Down"/>
    <x v="2"/>
    <s v="Storage (Conditioned)"/>
    <s v="RSD"/>
    <m/>
    <s v="RSD"/>
    <n v="1"/>
  </r>
  <r>
    <x v="25"/>
    <s v="Office - Small"/>
    <x v="12"/>
    <s v="Restrooms"/>
    <s v="OfL"/>
    <m/>
    <s v="OfL"/>
    <n v="1"/>
  </r>
  <r>
    <x v="58"/>
    <s v="Retail - Small"/>
    <x v="18"/>
    <s v="Restrooms"/>
    <s v="RtL"/>
    <m/>
    <s v="RtL"/>
    <n v="2"/>
  </r>
  <r>
    <x v="58"/>
    <s v="Retail - Small"/>
    <x v="18"/>
    <s v="Kitchen/Break room and Food Preparation"/>
    <s v="RtL"/>
    <m/>
    <s v="RtL"/>
    <n v="1"/>
  </r>
  <r>
    <x v="58"/>
    <s v="Retail - Small"/>
    <x v="18"/>
    <s v="Office (General)"/>
    <s v="RtL"/>
    <m/>
    <s v="RtL"/>
    <n v="1"/>
  </r>
  <r>
    <x v="58"/>
    <s v="Retail - Small"/>
    <x v="18"/>
    <s v="Retail Sales/Showroom"/>
    <s v="RtL"/>
    <m/>
    <s v="RtL"/>
    <n v="2"/>
  </r>
  <r>
    <x v="58"/>
    <s v="Retail - Small"/>
    <x v="18"/>
    <s v="Office (Executive/Private)"/>
    <s v="RtL"/>
    <m/>
    <s v="RtL"/>
    <n v="2"/>
  </r>
  <r>
    <x v="58"/>
    <s v="Retail - Small"/>
    <x v="18"/>
    <s v="Comm/Ind Work (General High Bay)"/>
    <s v="RtL"/>
    <m/>
    <s v="RtL"/>
    <n v="1"/>
  </r>
  <r>
    <x v="2"/>
    <s v="Restaurant - Sit Down"/>
    <x v="2"/>
    <s v="Dining Area"/>
    <s v="RSD"/>
    <m/>
    <s v="RSD"/>
    <n v="1"/>
  </r>
  <r>
    <x v="2"/>
    <s v="Restaurant - Sit Down"/>
    <x v="2"/>
    <s v="Restrooms"/>
    <s v="RSD"/>
    <m/>
    <s v="RSD"/>
    <n v="1"/>
  </r>
  <r>
    <x v="18"/>
    <s v="Retail - Small"/>
    <x v="1"/>
    <s v="Retail Sales/Showroom"/>
    <s v="RtS"/>
    <m/>
    <s v="RtS"/>
    <n v="1"/>
  </r>
  <r>
    <x v="27"/>
    <s v="Education - Primary School"/>
    <x v="13"/>
    <s v="Classrooms (Portable)"/>
    <s v="EPr"/>
    <m/>
    <s v="EPr"/>
    <n v="1"/>
  </r>
  <r>
    <x v="27"/>
    <s v="Education - Primary School"/>
    <x v="13"/>
    <s v="Restrooms"/>
    <s v="EPr"/>
    <m/>
    <s v="EPr"/>
    <n v="1"/>
  </r>
  <r>
    <x v="2"/>
    <s v="Restaurant - Sit Down"/>
    <x v="2"/>
    <s v="Dining Area"/>
    <s v="RSD"/>
    <m/>
    <s v="RSD"/>
    <n v="1"/>
  </r>
  <r>
    <x v="2"/>
    <s v="Restaurant - Sit Down"/>
    <x v="2"/>
    <s v="Storage (Conditioned)"/>
    <s v="RSD"/>
    <m/>
    <s v="RSD"/>
    <n v="1"/>
  </r>
  <r>
    <x v="25"/>
    <s v="Office - Small"/>
    <x v="12"/>
    <s v="Restrooms"/>
    <s v="OfL"/>
    <m/>
    <s v="OfL"/>
    <n v="1"/>
  </r>
  <r>
    <x v="25"/>
    <s v="Office - Small"/>
    <x v="12"/>
    <s v="Hallways/Corridors/Stairways"/>
    <s v="OfL"/>
    <m/>
    <s v="OfL"/>
    <n v="1"/>
  </r>
  <r>
    <x v="92"/>
    <s v="Office - Small"/>
    <x v="8"/>
    <s v="Office (Open Plan)"/>
    <s v="OfS"/>
    <m/>
    <s v="OfS"/>
    <n v="1"/>
  </r>
  <r>
    <x v="105"/>
    <s v="Other Industrial"/>
    <x v="10"/>
    <s v="Comm/Ind Work (Precision)"/>
    <s v="MLI"/>
    <m/>
    <s v="MLI"/>
    <n v="6"/>
  </r>
  <r>
    <x v="7"/>
    <s v="Office - Small"/>
    <x v="6"/>
    <s v="Restrooms"/>
    <s v="SUn"/>
    <m/>
    <s v="SUn"/>
    <n v="1"/>
  </r>
  <r>
    <x v="43"/>
    <s v="Warehouse"/>
    <x v="10"/>
    <s v="Comm/Ind Work (General High Bay)"/>
    <s v="MLI"/>
    <m/>
    <s v="MLI"/>
    <n v="2"/>
  </r>
  <r>
    <x v="43"/>
    <s v="Warehouse"/>
    <x v="10"/>
    <s v="Copy Room"/>
    <s v="MLI"/>
    <m/>
    <s v="MLI"/>
    <n v="1"/>
  </r>
  <r>
    <x v="43"/>
    <s v="Warehouse"/>
    <x v="10"/>
    <s v="Hallways/Corridors/Stairways"/>
    <s v="MLI"/>
    <m/>
    <s v="MLI"/>
    <n v="1"/>
  </r>
  <r>
    <x v="43"/>
    <s v="Warehouse"/>
    <x v="10"/>
    <s v="Office (General)"/>
    <s v="MLI"/>
    <m/>
    <s v="MLI"/>
    <n v="1"/>
  </r>
  <r>
    <x v="25"/>
    <s v="Office - Small"/>
    <x v="12"/>
    <s v="Conference Room"/>
    <s v="OfL"/>
    <m/>
    <s v="OfL"/>
    <n v="1"/>
  </r>
  <r>
    <x v="25"/>
    <s v="Office - Small"/>
    <x v="12"/>
    <s v="Office (Executive/Private)"/>
    <s v="OfL"/>
    <m/>
    <s v="OfL"/>
    <n v="1"/>
  </r>
  <r>
    <x v="14"/>
    <s v="Office - Small"/>
    <x v="8"/>
    <s v="Laboratory"/>
    <s v="OfS"/>
    <m/>
    <s v="OfS"/>
    <n v="1"/>
  </r>
  <r>
    <x v="14"/>
    <s v="Office - Small"/>
    <x v="8"/>
    <s v="Lobby (Office Reception/Waiting)"/>
    <s v="OfS"/>
    <m/>
    <s v="OfS"/>
    <n v="1"/>
  </r>
  <r>
    <x v="61"/>
    <s v="Retail - Small"/>
    <x v="1"/>
    <s v="Restrooms"/>
    <s v="RtS"/>
    <m/>
    <s v="RtS"/>
    <n v="1"/>
  </r>
  <r>
    <x v="61"/>
    <s v="Retail - Small"/>
    <x v="1"/>
    <s v="Retail Sales/Showroom"/>
    <s v="RtS"/>
    <m/>
    <s v="RtS"/>
    <n v="1"/>
  </r>
  <r>
    <x v="17"/>
    <s v="Retail - Small"/>
    <x v="8"/>
    <s v="Restrooms"/>
    <s v="OfS"/>
    <m/>
    <s v="OfS"/>
    <n v="1"/>
  </r>
  <r>
    <x v="38"/>
    <s v="Office - Small"/>
    <x v="16"/>
    <s v="Restrooms"/>
    <s v="MBT"/>
    <m/>
    <s v="MBT"/>
    <n v="2"/>
  </r>
  <r>
    <x v="25"/>
    <s v="Office - Small"/>
    <x v="12"/>
    <s v="Hallways/Corridors/Stairways"/>
    <s v="OfL"/>
    <m/>
    <s v="OfL"/>
    <n v="1"/>
  </r>
  <r>
    <x v="25"/>
    <s v="Office - Small"/>
    <x v="12"/>
    <s v="Lobby (Office Reception/Waiting)"/>
    <s v="OfL"/>
    <m/>
    <s v="OfL"/>
    <n v="1"/>
  </r>
  <r>
    <x v="2"/>
    <s v="Restaurant - Sit Down"/>
    <x v="2"/>
    <s v="Dining Area"/>
    <s v="RSD"/>
    <m/>
    <s v="RSD"/>
    <n v="1"/>
  </r>
  <r>
    <x v="14"/>
    <s v="Office - Small"/>
    <x v="8"/>
    <s v="Restrooms"/>
    <s v="OfS"/>
    <m/>
    <s v="OfS"/>
    <n v="1"/>
  </r>
  <r>
    <x v="25"/>
    <s v="Office - Small"/>
    <x v="12"/>
    <s v="Office (General)"/>
    <s v="OfL"/>
    <m/>
    <s v="OfL"/>
    <n v="1"/>
  </r>
  <r>
    <x v="61"/>
    <s v="Retail - Small"/>
    <x v="1"/>
    <s v="Storage (Conditioned)"/>
    <s v="RtS"/>
    <m/>
    <s v="RtS"/>
    <n v="1"/>
  </r>
  <r>
    <x v="30"/>
    <s v="Office - Small"/>
    <x v="8"/>
    <s v="Hallways/Corridors/Stairways"/>
    <s v="OfS"/>
    <m/>
    <s v="OfS"/>
    <n v="1"/>
  </r>
  <r>
    <x v="30"/>
    <s v="Office - Small"/>
    <x v="8"/>
    <s v="Restrooms"/>
    <s v="OfS"/>
    <m/>
    <s v="OfS"/>
    <n v="1"/>
  </r>
  <r>
    <x v="14"/>
    <s v="Office - Small"/>
    <x v="8"/>
    <s v="Restrooms"/>
    <s v="OfS"/>
    <m/>
    <s v="OfS"/>
    <n v="1"/>
  </r>
  <r>
    <x v="14"/>
    <s v="Office - Small"/>
    <x v="8"/>
    <s v="Storage (Unconditioned)"/>
    <s v="OfS"/>
    <m/>
    <s v="OfS"/>
    <n v="1"/>
  </r>
  <r>
    <x v="2"/>
    <s v="Restaurant - Sit Down"/>
    <x v="2"/>
    <s v="Restrooms"/>
    <s v="RSD"/>
    <m/>
    <s v="RSD"/>
    <n v="1"/>
  </r>
  <r>
    <x v="9"/>
    <s v="Office - Small"/>
    <x v="8"/>
    <s v="Lobby (Office Reception/Waiting)"/>
    <s v="OfS"/>
    <m/>
    <s v="OfS"/>
    <n v="1"/>
  </r>
  <r>
    <x v="33"/>
    <s v="Retail - Small"/>
    <x v="1"/>
    <s v="Restrooms"/>
    <s v="RtS"/>
    <m/>
    <s v="RtS"/>
    <n v="1"/>
  </r>
  <r>
    <x v="33"/>
    <s v="Retail - Small"/>
    <x v="1"/>
    <s v="Storage (Unconditioned)"/>
    <s v="RtS"/>
    <m/>
    <s v="RtS"/>
    <n v="1"/>
  </r>
  <r>
    <x v="16"/>
    <s v="Office - Small"/>
    <x v="10"/>
    <s v="Restrooms"/>
    <s v="MLI"/>
    <m/>
    <s v="MLI"/>
    <n v="2"/>
  </r>
  <r>
    <x v="113"/>
    <s v="Warehouse"/>
    <x v="4"/>
    <s v="Storage (Unconditioned)"/>
    <s v="SCn"/>
    <m/>
    <s v="SCn"/>
    <n v="1"/>
  </r>
  <r>
    <x v="19"/>
    <s v="Assembly"/>
    <x v="9"/>
    <s v="Classroom/Lecture"/>
    <s v="Asm"/>
    <m/>
    <s v="Asm"/>
    <n v="2"/>
  </r>
  <r>
    <x v="19"/>
    <s v="Assembly"/>
    <x v="9"/>
    <s v="Kitchen/Break room and Food Preparation"/>
    <s v="Asm"/>
    <m/>
    <s v="Asm"/>
    <n v="1"/>
  </r>
  <r>
    <x v="19"/>
    <s v="Assembly"/>
    <x v="9"/>
    <s v="Lobby (Office Reception/Waiting)"/>
    <s v="Asm"/>
    <m/>
    <s v="Asm"/>
    <n v="1"/>
  </r>
  <r>
    <x v="19"/>
    <s v="Assembly"/>
    <x v="9"/>
    <s v="Mechanical/Electrical Room"/>
    <s v="Asm"/>
    <m/>
    <s v="Asm"/>
    <n v="1"/>
  </r>
  <r>
    <x v="19"/>
    <s v="Assembly"/>
    <x v="9"/>
    <s v="Office (Executive/Private)"/>
    <s v="Asm"/>
    <m/>
    <s v="Asm"/>
    <n v="1"/>
  </r>
  <r>
    <x v="19"/>
    <s v="Assembly"/>
    <x v="9"/>
    <s v="Religious Worship"/>
    <s v="Asm"/>
    <m/>
    <s v="Asm"/>
    <n v="1"/>
  </r>
  <r>
    <x v="19"/>
    <s v="Assembly"/>
    <x v="9"/>
    <s v="Restrooms"/>
    <s v="Asm"/>
    <m/>
    <s v="Asm"/>
    <n v="2"/>
  </r>
  <r>
    <x v="19"/>
    <s v="Assembly"/>
    <x v="9"/>
    <s v="Hallways/Corridors/Stairways"/>
    <s v="Asm"/>
    <m/>
    <s v="Asm"/>
    <n v="4"/>
  </r>
  <r>
    <x v="5"/>
    <s v="Education - Secondary School"/>
    <x v="5"/>
    <s v="Classroom/Lecture"/>
    <s v="ESe"/>
    <m/>
    <s v="ESe"/>
    <n v="2"/>
  </r>
  <r>
    <x v="5"/>
    <s v="Education - Secondary School"/>
    <x v="5"/>
    <s v="Hallways/Corridors/Stairways"/>
    <s v="ESe"/>
    <m/>
    <s v="ESe"/>
    <n v="3"/>
  </r>
  <r>
    <x v="5"/>
    <s v="Education - Secondary School"/>
    <x v="5"/>
    <s v="Office (Executive/Private)"/>
    <s v="ESe"/>
    <m/>
    <s v="ESe"/>
    <n v="1"/>
  </r>
  <r>
    <x v="5"/>
    <s v="Education - Secondary School"/>
    <x v="5"/>
    <s v="Office (General)"/>
    <s v="ESe"/>
    <m/>
    <s v="ESe"/>
    <n v="1"/>
  </r>
  <r>
    <x v="31"/>
    <s v="Education - Primary School"/>
    <x v="13"/>
    <s v="Classroom/Lecture"/>
    <s v="EPr"/>
    <m/>
    <s v="EPr"/>
    <n v="3"/>
  </r>
  <r>
    <x v="31"/>
    <s v="Education - Primary School"/>
    <x v="13"/>
    <s v="Office (General)"/>
    <s v="EPr"/>
    <m/>
    <s v="EPr"/>
    <n v="1"/>
  </r>
  <r>
    <x v="31"/>
    <s v="Education - Primary School"/>
    <x v="13"/>
    <s v="Storage (Unconditioned)"/>
    <s v="EPr"/>
    <m/>
    <s v="EPr"/>
    <n v="1"/>
  </r>
  <r>
    <x v="26"/>
    <s v="Office - Large"/>
    <x v="12"/>
    <s v="Office (Open Plan)"/>
    <s v="OfL"/>
    <m/>
    <s v="OfL"/>
    <n v="2"/>
  </r>
  <r>
    <x v="26"/>
    <s v="Office - Large"/>
    <x v="12"/>
    <s v="Conference Room"/>
    <s v="OfL"/>
    <m/>
    <s v="OfL"/>
    <n v="1"/>
  </r>
  <r>
    <x v="26"/>
    <s v="Office - Large"/>
    <x v="12"/>
    <s v="Office (Executive/Private)"/>
    <s v="OfL"/>
    <m/>
    <s v="OfL"/>
    <n v="7"/>
  </r>
  <r>
    <x v="62"/>
    <s v="Government"/>
    <x v="20"/>
    <s v="Restrooms"/>
    <s v="NA"/>
    <m/>
    <s v="NA"/>
    <n v="1"/>
  </r>
  <r>
    <x v="62"/>
    <s v="Government"/>
    <x v="20"/>
    <s v="Parking"/>
    <s v="NA"/>
    <m/>
    <s v="NA"/>
    <n v="1"/>
  </r>
  <r>
    <x v="62"/>
    <s v="Government"/>
    <x v="20"/>
    <s v="Hallways/Corridors/Stairways"/>
    <s v="NA"/>
    <m/>
    <s v="NA"/>
    <n v="1"/>
  </r>
  <r>
    <x v="62"/>
    <s v="Government"/>
    <x v="20"/>
    <s v="Lobby (Main Entry and Assembly)"/>
    <s v="NA"/>
    <m/>
    <s v="NA"/>
    <n v="1"/>
  </r>
  <r>
    <x v="62"/>
    <s v="Government"/>
    <x v="20"/>
    <s v="Locker and Dressing Room"/>
    <s v="NA"/>
    <m/>
    <s v="NA"/>
    <n v="1"/>
  </r>
  <r>
    <x v="96"/>
    <s v="Other Industrial"/>
    <x v="10"/>
    <s v="Comm/Ind Work (General High Bay)"/>
    <s v="MLI"/>
    <m/>
    <s v="MLI"/>
    <n v="5"/>
  </r>
  <r>
    <x v="16"/>
    <s v="Other Industrial"/>
    <x v="10"/>
    <s v="Office (Executive/Private)"/>
    <s v="MLI"/>
    <m/>
    <s v="MLI"/>
    <n v="2"/>
  </r>
  <r>
    <x v="16"/>
    <s v="Other Industrial"/>
    <x v="10"/>
    <s v="Office (General)"/>
    <s v="MLI"/>
    <m/>
    <s v="MLI"/>
    <n v="1"/>
  </r>
  <r>
    <x v="16"/>
    <s v="Other Industrial"/>
    <x v="10"/>
    <s v="Office (Open Plan)"/>
    <s v="MLI"/>
    <m/>
    <s v="MLI"/>
    <n v="2"/>
  </r>
  <r>
    <x v="16"/>
    <s v="Other Industrial"/>
    <x v="10"/>
    <s v="Kitchen/Break room and Food Preparation"/>
    <s v="MLI"/>
    <m/>
    <s v="MLI"/>
    <n v="1"/>
  </r>
  <r>
    <x v="16"/>
    <s v="Other Industrial"/>
    <x v="10"/>
    <s v="Restrooms"/>
    <s v="MLI"/>
    <m/>
    <s v="MLI"/>
    <n v="2"/>
  </r>
  <r>
    <x v="16"/>
    <s v="Other Industrial"/>
    <x v="10"/>
    <s v="Hallways/Corridors/Stairways"/>
    <s v="MLI"/>
    <m/>
    <s v="MLI"/>
    <n v="1"/>
  </r>
  <r>
    <x v="121"/>
    <s v="Laundry"/>
    <x v="1"/>
    <s v="Dry Cleaning"/>
    <s v="RtS"/>
    <m/>
    <s v="RtS"/>
    <n v="2"/>
  </r>
  <r>
    <x v="9"/>
    <s v="Office - Small"/>
    <x v="8"/>
    <s v="Restrooms"/>
    <s v="OfS"/>
    <m/>
    <s v="OfS"/>
    <n v="2"/>
  </r>
  <r>
    <x v="16"/>
    <s v="Other Industrial"/>
    <x v="10"/>
    <s v="Storage (Conditioned)"/>
    <s v="MLI"/>
    <m/>
    <s v="MLI"/>
    <n v="5"/>
  </r>
  <r>
    <x v="61"/>
    <s v="Retail - Small"/>
    <x v="1"/>
    <s v="Retail Sales/Showroom"/>
    <s v="RtS"/>
    <m/>
    <s v="RtS"/>
    <n v="1"/>
  </r>
  <r>
    <x v="16"/>
    <s v="Other Industrial"/>
    <x v="10"/>
    <s v="Hallways/Corridors/Stairways"/>
    <s v="MLI"/>
    <m/>
    <s v="MLI"/>
    <n v="1"/>
  </r>
  <r>
    <x v="16"/>
    <s v="Other Industrial"/>
    <x v="10"/>
    <s v="Kitchen/Break room and Food Preparation"/>
    <s v="MLI"/>
    <m/>
    <s v="MLI"/>
    <n v="2"/>
  </r>
  <r>
    <x v="16"/>
    <s v="Other Industrial"/>
    <x v="10"/>
    <s v="Lobby (Main Entry and Assembly)"/>
    <s v="MLI"/>
    <m/>
    <s v="MLI"/>
    <n v="1"/>
  </r>
  <r>
    <x v="16"/>
    <s v="Other Industrial"/>
    <x v="10"/>
    <s v="Office (General)"/>
    <s v="MLI"/>
    <m/>
    <s v="MLI"/>
    <n v="2"/>
  </r>
  <r>
    <x v="16"/>
    <s v="Other Industrial"/>
    <x v="10"/>
    <s v="Storage (Conditioned)"/>
    <s v="MLI"/>
    <m/>
    <s v="MLI"/>
    <n v="2"/>
  </r>
  <r>
    <x v="42"/>
    <s v="Retail - Small"/>
    <x v="10"/>
    <s v="Office (Executive/Private)"/>
    <s v="MLI"/>
    <m/>
    <s v="MLI"/>
    <n v="1"/>
  </r>
  <r>
    <x v="42"/>
    <s v="Retail - Small"/>
    <x v="10"/>
    <s v="Restrooms"/>
    <s v="MLI"/>
    <m/>
    <s v="MLI"/>
    <n v="2"/>
  </r>
  <r>
    <x v="42"/>
    <s v="Retail - Small"/>
    <x v="10"/>
    <s v="Storage (Unconditioned)"/>
    <s v="MLI"/>
    <m/>
    <s v="MLI"/>
    <n v="1"/>
  </r>
  <r>
    <x v="42"/>
    <s v="Retail - Small"/>
    <x v="10"/>
    <s v="Auto Repair Workshop"/>
    <s v="MLI"/>
    <m/>
    <s v="MLI"/>
    <n v="1"/>
  </r>
  <r>
    <x v="42"/>
    <s v="Retail - Small"/>
    <x v="10"/>
    <s v="Lobby (Office Reception/Waiting)"/>
    <s v="MLI"/>
    <m/>
    <s v="MLI"/>
    <n v="1"/>
  </r>
  <r>
    <x v="61"/>
    <s v="Retail - Small"/>
    <x v="1"/>
    <s v="Kitchen/Break room and Food Preparation"/>
    <s v="RtS"/>
    <m/>
    <s v="RtS"/>
    <n v="1"/>
  </r>
  <r>
    <x v="61"/>
    <s v="Retail - Small"/>
    <x v="1"/>
    <s v="Office (Executive/Private)"/>
    <s v="RtS"/>
    <m/>
    <s v="RtS"/>
    <n v="2"/>
  </r>
  <r>
    <x v="61"/>
    <s v="Retail - Small"/>
    <x v="1"/>
    <s v="Office (Open Plan)"/>
    <s v="RtS"/>
    <m/>
    <s v="RtS"/>
    <n v="2"/>
  </r>
  <r>
    <x v="27"/>
    <s v="Education - Primary School"/>
    <x v="13"/>
    <s v="Kitchen/Break room and Food Preparation"/>
    <s v="EPr"/>
    <m/>
    <s v="EPr"/>
    <n v="1"/>
  </r>
  <r>
    <x v="27"/>
    <s v="Education - Primary School"/>
    <x v="13"/>
    <s v="Lobby (Main Entry and Assembly)"/>
    <s v="EPr"/>
    <m/>
    <s v="EPr"/>
    <n v="2"/>
  </r>
  <r>
    <x v="27"/>
    <s v="Education - Primary School"/>
    <x v="13"/>
    <s v="Office (Executive/Private)"/>
    <s v="EPr"/>
    <m/>
    <s v="EPr"/>
    <n v="1"/>
  </r>
  <r>
    <x v="43"/>
    <s v="Retail - Small"/>
    <x v="10"/>
    <s v="Comm/Ind Work (General High Bay)"/>
    <s v="MLI"/>
    <m/>
    <s v="MLI"/>
    <n v="4"/>
  </r>
  <r>
    <x v="17"/>
    <s v="Office - Small"/>
    <x v="8"/>
    <s v="Lobby (Office Reception/Waiting)"/>
    <s v="OfS"/>
    <m/>
    <s v="OfS"/>
    <n v="1"/>
  </r>
  <r>
    <x v="17"/>
    <s v="Office - Small"/>
    <x v="8"/>
    <s v="Kitchen/Break room and Food Preparation"/>
    <s v="OfS"/>
    <m/>
    <s v="OfS"/>
    <n v="1"/>
  </r>
  <r>
    <x v="19"/>
    <s v="Assembly"/>
    <x v="9"/>
    <s v="Classroom/Lecture"/>
    <s v="Asm"/>
    <m/>
    <s v="Asm"/>
    <n v="1"/>
  </r>
  <r>
    <x v="19"/>
    <s v="Assembly"/>
    <x v="9"/>
    <s v="Dining Area"/>
    <s v="Asm"/>
    <m/>
    <s v="Asm"/>
    <n v="1"/>
  </r>
  <r>
    <x v="19"/>
    <s v="Assembly"/>
    <x v="9"/>
    <s v="Kitchen/Break room and Food Preparation"/>
    <s v="Asm"/>
    <m/>
    <s v="Asm"/>
    <n v="1"/>
  </r>
  <r>
    <x v="19"/>
    <s v="Assembly"/>
    <x v="9"/>
    <s v="Office (Open Plan)"/>
    <s v="Asm"/>
    <m/>
    <s v="Asm"/>
    <n v="1"/>
  </r>
  <r>
    <x v="42"/>
    <s v="Retail - Small"/>
    <x v="10"/>
    <s v="Auto Repair Workshop"/>
    <s v="MLI"/>
    <m/>
    <s v="MLI"/>
    <n v="3"/>
  </r>
  <r>
    <x v="7"/>
    <s v="Warehouse"/>
    <x v="6"/>
    <s v="Restrooms"/>
    <s v="SUn"/>
    <m/>
    <s v="SUn"/>
    <n v="2"/>
  </r>
  <r>
    <x v="7"/>
    <s v="Warehouse"/>
    <x v="6"/>
    <s v="Mechanical/Electrical Room"/>
    <s v="SUn"/>
    <m/>
    <s v="SUn"/>
    <n v="1"/>
  </r>
  <r>
    <x v="7"/>
    <s v="Warehouse"/>
    <x v="6"/>
    <s v="Conference Room"/>
    <s v="SUn"/>
    <m/>
    <s v="SUn"/>
    <n v="1"/>
  </r>
  <r>
    <x v="7"/>
    <s v="Warehouse"/>
    <x v="6"/>
    <s v="Office (Executive/Private)"/>
    <s v="SUn"/>
    <m/>
    <s v="SUn"/>
    <n v="1"/>
  </r>
  <r>
    <x v="19"/>
    <s v="Assembly"/>
    <x v="9"/>
    <s v="Lobby (Main Entry and Assembly)"/>
    <s v="Asm"/>
    <m/>
    <s v="Asm"/>
    <n v="1"/>
  </r>
  <r>
    <x v="19"/>
    <s v="Assembly"/>
    <x v="9"/>
    <s v="Office (Executive/Private)"/>
    <s v="Asm"/>
    <m/>
    <s v="Asm"/>
    <n v="1"/>
  </r>
  <r>
    <x v="19"/>
    <s v="Assembly"/>
    <x v="9"/>
    <s v="Religious Worship"/>
    <s v="Asm"/>
    <m/>
    <s v="Asm"/>
    <n v="1"/>
  </r>
  <r>
    <x v="9"/>
    <s v="Office - Small"/>
    <x v="8"/>
    <s v="Office (Executive/Private)"/>
    <s v="OfS"/>
    <m/>
    <s v="OfS"/>
    <n v="1"/>
  </r>
  <r>
    <x v="27"/>
    <s v="Education - Primary School"/>
    <x v="13"/>
    <s v="Office (Executive/Private)"/>
    <s v="EPr"/>
    <m/>
    <s v="EPr"/>
    <n v="2"/>
  </r>
  <r>
    <x v="27"/>
    <s v="Education - Primary School"/>
    <x v="13"/>
    <s v="Storage (Conditioned)"/>
    <s v="EPr"/>
    <m/>
    <s v="EPr"/>
    <n v="1"/>
  </r>
  <r>
    <x v="27"/>
    <s v="Education - Primary School"/>
    <x v="13"/>
    <s v="Classroom/Lecture"/>
    <s v="EPr"/>
    <m/>
    <s v="EPr"/>
    <n v="1"/>
  </r>
  <r>
    <x v="27"/>
    <s v="Education - Primary School"/>
    <x v="13"/>
    <s v="Office (General)"/>
    <s v="EPr"/>
    <m/>
    <s v="EPr"/>
    <n v="1"/>
  </r>
  <r>
    <x v="27"/>
    <s v="Education - Primary School"/>
    <x v="13"/>
    <s v="Kitchen/Break room and Food Preparation"/>
    <s v="EPr"/>
    <m/>
    <s v="EPr"/>
    <n v="3"/>
  </r>
  <r>
    <x v="27"/>
    <s v="Education - Primary School"/>
    <x v="13"/>
    <s v="Classroom/Lecture"/>
    <s v="EPr"/>
    <m/>
    <s v="EPr"/>
    <n v="4"/>
  </r>
  <r>
    <x v="27"/>
    <s v="Education - Primary School"/>
    <x v="13"/>
    <s v="Hallways/Corridors/Stairways"/>
    <s v="EPr"/>
    <m/>
    <s v="EPr"/>
    <n v="1"/>
  </r>
  <r>
    <x v="27"/>
    <s v="Education - Primary School"/>
    <x v="13"/>
    <s v="Library"/>
    <s v="EPr"/>
    <m/>
    <s v="EPr"/>
    <n v="1"/>
  </r>
  <r>
    <x v="27"/>
    <s v="Education - Primary School"/>
    <x v="13"/>
    <s v="Office (Executive/Private)"/>
    <s v="EPr"/>
    <m/>
    <s v="EPr"/>
    <n v="1"/>
  </r>
  <r>
    <x v="27"/>
    <s v="Education - Primary School"/>
    <x v="13"/>
    <s v="Storage (Conditioned)"/>
    <s v="EPr"/>
    <m/>
    <s v="EPr"/>
    <n v="1"/>
  </r>
  <r>
    <x v="19"/>
    <s v="Assembly"/>
    <x v="9"/>
    <s v="Restrooms"/>
    <s v="Asm"/>
    <m/>
    <s v="Asm"/>
    <n v="1"/>
  </r>
  <r>
    <x v="19"/>
    <s v="Assembly"/>
    <x v="9"/>
    <s v="Classroom/Lecture"/>
    <s v="Asm"/>
    <m/>
    <s v="Asm"/>
    <n v="1"/>
  </r>
  <r>
    <x v="27"/>
    <s v="Education - Primary School"/>
    <x v="13"/>
    <s v="Classroom/Lecture"/>
    <s v="EPr"/>
    <m/>
    <s v="EPr"/>
    <n v="3"/>
  </r>
  <r>
    <x v="27"/>
    <s v="Education - Primary School"/>
    <x v="13"/>
    <s v="Dining Area"/>
    <s v="EPr"/>
    <m/>
    <s v="EPr"/>
    <n v="1"/>
  </r>
  <r>
    <x v="27"/>
    <s v="Education - Primary School"/>
    <x v="13"/>
    <s v="Office (Executive/Private)"/>
    <s v="EPr"/>
    <m/>
    <s v="EPr"/>
    <n v="1"/>
  </r>
  <r>
    <x v="94"/>
    <s v="Retail - Small"/>
    <x v="1"/>
    <s v="Restrooms"/>
    <s v="RtS"/>
    <m/>
    <s v="RtS"/>
    <n v="1"/>
  </r>
  <r>
    <x v="94"/>
    <s v="Retail - Small"/>
    <x v="1"/>
    <s v="Office (General)"/>
    <s v="RtS"/>
    <m/>
    <s v="RtS"/>
    <n v="1"/>
  </r>
  <r>
    <x v="94"/>
    <s v="Retail - Small"/>
    <x v="1"/>
    <s v="Retail Sales/Showroom"/>
    <s v="RtS"/>
    <m/>
    <s v="RtS"/>
    <n v="1"/>
  </r>
  <r>
    <x v="94"/>
    <s v="Retail - Small"/>
    <x v="1"/>
    <s v="Storage (Conditioned)"/>
    <s v="RtS"/>
    <m/>
    <s v="RtS"/>
    <n v="1"/>
  </r>
  <r>
    <x v="35"/>
    <s v="Retail - Small"/>
    <x v="1"/>
    <s v="Restrooms"/>
    <s v="RtS"/>
    <m/>
    <s v="RtS"/>
    <n v="1"/>
  </r>
  <r>
    <x v="35"/>
    <s v="Retail - Small"/>
    <x v="1"/>
    <s v="Lobby (Office Reception/Waiting)"/>
    <s v="RtS"/>
    <m/>
    <s v="RtS"/>
    <n v="1"/>
  </r>
  <r>
    <x v="16"/>
    <s v="Other Industrial"/>
    <x v="10"/>
    <s v="Office (General)"/>
    <s v="MLI"/>
    <m/>
    <s v="MLI"/>
    <n v="1"/>
  </r>
  <r>
    <x v="94"/>
    <s v="Retail - Small"/>
    <x v="1"/>
    <s v="Pool/Spa Area"/>
    <s v="RtS"/>
    <m/>
    <s v="RtS"/>
    <n v="1"/>
  </r>
  <r>
    <x v="94"/>
    <s v="Retail - Small"/>
    <x v="1"/>
    <s v="Kitchen/Break room and Food Preparation"/>
    <s v="RtS"/>
    <m/>
    <s v="RtS"/>
    <n v="1"/>
  </r>
  <r>
    <x v="2"/>
    <s v="Restaurant - Sit Down"/>
    <x v="2"/>
    <s v="Dining Area"/>
    <s v="RSD"/>
    <m/>
    <s v="RSD"/>
    <n v="1"/>
  </r>
  <r>
    <x v="2"/>
    <s v="Restaurant - Sit Down"/>
    <x v="2"/>
    <s v="Dining Area"/>
    <s v="RSD"/>
    <m/>
    <s v="RSD"/>
    <n v="2"/>
  </r>
  <r>
    <x v="27"/>
    <s v="Education - Primary School"/>
    <x v="13"/>
    <s v="Classroom/Lecture"/>
    <s v="EPr"/>
    <m/>
    <s v="EPr"/>
    <n v="4"/>
  </r>
  <r>
    <x v="27"/>
    <s v="Education - Primary School"/>
    <x v="13"/>
    <s v="Kitchen/Break room and Food Preparation"/>
    <s v="EPr"/>
    <m/>
    <s v="EPr"/>
    <n v="1"/>
  </r>
  <r>
    <x v="27"/>
    <s v="Education - Primary School"/>
    <x v="13"/>
    <s v="Mechanical/Electrical Room"/>
    <s v="EPr"/>
    <m/>
    <s v="EPr"/>
    <n v="1"/>
  </r>
  <r>
    <x v="27"/>
    <s v="Education - Primary School"/>
    <x v="13"/>
    <s v="Restrooms"/>
    <s v="EPr"/>
    <m/>
    <s v="EPr"/>
    <n v="2"/>
  </r>
  <r>
    <x v="17"/>
    <s v="Other"/>
    <x v="8"/>
    <s v="Conference Room"/>
    <s v="OfS"/>
    <m/>
    <s v="OfS"/>
    <n v="2"/>
  </r>
  <r>
    <x v="17"/>
    <s v="Other"/>
    <x v="8"/>
    <s v="Lobby (Office Reception/Waiting)"/>
    <s v="OfS"/>
    <m/>
    <s v="OfS"/>
    <n v="2"/>
  </r>
  <r>
    <x v="17"/>
    <s v="Other"/>
    <x v="8"/>
    <s v="Office (Executive/Private)"/>
    <s v="OfS"/>
    <m/>
    <s v="OfS"/>
    <n v="1"/>
  </r>
  <r>
    <x v="17"/>
    <s v="Other"/>
    <x v="8"/>
    <s v="Office (Open Plan)"/>
    <s v="OfS"/>
    <m/>
    <s v="OfS"/>
    <n v="1"/>
  </r>
  <r>
    <x v="32"/>
    <s v="Restaurant - Fast Food"/>
    <x v="15"/>
    <s v="Dining Area"/>
    <s v="RFF"/>
    <m/>
    <s v="RFF"/>
    <n v="1"/>
  </r>
  <r>
    <x v="2"/>
    <s v="Restaurant - Sit Down"/>
    <x v="2"/>
    <s v="Storage (Refrigerated/Freezer), Walk-in"/>
    <s v="RSD"/>
    <m/>
    <s v="RSD"/>
    <n v="1"/>
  </r>
  <r>
    <x v="62"/>
    <s v="Government"/>
    <x v="20"/>
    <s v="Police/Fire Station"/>
    <s v="NA"/>
    <m/>
    <s v="NA"/>
    <n v="3"/>
  </r>
  <r>
    <x v="85"/>
    <s v="Assembly"/>
    <x v="9"/>
    <s v="Exhibit Display Area/Museum"/>
    <s v="Asm"/>
    <m/>
    <s v="Asm"/>
    <n v="4"/>
  </r>
  <r>
    <x v="61"/>
    <s v="Retail - Small"/>
    <x v="1"/>
    <s v="Retail Sales/Showroom"/>
    <s v="RtS"/>
    <m/>
    <s v="RtS"/>
    <n v="1"/>
  </r>
  <r>
    <x v="14"/>
    <s v="Health/Medical - Clinic"/>
    <x v="8"/>
    <s v="Kitchen/Break room and Food Preparation"/>
    <s v="OfS"/>
    <m/>
    <s v="OfS"/>
    <n v="1"/>
  </r>
  <r>
    <x v="14"/>
    <s v="Health/Medical - Clinic"/>
    <x v="8"/>
    <s v="Laboratory"/>
    <s v="OfS"/>
    <m/>
    <s v="OfS"/>
    <n v="2"/>
  </r>
  <r>
    <x v="14"/>
    <s v="Health/Medical - Clinic"/>
    <x v="8"/>
    <s v="Office (Executive/Private)"/>
    <s v="OfS"/>
    <m/>
    <s v="OfS"/>
    <n v="1"/>
  </r>
  <r>
    <x v="14"/>
    <s v="Health/Medical - Clinic"/>
    <x v="8"/>
    <s v="Medical Offices and Exam Rooms"/>
    <s v="OfS"/>
    <m/>
    <s v="OfS"/>
    <n v="1"/>
  </r>
  <r>
    <x v="69"/>
    <s v="Grocery"/>
    <x v="1"/>
    <s v="Retail Sales/Showroom"/>
    <s v="RtS"/>
    <m/>
    <s v="RtS"/>
    <n v="1"/>
  </r>
  <r>
    <x v="69"/>
    <s v="Grocery"/>
    <x v="1"/>
    <s v="Storage (Conditioned)"/>
    <s v="RtS"/>
    <m/>
    <s v="RtS"/>
    <n v="1"/>
  </r>
  <r>
    <x v="78"/>
    <s v="Restaurant - Fast Food"/>
    <x v="2"/>
    <s v="Dining Area"/>
    <s v="RSD"/>
    <m/>
    <s v="RSD"/>
    <n v="1"/>
  </r>
  <r>
    <x v="61"/>
    <s v="Retail - Small"/>
    <x v="1"/>
    <s v="Retail Sales/Showroom"/>
    <s v="RtS"/>
    <m/>
    <s v="RtS"/>
    <n v="1"/>
  </r>
  <r>
    <x v="27"/>
    <s v="Education - Primary School"/>
    <x v="13"/>
    <s v="Classroom/Lecture"/>
    <s v="EPr"/>
    <m/>
    <s v="EPr"/>
    <n v="4"/>
  </r>
  <r>
    <x v="27"/>
    <s v="Education - Primary School"/>
    <x v="13"/>
    <s v="Hallways/Corridors/Stairways"/>
    <s v="EPr"/>
    <m/>
    <s v="EPr"/>
    <n v="2"/>
  </r>
  <r>
    <x v="27"/>
    <s v="Education - Primary School"/>
    <x v="13"/>
    <s v="Restrooms"/>
    <s v="EPr"/>
    <m/>
    <s v="EPr"/>
    <n v="2"/>
  </r>
  <r>
    <x v="122"/>
    <s v="Agriculture"/>
    <x v="20"/>
    <s v="Other Unlisted Activity Types"/>
    <s v="NA"/>
    <m/>
    <s v="NA"/>
    <n v="1"/>
  </r>
  <r>
    <x v="122"/>
    <s v="Agriculture"/>
    <x v="20"/>
    <s v="Storage (Unconditioned)"/>
    <s v="NA"/>
    <m/>
    <s v="NA"/>
    <n v="2"/>
  </r>
  <r>
    <x v="27"/>
    <s v="Education - Primary School"/>
    <x v="13"/>
    <s v="Classroom/Lecture"/>
    <s v="EPr"/>
    <m/>
    <s v="EPr"/>
    <n v="1"/>
  </r>
  <r>
    <x v="27"/>
    <s v="Education - Primary School"/>
    <x v="13"/>
    <s v="Office (General)"/>
    <s v="EPr"/>
    <m/>
    <s v="EPr"/>
    <n v="2"/>
  </r>
  <r>
    <x v="27"/>
    <s v="Education - Primary School"/>
    <x v="13"/>
    <s v="Restrooms"/>
    <s v="EPr"/>
    <m/>
    <s v="EPr"/>
    <n v="2"/>
  </r>
  <r>
    <x v="27"/>
    <s v="Education - Primary School"/>
    <x v="13"/>
    <s v="Hallways/Corridors/Stairways"/>
    <s v="EPr"/>
    <m/>
    <s v="EPr"/>
    <n v="1"/>
  </r>
  <r>
    <x v="27"/>
    <s v="Education - Primary School"/>
    <x v="13"/>
    <s v="Kitchen/Break room and Food Preparation"/>
    <s v="EPr"/>
    <m/>
    <s v="EPr"/>
    <n v="3"/>
  </r>
  <r>
    <x v="27"/>
    <s v="Education - Primary School"/>
    <x v="13"/>
    <s v="Laundry"/>
    <s v="EPr"/>
    <m/>
    <s v="EPr"/>
    <n v="1"/>
  </r>
  <r>
    <x v="27"/>
    <s v="Education - Primary School"/>
    <x v="13"/>
    <s v="Storage (Conditioned)"/>
    <s v="EPr"/>
    <m/>
    <s v="EPr"/>
    <n v="1"/>
  </r>
  <r>
    <x v="16"/>
    <s v="Other Industrial"/>
    <x v="10"/>
    <s v="Comm/Ind Work (General High Bay)"/>
    <s v="MLI"/>
    <m/>
    <s v="MLI"/>
    <n v="7"/>
  </r>
  <r>
    <x v="123"/>
    <s v="Agriculture"/>
    <x v="6"/>
    <s v="Comm/Ind Work (General High Bay)"/>
    <s v="SUn"/>
    <m/>
    <s v="SUn"/>
    <n v="7"/>
  </r>
  <r>
    <x v="123"/>
    <s v="Agriculture"/>
    <x v="6"/>
    <s v="Storage (Refrigerated/Freezer), Walk-in"/>
    <s v="SUn"/>
    <m/>
    <s v="SUn"/>
    <n v="1"/>
  </r>
  <r>
    <x v="27"/>
    <s v="Education - Primary School"/>
    <x v="13"/>
    <s v="Classroom/Lecture"/>
    <s v="EPr"/>
    <m/>
    <s v="EPr"/>
    <n v="2"/>
  </r>
  <r>
    <x v="27"/>
    <s v="Education - Primary School"/>
    <x v="13"/>
    <s v="Office (General)"/>
    <s v="EPr"/>
    <m/>
    <s v="EPr"/>
    <n v="1"/>
  </r>
  <r>
    <x v="27"/>
    <s v="Education - Primary School"/>
    <x v="13"/>
    <s v="Kitchen/Break room and Food Preparation"/>
    <s v="EPr"/>
    <m/>
    <s v="EPr"/>
    <n v="1"/>
  </r>
  <r>
    <x v="27"/>
    <s v="Education - Primary School"/>
    <x v="13"/>
    <s v="Restrooms"/>
    <s v="EPr"/>
    <m/>
    <s v="EPr"/>
    <n v="1"/>
  </r>
  <r>
    <x v="27"/>
    <s v="Education - Primary School"/>
    <x v="13"/>
    <s v="Storage (Conditioned)"/>
    <s v="EPr"/>
    <m/>
    <s v="EPr"/>
    <n v="2"/>
  </r>
  <r>
    <x v="81"/>
    <s v="Warehouse"/>
    <x v="4"/>
    <s v="Kitchen/Break room and Food Preparation"/>
    <s v="SCn"/>
    <m/>
    <s v="SCn"/>
    <n v="1"/>
  </r>
  <r>
    <x v="81"/>
    <s v="Warehouse"/>
    <x v="4"/>
    <s v="Office (General)"/>
    <s v="SCn"/>
    <m/>
    <s v="SCn"/>
    <n v="1"/>
  </r>
  <r>
    <x v="81"/>
    <s v="Warehouse"/>
    <x v="4"/>
    <s v="Restrooms"/>
    <s v="SCn"/>
    <m/>
    <s v="SCn"/>
    <n v="1"/>
  </r>
  <r>
    <x v="81"/>
    <s v="Warehouse"/>
    <x v="4"/>
    <s v="Storage (Unconditioned)"/>
    <s v="SCn"/>
    <m/>
    <s v="SCn"/>
    <n v="1"/>
  </r>
  <r>
    <x v="17"/>
    <s v="Agriculture"/>
    <x v="8"/>
    <s v="Hallways/Corridors/Stairways"/>
    <s v="OfS"/>
    <m/>
    <s v="OfS"/>
    <n v="1"/>
  </r>
  <r>
    <x v="17"/>
    <s v="Agriculture"/>
    <x v="8"/>
    <s v="Kitchen/Break room and Food Preparation"/>
    <s v="OfS"/>
    <m/>
    <s v="OfS"/>
    <n v="1"/>
  </r>
  <r>
    <x v="17"/>
    <s v="Agriculture"/>
    <x v="8"/>
    <s v="Office (Executive/Private)"/>
    <s v="OfS"/>
    <m/>
    <s v="OfS"/>
    <n v="1"/>
  </r>
  <r>
    <x v="17"/>
    <s v="Agriculture"/>
    <x v="8"/>
    <s v="Office (Open Plan)"/>
    <s v="OfS"/>
    <m/>
    <s v="OfS"/>
    <n v="1"/>
  </r>
  <r>
    <x v="17"/>
    <s v="Agriculture"/>
    <x v="8"/>
    <s v="Storage (Conditioned)"/>
    <s v="OfS"/>
    <m/>
    <s v="OfS"/>
    <n v="1"/>
  </r>
  <r>
    <x v="17"/>
    <s v="Agriculture"/>
    <x v="8"/>
    <s v="Comm/Ind Work (General Low Bay)"/>
    <s v="OfS"/>
    <m/>
    <s v="OfS"/>
    <n v="1"/>
  </r>
  <r>
    <x v="17"/>
    <s v="Agriculture"/>
    <x v="8"/>
    <s v="Restrooms"/>
    <s v="OfS"/>
    <m/>
    <s v="OfS"/>
    <n v="1"/>
  </r>
  <r>
    <x v="17"/>
    <s v="Agriculture"/>
    <x v="8"/>
    <s v="Conference Room"/>
    <s v="OfS"/>
    <m/>
    <s v="OfS"/>
    <n v="1"/>
  </r>
  <r>
    <x v="17"/>
    <s v="Agriculture"/>
    <x v="8"/>
    <s v="Laboratory"/>
    <s v="OfS"/>
    <m/>
    <s v="OfS"/>
    <n v="1"/>
  </r>
  <r>
    <x v="33"/>
    <s v="Retail - Small"/>
    <x v="1"/>
    <s v="Restrooms"/>
    <s v="RtS"/>
    <m/>
    <s v="RtS"/>
    <n v="1"/>
  </r>
  <r>
    <x v="16"/>
    <s v="Other Industrial"/>
    <x v="10"/>
    <s v="Comm/Ind Work (General High Bay)"/>
    <s v="MLI"/>
    <m/>
    <s v="MLI"/>
    <n v="6"/>
  </r>
  <r>
    <x v="16"/>
    <s v="Other Industrial"/>
    <x v="10"/>
    <s v="Conference Room"/>
    <s v="MLI"/>
    <m/>
    <s v="MLI"/>
    <n v="1"/>
  </r>
  <r>
    <x v="16"/>
    <s v="Other Industrial"/>
    <x v="10"/>
    <s v="Hallways/Corridors/Stairways"/>
    <s v="MLI"/>
    <m/>
    <s v="MLI"/>
    <n v="2"/>
  </r>
  <r>
    <x v="16"/>
    <s v="Other Industrial"/>
    <x v="10"/>
    <s v="Kitchen/Break room and Food Preparation"/>
    <s v="MLI"/>
    <m/>
    <s v="MLI"/>
    <n v="2"/>
  </r>
  <r>
    <x v="16"/>
    <s v="Other Industrial"/>
    <x v="10"/>
    <s v="Lobby (Office Reception/Waiting)"/>
    <s v="MLI"/>
    <m/>
    <s v="MLI"/>
    <n v="1"/>
  </r>
  <r>
    <x v="16"/>
    <s v="Other Industrial"/>
    <x v="10"/>
    <s v="Office (General)"/>
    <s v="MLI"/>
    <m/>
    <s v="MLI"/>
    <n v="6"/>
  </r>
  <r>
    <x v="16"/>
    <s v="Other Industrial"/>
    <x v="10"/>
    <s v="Office (Open Plan)"/>
    <s v="MLI"/>
    <m/>
    <s v="MLI"/>
    <n v="3"/>
  </r>
  <r>
    <x v="16"/>
    <s v="Other Industrial"/>
    <x v="10"/>
    <s v="Restrooms"/>
    <s v="MLI"/>
    <m/>
    <s v="MLI"/>
    <n v="2"/>
  </r>
  <r>
    <x v="16"/>
    <s v="Other Industrial"/>
    <x v="10"/>
    <s v="Storage (Unconditioned)"/>
    <s v="MLI"/>
    <m/>
    <s v="MLI"/>
    <n v="1"/>
  </r>
  <r>
    <x v="27"/>
    <s v="Education - Primary School"/>
    <x v="13"/>
    <s v="Restrooms"/>
    <s v="EPr"/>
    <m/>
    <s v="EPr"/>
    <n v="1"/>
  </r>
  <r>
    <x v="27"/>
    <s v="Education - Primary School"/>
    <x v="13"/>
    <s v="Lobby (Office Reception/Waiting)"/>
    <s v="EPr"/>
    <m/>
    <s v="EPr"/>
    <n v="1"/>
  </r>
  <r>
    <x v="27"/>
    <s v="Education - Primary School"/>
    <x v="13"/>
    <s v="Office (General)"/>
    <s v="EPr"/>
    <m/>
    <s v="EPr"/>
    <n v="3"/>
  </r>
  <r>
    <x v="27"/>
    <s v="Education - Primary School"/>
    <x v="13"/>
    <s v="Storage (Unconditioned)"/>
    <s v="EPr"/>
    <m/>
    <s v="EPr"/>
    <n v="1"/>
  </r>
  <r>
    <x v="27"/>
    <s v="Education - Primary School"/>
    <x v="13"/>
    <s v="Classroom/Lecture"/>
    <s v="EPr"/>
    <m/>
    <s v="EPr"/>
    <n v="2"/>
  </r>
  <r>
    <x v="27"/>
    <s v="Education - Primary School"/>
    <x v="13"/>
    <s v="Office (Open Plan)"/>
    <s v="EPr"/>
    <m/>
    <s v="EPr"/>
    <n v="1"/>
  </r>
  <r>
    <x v="17"/>
    <s v="Other Industrial"/>
    <x v="8"/>
    <s v="Storage (Unconditioned)"/>
    <s v="OfS"/>
    <m/>
    <s v="OfS"/>
    <n v="1"/>
  </r>
  <r>
    <x v="17"/>
    <s v="Other Industrial"/>
    <x v="8"/>
    <s v="Auto Repair Workshop"/>
    <s v="OfS"/>
    <m/>
    <s v="OfS"/>
    <n v="1"/>
  </r>
  <r>
    <x v="17"/>
    <s v="Other Industrial"/>
    <x v="8"/>
    <s v="Comm/Ind Work (General High Bay)"/>
    <s v="OfS"/>
    <m/>
    <s v="OfS"/>
    <n v="1"/>
  </r>
  <r>
    <x v="17"/>
    <s v="Other Industrial"/>
    <x v="8"/>
    <s v="Restrooms"/>
    <s v="OfS"/>
    <m/>
    <s v="OfS"/>
    <n v="1"/>
  </r>
  <r>
    <x v="17"/>
    <s v="Other Industrial"/>
    <x v="8"/>
    <s v="Kitchen/Break room and Food Preparation"/>
    <s v="OfS"/>
    <m/>
    <s v="OfS"/>
    <n v="1"/>
  </r>
  <r>
    <x v="17"/>
    <s v="Other Industrial"/>
    <x v="8"/>
    <s v="Lobby (Main Entry and Assembly)"/>
    <s v="OfS"/>
    <m/>
    <s v="OfS"/>
    <n v="1"/>
  </r>
  <r>
    <x v="17"/>
    <s v="Other Industrial"/>
    <x v="8"/>
    <s v="Office (General)"/>
    <s v="OfS"/>
    <m/>
    <s v="OfS"/>
    <n v="9"/>
  </r>
  <r>
    <x v="17"/>
    <s v="Other Industrial"/>
    <x v="8"/>
    <s v="Office (Open Plan)"/>
    <s v="OfS"/>
    <m/>
    <s v="OfS"/>
    <n v="1"/>
  </r>
  <r>
    <x v="36"/>
    <s v="Assembly"/>
    <x v="9"/>
    <s v="Kitchen/Break room and Food Preparation"/>
    <s v="Asm"/>
    <m/>
    <s v="Asm"/>
    <n v="1"/>
  </r>
  <r>
    <x v="36"/>
    <s v="Assembly"/>
    <x v="9"/>
    <s v="Storage (Unconditioned)"/>
    <s v="Asm"/>
    <m/>
    <s v="Asm"/>
    <n v="1"/>
  </r>
  <r>
    <x v="36"/>
    <s v="Assembly"/>
    <x v="9"/>
    <s v="Auditorium"/>
    <s v="Asm"/>
    <m/>
    <s v="Asm"/>
    <n v="1"/>
  </r>
  <r>
    <x v="36"/>
    <s v="Assembly"/>
    <x v="9"/>
    <s v="Dining Area"/>
    <s v="Asm"/>
    <m/>
    <s v="Asm"/>
    <n v="2"/>
  </r>
  <r>
    <x v="36"/>
    <s v="Assembly"/>
    <x v="9"/>
    <s v="Library"/>
    <s v="Asm"/>
    <m/>
    <s v="Asm"/>
    <n v="3"/>
  </r>
  <r>
    <x v="36"/>
    <s v="Assembly"/>
    <x v="9"/>
    <s v="Mechanical/Electrical Room"/>
    <s v="Asm"/>
    <m/>
    <s v="Asm"/>
    <n v="1"/>
  </r>
  <r>
    <x v="36"/>
    <s v="Assembly"/>
    <x v="9"/>
    <s v="Office (General)"/>
    <s v="Asm"/>
    <m/>
    <s v="Asm"/>
    <n v="1"/>
  </r>
  <r>
    <x v="36"/>
    <s v="Assembly"/>
    <x v="9"/>
    <s v="Restrooms"/>
    <s v="Asm"/>
    <m/>
    <s v="Asm"/>
    <n v="8"/>
  </r>
  <r>
    <x v="12"/>
    <s v="Office - Small"/>
    <x v="12"/>
    <s v="Office (Open Plan)"/>
    <s v="OfL"/>
    <m/>
    <s v="OfL"/>
    <n v="1"/>
  </r>
  <r>
    <x v="12"/>
    <s v="Office - Small"/>
    <x v="12"/>
    <s v="Office (General)"/>
    <s v="OfL"/>
    <m/>
    <s v="OfL"/>
    <n v="1"/>
  </r>
  <r>
    <x v="12"/>
    <s v="Office - Small"/>
    <x v="12"/>
    <s v="Kitchen/Break room and Food Preparation"/>
    <s v="OfL"/>
    <m/>
    <s v="OfL"/>
    <n v="1"/>
  </r>
  <r>
    <x v="12"/>
    <s v="Office - Small"/>
    <x v="12"/>
    <s v="Other Unlisted Activity Types"/>
    <s v="OfL"/>
    <m/>
    <s v="OfL"/>
    <n v="1"/>
  </r>
  <r>
    <x v="12"/>
    <s v="Office - Small"/>
    <x v="12"/>
    <s v="Storage (Conditioned)"/>
    <s v="OfL"/>
    <m/>
    <s v="OfL"/>
    <n v="1"/>
  </r>
  <r>
    <x v="7"/>
    <s v="Warehouse"/>
    <x v="6"/>
    <s v="Restrooms"/>
    <s v="SUn"/>
    <m/>
    <s v="SUn"/>
    <n v="1"/>
  </r>
  <r>
    <x v="37"/>
    <s v="Laundry"/>
    <x v="1"/>
    <s v="Storage (Conditioned)"/>
    <s v="RtS"/>
    <m/>
    <s v="RtS"/>
    <n v="1"/>
  </r>
  <r>
    <x v="37"/>
    <s v="Laundry"/>
    <x v="1"/>
    <s v="Restrooms"/>
    <s v="RtS"/>
    <m/>
    <s v="RtS"/>
    <n v="1"/>
  </r>
  <r>
    <x v="37"/>
    <s v="Laundry"/>
    <x v="1"/>
    <s v="Office (Executive/Private)"/>
    <s v="RtS"/>
    <m/>
    <s v="RtS"/>
    <n v="1"/>
  </r>
  <r>
    <x v="37"/>
    <s v="Laundry"/>
    <x v="1"/>
    <s v="Laundry"/>
    <s v="RtS"/>
    <m/>
    <s v="RtS"/>
    <n v="2"/>
  </r>
  <r>
    <x v="16"/>
    <s v="Other Industrial"/>
    <x v="10"/>
    <s v="Storage (Conditioned)"/>
    <s v="MLI"/>
    <m/>
    <s v="MLI"/>
    <n v="1"/>
  </r>
  <r>
    <x v="16"/>
    <s v="Other Industrial"/>
    <x v="10"/>
    <s v="Unknown"/>
    <s v="MLI"/>
    <m/>
    <s v="MLI"/>
    <n v="1"/>
  </r>
  <r>
    <x v="16"/>
    <s v="Other Industrial"/>
    <x v="10"/>
    <s v="Storage (Conditioned)"/>
    <s v="MLI"/>
    <m/>
    <s v="MLI"/>
    <n v="1"/>
  </r>
  <r>
    <x v="61"/>
    <s v="Retail - Small"/>
    <x v="1"/>
    <s v="Restrooms"/>
    <s v="RtS"/>
    <m/>
    <s v="RtS"/>
    <n v="1"/>
  </r>
  <r>
    <x v="61"/>
    <s v="Retail - Small"/>
    <x v="1"/>
    <s v="Storage (Unconditioned)"/>
    <s v="RtS"/>
    <m/>
    <s v="RtS"/>
    <n v="1"/>
  </r>
  <r>
    <x v="7"/>
    <s v="Warehouse"/>
    <x v="6"/>
    <s v="Restrooms"/>
    <s v="SUn"/>
    <m/>
    <s v="SUn"/>
    <n v="1"/>
  </r>
  <r>
    <x v="7"/>
    <s v="Warehouse"/>
    <x v="6"/>
    <s v="Office (Executive/Private)"/>
    <s v="SUn"/>
    <m/>
    <s v="SUn"/>
    <n v="1"/>
  </r>
  <r>
    <x v="7"/>
    <s v="Warehouse"/>
    <x v="6"/>
    <s v="Office (General)"/>
    <s v="SUn"/>
    <m/>
    <s v="SUn"/>
    <n v="1"/>
  </r>
  <r>
    <x v="7"/>
    <s v="Warehouse"/>
    <x v="6"/>
    <s v="Retail Sales/Showroom"/>
    <s v="SUn"/>
    <m/>
    <s v="SUn"/>
    <n v="2"/>
  </r>
  <r>
    <x v="61"/>
    <s v="Retail - Small"/>
    <x v="1"/>
    <s v="Office (General)"/>
    <s v="RtS"/>
    <m/>
    <s v="RtS"/>
    <n v="4"/>
  </r>
  <r>
    <x v="61"/>
    <s v="Retail - Small"/>
    <x v="1"/>
    <s v="Storage (Conditioned)"/>
    <s v="RtS"/>
    <m/>
    <s v="RtS"/>
    <n v="1"/>
  </r>
  <r>
    <x v="27"/>
    <s v="Education - Primary School"/>
    <x v="13"/>
    <s v="Kitchen/Break room and Food Preparation"/>
    <s v="EPr"/>
    <m/>
    <s v="EPr"/>
    <n v="1"/>
  </r>
  <r>
    <x v="27"/>
    <s v="Education - Primary School"/>
    <x v="13"/>
    <s v="Restrooms"/>
    <s v="EPr"/>
    <m/>
    <s v="EPr"/>
    <n v="3"/>
  </r>
  <r>
    <x v="27"/>
    <s v="Education - Primary School"/>
    <x v="13"/>
    <s v="Library"/>
    <s v="EPr"/>
    <m/>
    <s v="EPr"/>
    <n v="1"/>
  </r>
  <r>
    <x v="27"/>
    <s v="Education - Primary School"/>
    <x v="13"/>
    <s v="Office (Open Plan)"/>
    <s v="EPr"/>
    <m/>
    <s v="EPr"/>
    <n v="1"/>
  </r>
  <r>
    <x v="27"/>
    <s v="Education - Primary School"/>
    <x v="13"/>
    <s v="Classroom/Lecture"/>
    <s v="EPr"/>
    <m/>
    <s v="EPr"/>
    <n v="3"/>
  </r>
  <r>
    <x v="27"/>
    <s v="Education - Primary School"/>
    <x v="13"/>
    <s v="Storage (Conditioned)"/>
    <s v="EPr"/>
    <m/>
    <s v="EPr"/>
    <n v="1"/>
  </r>
  <r>
    <x v="30"/>
    <s v="Health/Medical - Clinic"/>
    <x v="8"/>
    <s v="Restrooms"/>
    <s v="OfS"/>
    <m/>
    <s v="OfS"/>
    <n v="4"/>
  </r>
  <r>
    <x v="16"/>
    <s v="Other Industrial"/>
    <x v="10"/>
    <s v="HallwayLobby"/>
    <s v="MLI"/>
    <m/>
    <s v="MLI"/>
    <n v="1"/>
  </r>
  <r>
    <x v="14"/>
    <s v="Health/Medical - Clinic"/>
    <x v="8"/>
    <s v="HallwayLobby"/>
    <s v="OfS"/>
    <m/>
    <s v="OfS"/>
    <n v="2"/>
  </r>
  <r>
    <x v="14"/>
    <s v="Health/Medical - Clinic"/>
    <x v="8"/>
    <s v="Office"/>
    <s v="OfS"/>
    <m/>
    <s v="OfS"/>
    <n v="1"/>
  </r>
  <r>
    <x v="40"/>
    <s v="Office - Small"/>
    <x v="8"/>
    <s v="HallwayLobby"/>
    <s v="OfS"/>
    <m/>
    <s v="OfS"/>
    <n v="5"/>
  </r>
  <r>
    <x v="40"/>
    <s v="Office - Small"/>
    <x v="8"/>
    <s v="Restrooms"/>
    <s v="OfS"/>
    <m/>
    <s v="OfS"/>
    <n v="3"/>
  </r>
  <r>
    <x v="10"/>
    <s v="Other Industrial"/>
    <x v="2"/>
    <s v="Restrooms"/>
    <s v="RSD"/>
    <m/>
    <s v="RSD"/>
    <n v="2"/>
  </r>
  <r>
    <x v="6"/>
    <s v="Retail - Small"/>
    <x v="1"/>
    <s v="RetailSales"/>
    <s v="RtS"/>
    <m/>
    <s v="RtS"/>
    <n v="1"/>
  </r>
  <r>
    <x v="32"/>
    <s v="Restaurant - Fast Food"/>
    <x v="15"/>
    <s v="Dining"/>
    <s v="RFF"/>
    <m/>
    <s v="RFF"/>
    <n v="2"/>
  </r>
  <r>
    <x v="32"/>
    <s v="Restaurant - Fast Food"/>
    <x v="15"/>
    <s v="HallwayLobby"/>
    <s v="RFF"/>
    <m/>
    <s v="RFF"/>
    <n v="1"/>
  </r>
  <r>
    <x v="32"/>
    <s v="Restaurant - Fast Food"/>
    <x v="15"/>
    <s v="Storage"/>
    <s v="RFF"/>
    <m/>
    <s v="RFF"/>
    <n v="1"/>
  </r>
  <r>
    <x v="2"/>
    <s v="Restaurant - Sit Down"/>
    <x v="2"/>
    <s v="HallwayLobby"/>
    <s v="RSD"/>
    <m/>
    <s v="RSD"/>
    <n v="1"/>
  </r>
  <r>
    <x v="2"/>
    <s v="Restaurant - Sit Down"/>
    <x v="2"/>
    <s v="Restrooms"/>
    <s v="RSD"/>
    <m/>
    <s v="RSD"/>
    <n v="1"/>
  </r>
  <r>
    <x v="2"/>
    <s v="Restaurant - Sit Down"/>
    <x v="2"/>
    <s v="Storage"/>
    <s v="RSD"/>
    <m/>
    <s v="RSD"/>
    <n v="1"/>
  </r>
  <r>
    <x v="6"/>
    <s v="Retail - Small"/>
    <x v="1"/>
    <s v="RetailSales"/>
    <s v="RtS"/>
    <m/>
    <s v="RtS"/>
    <n v="1"/>
  </r>
  <r>
    <x v="85"/>
    <s v="Assembly"/>
    <x v="9"/>
    <s v="HallwayLobby"/>
    <s v="Asm"/>
    <m/>
    <s v="Asm"/>
    <n v="1"/>
  </r>
  <r>
    <x v="18"/>
    <s v="Retail - Small"/>
    <x v="1"/>
    <s v="Office"/>
    <s v="RtS"/>
    <m/>
    <s v="RtS"/>
    <n v="1"/>
  </r>
  <r>
    <x v="18"/>
    <s v="Retail - Small"/>
    <x v="1"/>
    <s v="OtherMisc"/>
    <s v="RtS"/>
    <m/>
    <s v="RtS"/>
    <n v="3"/>
  </r>
  <r>
    <x v="18"/>
    <s v="Retail - Small"/>
    <x v="1"/>
    <s v="Restrooms"/>
    <s v="RtS"/>
    <m/>
    <s v="RtS"/>
    <n v="1"/>
  </r>
  <r>
    <x v="18"/>
    <s v="Retail - Small"/>
    <x v="1"/>
    <s v="RetailSales"/>
    <s v="RtS"/>
    <m/>
    <s v="RtS"/>
    <n v="2"/>
  </r>
  <r>
    <x v="7"/>
    <s v="Warehouse"/>
    <x v="6"/>
    <s v="Restrooms"/>
    <s v="SUn"/>
    <m/>
    <s v="SUn"/>
    <n v="1"/>
  </r>
  <r>
    <x v="32"/>
    <s v="Restaurant - Fast Food"/>
    <x v="15"/>
    <s v="Dining"/>
    <s v="RFF"/>
    <m/>
    <s v="RFF"/>
    <n v="1"/>
  </r>
  <r>
    <x v="32"/>
    <s v="Restaurant - Fast Food"/>
    <x v="15"/>
    <s v="Kitchen/Break Room"/>
    <s v="RFF"/>
    <m/>
    <s v="RFF"/>
    <n v="1"/>
  </r>
  <r>
    <x v="32"/>
    <s v="Restaurant - Fast Food"/>
    <x v="15"/>
    <s v="Storage"/>
    <s v="RFF"/>
    <m/>
    <s v="RFF"/>
    <n v="2"/>
  </r>
  <r>
    <x v="25"/>
    <s v="Office - Small"/>
    <x v="12"/>
    <s v="HallwayLobby"/>
    <s v="OfL"/>
    <m/>
    <s v="OfL"/>
    <n v="2"/>
  </r>
  <r>
    <x v="25"/>
    <s v="Office - Small"/>
    <x v="12"/>
    <s v="OtherMisc"/>
    <s v="OfL"/>
    <m/>
    <s v="OfL"/>
    <n v="3"/>
  </r>
  <r>
    <x v="25"/>
    <s v="Office - Small"/>
    <x v="12"/>
    <s v="Restrooms"/>
    <s v="OfL"/>
    <m/>
    <s v="OfL"/>
    <n v="1"/>
  </r>
  <r>
    <x v="25"/>
    <s v="Office - Small"/>
    <x v="12"/>
    <s v="Office"/>
    <s v="OfL"/>
    <m/>
    <s v="OfL"/>
    <n v="1"/>
  </r>
  <r>
    <x v="25"/>
    <s v="Office - Small"/>
    <x v="12"/>
    <s v="Restrooms"/>
    <s v="OfL"/>
    <m/>
    <s v="OfL"/>
    <n v="1"/>
  </r>
  <r>
    <x v="18"/>
    <s v="Retail - Small"/>
    <x v="1"/>
    <s v="RetailSales"/>
    <s v="RtS"/>
    <m/>
    <s v="RtS"/>
    <n v="4"/>
  </r>
  <r>
    <x v="45"/>
    <s v="Office - Small"/>
    <x v="8"/>
    <s v="HallwayLobby"/>
    <s v="OfS"/>
    <m/>
    <s v="OfS"/>
    <n v="3"/>
  </r>
  <r>
    <x v="9"/>
    <s v="Office - Small"/>
    <x v="8"/>
    <s v="Office"/>
    <s v="OfS"/>
    <m/>
    <s v="OfS"/>
    <n v="1"/>
  </r>
  <r>
    <x v="9"/>
    <s v="Office - Small"/>
    <x v="8"/>
    <s v="Restrooms"/>
    <s v="OfS"/>
    <m/>
    <s v="OfS"/>
    <n v="1"/>
  </r>
  <r>
    <x v="49"/>
    <s v="Assembly"/>
    <x v="9"/>
    <s v="OtherMisc"/>
    <s v="Asm"/>
    <m/>
    <s v="Asm"/>
    <n v="3"/>
  </r>
  <r>
    <x v="49"/>
    <s v="Assembly"/>
    <x v="9"/>
    <s v="HallwayLobby"/>
    <s v="Asm"/>
    <m/>
    <s v="Asm"/>
    <n v="2"/>
  </r>
  <r>
    <x v="49"/>
    <s v="Assembly"/>
    <x v="9"/>
    <s v="OtherMisc"/>
    <s v="Asm"/>
    <m/>
    <s v="Asm"/>
    <n v="4"/>
  </r>
  <r>
    <x v="49"/>
    <s v="Assembly"/>
    <x v="9"/>
    <s v="Restrooms"/>
    <s v="Asm"/>
    <m/>
    <s v="Asm"/>
    <n v="2"/>
  </r>
  <r>
    <x v="49"/>
    <s v="Assembly"/>
    <x v="9"/>
    <s v="Storage"/>
    <s v="Asm"/>
    <m/>
    <s v="Asm"/>
    <n v="2"/>
  </r>
  <r>
    <x v="52"/>
    <s v="Health/Medical - Clinic"/>
    <x v="17"/>
    <s v="OtherMisc"/>
    <s v="Nrs"/>
    <m/>
    <s v="Nrs"/>
    <n v="2"/>
  </r>
  <r>
    <x v="43"/>
    <s v="Office - Small"/>
    <x v="10"/>
    <s v="HallwayLobby"/>
    <s v="MLI"/>
    <m/>
    <s v="MLI"/>
    <n v="1"/>
  </r>
  <r>
    <x v="43"/>
    <s v="Office - Small"/>
    <x v="10"/>
    <s v="Office"/>
    <s v="MLI"/>
    <m/>
    <s v="MLI"/>
    <n v="1"/>
  </r>
  <r>
    <x v="30"/>
    <s v="Health/Medical - Clinic"/>
    <x v="8"/>
    <s v="HallwayLobby"/>
    <s v="OfS"/>
    <m/>
    <s v="OfS"/>
    <n v="1"/>
  </r>
  <r>
    <x v="85"/>
    <s v="Assembly"/>
    <x v="9"/>
    <s v="HallwayLobby"/>
    <s v="Asm"/>
    <m/>
    <s v="Asm"/>
    <n v="1"/>
  </r>
  <r>
    <x v="85"/>
    <s v="Assembly"/>
    <x v="9"/>
    <s v="Office"/>
    <s v="Asm"/>
    <m/>
    <s v="Asm"/>
    <n v="1"/>
  </r>
  <r>
    <x v="85"/>
    <s v="Assembly"/>
    <x v="9"/>
    <s v="OtherMisc"/>
    <s v="Asm"/>
    <m/>
    <s v="Asm"/>
    <n v="2"/>
  </r>
  <r>
    <x v="85"/>
    <s v="Assembly"/>
    <x v="9"/>
    <s v="Restrooms"/>
    <s v="Asm"/>
    <m/>
    <s v="Asm"/>
    <n v="2"/>
  </r>
  <r>
    <x v="85"/>
    <s v="Assembly"/>
    <x v="9"/>
    <s v="Storage"/>
    <s v="Asm"/>
    <m/>
    <s v="Asm"/>
    <n v="1"/>
  </r>
  <r>
    <x v="42"/>
    <s v="Retail - Small"/>
    <x v="10"/>
    <s v="Restrooms"/>
    <s v="MLI"/>
    <m/>
    <s v="MLI"/>
    <n v="1"/>
  </r>
  <r>
    <x v="25"/>
    <s v="Office - Small"/>
    <x v="12"/>
    <s v="HallwayLobby"/>
    <s v="OfL"/>
    <m/>
    <s v="OfL"/>
    <n v="1"/>
  </r>
  <r>
    <x v="19"/>
    <s v="Assembly"/>
    <x v="9"/>
    <s v="Assembly"/>
    <s v="Asm"/>
    <m/>
    <s v="Asm"/>
    <n v="1"/>
  </r>
  <r>
    <x v="19"/>
    <s v="Assembly"/>
    <x v="9"/>
    <s v="Assembly"/>
    <s v="Asm"/>
    <m/>
    <s v="Asm"/>
    <n v="1"/>
  </r>
  <r>
    <x v="19"/>
    <s v="Assembly"/>
    <x v="9"/>
    <s v="Restrooms"/>
    <s v="Asm"/>
    <m/>
    <s v="Asm"/>
    <n v="2"/>
  </r>
  <r>
    <x v="19"/>
    <s v="Assembly"/>
    <x v="9"/>
    <s v="Storage"/>
    <s v="Asm"/>
    <m/>
    <s v="Asm"/>
    <n v="1"/>
  </r>
  <r>
    <x v="48"/>
    <s v="Lodging"/>
    <x v="7"/>
    <s v="HallwayLobby"/>
    <s v="Htl"/>
    <m/>
    <s v="Htl"/>
    <n v="1"/>
  </r>
  <r>
    <x v="29"/>
    <s v="Assembly"/>
    <x v="9"/>
    <s v="Assembly"/>
    <s v="Asm"/>
    <m/>
    <s v="Asm"/>
    <n v="1"/>
  </r>
  <r>
    <x v="29"/>
    <s v="Assembly"/>
    <x v="9"/>
    <s v="HallwayLobby"/>
    <s v="Asm"/>
    <m/>
    <s v="Asm"/>
    <n v="2"/>
  </r>
  <r>
    <x v="72"/>
    <s v="Retail - Small"/>
    <x v="1"/>
    <s v="HallwayLobby"/>
    <s v="RtS"/>
    <m/>
    <s v="RtS"/>
    <n v="1"/>
  </r>
  <r>
    <x v="72"/>
    <s v="Retail - Small"/>
    <x v="1"/>
    <s v="RetailSales"/>
    <s v="RtS"/>
    <m/>
    <s v="RtS"/>
    <n v="1"/>
  </r>
  <r>
    <x v="30"/>
    <s v="Health/Medical - Clinic"/>
    <x v="8"/>
    <s v="HallwayLobby"/>
    <s v="OfS"/>
    <m/>
    <s v="OfS"/>
    <n v="1"/>
  </r>
  <r>
    <x v="30"/>
    <s v="Health/Medical - Clinic"/>
    <x v="8"/>
    <s v="Office"/>
    <s v="OfS"/>
    <m/>
    <s v="OfS"/>
    <n v="2"/>
  </r>
  <r>
    <x v="30"/>
    <s v="Health/Medical - Clinic"/>
    <x v="8"/>
    <s v="Restrooms"/>
    <s v="OfS"/>
    <m/>
    <s v="OfS"/>
    <n v="1"/>
  </r>
  <r>
    <x v="9"/>
    <s v="Office - Small"/>
    <x v="8"/>
    <s v="Restrooms"/>
    <s v="OfS"/>
    <m/>
    <s v="OfS"/>
    <n v="1"/>
  </r>
  <r>
    <x v="32"/>
    <s v="Restaurant - Fast Food"/>
    <x v="15"/>
    <s v="Office"/>
    <s v="RFF"/>
    <m/>
    <s v="RFF"/>
    <n v="1"/>
  </r>
  <r>
    <x v="32"/>
    <s v="Restaurant - Fast Food"/>
    <x v="15"/>
    <s v="Storage"/>
    <s v="RFF"/>
    <m/>
    <s v="RFF"/>
    <n v="1"/>
  </r>
  <r>
    <x v="45"/>
    <s v="Health/Medical - Clinic"/>
    <x v="8"/>
    <s v="HallwayLobby"/>
    <s v="OfS"/>
    <m/>
    <s v="OfS"/>
    <n v="1"/>
  </r>
  <r>
    <x v="45"/>
    <s v="Health/Medical - Clinic"/>
    <x v="8"/>
    <s v="Office"/>
    <s v="OfS"/>
    <m/>
    <s v="OfS"/>
    <n v="5"/>
  </r>
  <r>
    <x v="45"/>
    <s v="Health/Medical - Clinic"/>
    <x v="8"/>
    <s v="OtherMisc"/>
    <s v="OfS"/>
    <m/>
    <s v="OfS"/>
    <n v="1"/>
  </r>
  <r>
    <x v="45"/>
    <s v="Health/Medical - Clinic"/>
    <x v="8"/>
    <s v="Restrooms"/>
    <s v="OfS"/>
    <m/>
    <s v="OfS"/>
    <n v="1"/>
  </r>
  <r>
    <x v="2"/>
    <s v="Restaurant - Sit Down"/>
    <x v="2"/>
    <s v="Kitchen/Break Room"/>
    <s v="RSD"/>
    <m/>
    <s v="RSD"/>
    <n v="1"/>
  </r>
  <r>
    <x v="2"/>
    <s v="Restaurant - Sit Down"/>
    <x v="2"/>
    <s v="Storage"/>
    <s v="RSD"/>
    <m/>
    <s v="RSD"/>
    <n v="1"/>
  </r>
  <r>
    <x v="34"/>
    <s v="Warehouse"/>
    <x v="6"/>
    <s v="Storage"/>
    <s v="SUn"/>
    <m/>
    <s v="SUn"/>
    <n v="1"/>
  </r>
  <r>
    <x v="72"/>
    <s v="Retail - Small"/>
    <x v="1"/>
    <s v="OtherMisc"/>
    <s v="RtS"/>
    <m/>
    <s v="RtS"/>
    <n v="1"/>
  </r>
  <r>
    <x v="72"/>
    <s v="Retail - Small"/>
    <x v="1"/>
    <s v="RetailSales"/>
    <s v="RtS"/>
    <m/>
    <s v="RtS"/>
    <n v="3"/>
  </r>
  <r>
    <x v="14"/>
    <s v="Health/Medical - Clinic"/>
    <x v="8"/>
    <s v="HallwayLobby"/>
    <s v="OfS"/>
    <m/>
    <s v="OfS"/>
    <n v="1"/>
  </r>
  <r>
    <x v="14"/>
    <s v="Health/Medical - Clinic"/>
    <x v="8"/>
    <s v="OtherMisc"/>
    <s v="OfS"/>
    <m/>
    <s v="OfS"/>
    <n v="1"/>
  </r>
  <r>
    <x v="14"/>
    <s v="Health/Medical - Clinic"/>
    <x v="8"/>
    <s v="Restrooms"/>
    <s v="OfS"/>
    <m/>
    <s v="OfS"/>
    <n v="1"/>
  </r>
  <r>
    <x v="40"/>
    <s v="Office - Small"/>
    <x v="8"/>
    <s v="HallwayLobby"/>
    <s v="OfS"/>
    <m/>
    <s v="OfS"/>
    <n v="1"/>
  </r>
  <r>
    <x v="14"/>
    <s v="Health/Medical - Clinic"/>
    <x v="8"/>
    <s v="HallwayLobby"/>
    <s v="OfS"/>
    <m/>
    <s v="OfS"/>
    <n v="3"/>
  </r>
  <r>
    <x v="29"/>
    <s v="Assembly"/>
    <x v="9"/>
    <s v="Restrooms"/>
    <s v="Asm"/>
    <m/>
    <s v="Asm"/>
    <n v="1"/>
  </r>
  <r>
    <x v="23"/>
    <s v="Assembly"/>
    <x v="9"/>
    <s v="Restrooms"/>
    <s v="Asm"/>
    <m/>
    <s v="Asm"/>
    <n v="1"/>
  </r>
  <r>
    <x v="15"/>
    <s v="Retail - Small"/>
    <x v="1"/>
    <s v="RetailSales"/>
    <s v="RtS"/>
    <m/>
    <s v="RtS"/>
    <n v="2"/>
  </r>
  <r>
    <x v="6"/>
    <s v="Retail - Small"/>
    <x v="1"/>
    <s v="Restrooms"/>
    <s v="RtS"/>
    <m/>
    <s v="RtS"/>
    <n v="1"/>
  </r>
  <r>
    <x v="30"/>
    <s v="Health/Medical - Clinic"/>
    <x v="8"/>
    <s v="Office"/>
    <s v="OfS"/>
    <m/>
    <s v="OfS"/>
    <n v="1"/>
  </r>
  <r>
    <x v="38"/>
    <s v="Other Industrial"/>
    <x v="16"/>
    <s v="HallwayLobby"/>
    <s v="MBT"/>
    <m/>
    <s v="MBT"/>
    <n v="1"/>
  </r>
  <r>
    <x v="38"/>
    <s v="Other Industrial"/>
    <x v="16"/>
    <s v="Office"/>
    <s v="MBT"/>
    <m/>
    <s v="MBT"/>
    <n v="1"/>
  </r>
  <r>
    <x v="13"/>
    <s v="Restaurant - Sit Down"/>
    <x v="2"/>
    <s v="Dining"/>
    <s v="RSD"/>
    <m/>
    <s v="RSD"/>
    <n v="1"/>
  </r>
  <r>
    <x v="2"/>
    <s v="Restaurant - Sit Down"/>
    <x v="2"/>
    <s v="Kitchen/Break Room"/>
    <s v="RSD"/>
    <m/>
    <s v="RSD"/>
    <n v="1"/>
  </r>
  <r>
    <x v="2"/>
    <s v="Restaurant - Sit Down"/>
    <x v="2"/>
    <s v="Storage"/>
    <s v="RSD"/>
    <m/>
    <s v="RSD"/>
    <n v="1"/>
  </r>
  <r>
    <x v="45"/>
    <s v="Office - Small"/>
    <x v="8"/>
    <s v="Restrooms"/>
    <s v="OfS"/>
    <m/>
    <s v="OfS"/>
    <n v="4"/>
  </r>
  <r>
    <x v="48"/>
    <s v="Lodging"/>
    <x v="7"/>
    <s v="HallwayLobby"/>
    <s v="Htl"/>
    <m/>
    <s v="Htl"/>
    <n v="2"/>
  </r>
  <r>
    <x v="48"/>
    <s v="Lodging"/>
    <x v="7"/>
    <s v="Office"/>
    <s v="Htl"/>
    <m/>
    <s v="Htl"/>
    <n v="1"/>
  </r>
  <r>
    <x v="48"/>
    <s v="Lodging"/>
    <x v="7"/>
    <s v="OtherMisc"/>
    <s v="Htl"/>
    <m/>
    <s v="Htl"/>
    <n v="4"/>
  </r>
  <r>
    <x v="9"/>
    <s v="Office - Small"/>
    <x v="8"/>
    <s v="Storage"/>
    <s v="OfS"/>
    <m/>
    <s v="OfS"/>
    <n v="1"/>
  </r>
  <r>
    <x v="32"/>
    <s v="Restaurant - Fast Food"/>
    <x v="15"/>
    <s v="Kitchen/Break Room"/>
    <s v="RFF"/>
    <m/>
    <s v="RFF"/>
    <n v="1"/>
  </r>
  <r>
    <x v="124"/>
    <s v="Office - Small"/>
    <x v="8"/>
    <s v="OtherMisc"/>
    <s v="OfS"/>
    <m/>
    <s v="OfS"/>
    <n v="2"/>
  </r>
  <r>
    <x v="124"/>
    <s v="Office - Small"/>
    <x v="8"/>
    <s v="Restrooms"/>
    <s v="OfS"/>
    <m/>
    <s v="OfS"/>
    <n v="3"/>
  </r>
  <r>
    <x v="124"/>
    <s v="Office - Small"/>
    <x v="8"/>
    <s v="Storage"/>
    <s v="OfS"/>
    <m/>
    <s v="OfS"/>
    <n v="1"/>
  </r>
  <r>
    <x v="2"/>
    <s v="Restaurant - Sit Down"/>
    <x v="2"/>
    <s v="Dining"/>
    <s v="RSD"/>
    <m/>
    <s v="RSD"/>
    <n v="3"/>
  </r>
  <r>
    <x v="2"/>
    <s v="Restaurant - Sit Down"/>
    <x v="2"/>
    <s v="HallwayLobby"/>
    <s v="RSD"/>
    <m/>
    <s v="RSD"/>
    <n v="1"/>
  </r>
  <r>
    <x v="2"/>
    <s v="Restaurant - Sit Down"/>
    <x v="2"/>
    <s v="OtherMisc"/>
    <s v="RSD"/>
    <m/>
    <s v="RSD"/>
    <n v="2"/>
  </r>
  <r>
    <x v="2"/>
    <s v="Restaurant - Sit Down"/>
    <x v="2"/>
    <s v="Storage"/>
    <s v="RSD"/>
    <m/>
    <s v="RSD"/>
    <n v="1"/>
  </r>
  <r>
    <x v="18"/>
    <s v="Retail - Small"/>
    <x v="1"/>
    <s v="Restrooms"/>
    <s v="RtS"/>
    <m/>
    <s v="RtS"/>
    <n v="2"/>
  </r>
  <r>
    <x v="30"/>
    <s v="Agriculture"/>
    <x v="8"/>
    <s v="HallwayLobby"/>
    <s v="OfS"/>
    <m/>
    <s v="OfS"/>
    <n v="1"/>
  </r>
  <r>
    <x v="30"/>
    <s v="Agriculture"/>
    <x v="8"/>
    <s v="Office"/>
    <s v="OfS"/>
    <m/>
    <s v="OfS"/>
    <n v="1"/>
  </r>
  <r>
    <x v="30"/>
    <s v="Agriculture"/>
    <x v="8"/>
    <s v="Storage"/>
    <s v="OfS"/>
    <m/>
    <s v="OfS"/>
    <n v="1"/>
  </r>
  <r>
    <x v="13"/>
    <s v="Restaurant - Sit Down"/>
    <x v="2"/>
    <s v="Dining"/>
    <s v="RSD"/>
    <m/>
    <s v="RSD"/>
    <n v="1"/>
  </r>
  <r>
    <x v="6"/>
    <s v="Retail - Small"/>
    <x v="1"/>
    <s v="OtherMisc"/>
    <s v="RtS"/>
    <m/>
    <s v="RtS"/>
    <n v="1"/>
  </r>
  <r>
    <x v="19"/>
    <s v="Assembly"/>
    <x v="9"/>
    <s v="Assembly"/>
    <s v="Asm"/>
    <m/>
    <s v="Asm"/>
    <n v="2"/>
  </r>
  <r>
    <x v="19"/>
    <s v="Assembly"/>
    <x v="9"/>
    <s v="HallwayLobby"/>
    <s v="Asm"/>
    <m/>
    <s v="Asm"/>
    <n v="2"/>
  </r>
  <r>
    <x v="18"/>
    <s v="Retail - Small"/>
    <x v="1"/>
    <s v="Office"/>
    <s v="RtS"/>
    <m/>
    <s v="RtS"/>
    <n v="1"/>
  </r>
  <r>
    <x v="18"/>
    <s v="Retail - Small"/>
    <x v="1"/>
    <s v="Restrooms"/>
    <s v="RtS"/>
    <m/>
    <s v="RtS"/>
    <n v="1"/>
  </r>
  <r>
    <x v="36"/>
    <s v="Assembly"/>
    <x v="9"/>
    <s v="OtherMisc"/>
    <s v="Asm"/>
    <m/>
    <s v="Asm"/>
    <n v="2"/>
  </r>
  <r>
    <x v="36"/>
    <s v="Assembly"/>
    <x v="9"/>
    <s v="Restrooms"/>
    <s v="Asm"/>
    <m/>
    <s v="Asm"/>
    <n v="1"/>
  </r>
  <r>
    <x v="18"/>
    <s v="Retail - Small"/>
    <x v="1"/>
    <s v="RetailSales"/>
    <s v="RtS"/>
    <m/>
    <s v="RtS"/>
    <n v="2"/>
  </r>
  <r>
    <x v="18"/>
    <s v="Retail - Small"/>
    <x v="1"/>
    <s v="RetailSales"/>
    <s v="RtS"/>
    <m/>
    <s v="RtS"/>
    <n v="2"/>
  </r>
  <r>
    <x v="61"/>
    <s v="Retail - Small"/>
    <x v="1"/>
    <s v="RetailSales"/>
    <s v="RtS"/>
    <m/>
    <s v="RtS"/>
    <n v="1"/>
  </r>
  <r>
    <x v="2"/>
    <s v="Restaurant - Sit Down"/>
    <x v="2"/>
    <s v="Dining"/>
    <s v="RSD"/>
    <m/>
    <s v="RSD"/>
    <n v="5"/>
  </r>
  <r>
    <x v="19"/>
    <s v="Assembly"/>
    <x v="9"/>
    <s v="HallwayLobby"/>
    <s v="Asm"/>
    <m/>
    <s v="Asm"/>
    <n v="1"/>
  </r>
  <r>
    <x v="19"/>
    <s v="Assembly"/>
    <x v="9"/>
    <s v="Office"/>
    <s v="Asm"/>
    <m/>
    <s v="Asm"/>
    <n v="2"/>
  </r>
  <r>
    <x v="19"/>
    <s v="Assembly"/>
    <x v="9"/>
    <s v="Restrooms"/>
    <s v="Asm"/>
    <m/>
    <s v="Asm"/>
    <n v="1"/>
  </r>
  <r>
    <x v="14"/>
    <s v="Health/Medical - Clinic"/>
    <x v="8"/>
    <s v="HallwayLobby"/>
    <s v="OfS"/>
    <m/>
    <s v="OfS"/>
    <n v="1"/>
  </r>
  <r>
    <x v="14"/>
    <s v="Health/Medical - Clinic"/>
    <x v="8"/>
    <s v="Restrooms"/>
    <s v="OfS"/>
    <m/>
    <s v="OfS"/>
    <n v="2"/>
  </r>
  <r>
    <x v="125"/>
    <s v="Retail - Small"/>
    <x v="1"/>
    <s v="Office"/>
    <s v="RtS"/>
    <m/>
    <s v="RtS"/>
    <n v="1"/>
  </r>
  <r>
    <x v="125"/>
    <s v="Retail - Small"/>
    <x v="1"/>
    <s v="OtherMisc"/>
    <s v="RtS"/>
    <m/>
    <s v="RtS"/>
    <n v="1"/>
  </r>
  <r>
    <x v="125"/>
    <s v="Retail - Small"/>
    <x v="1"/>
    <s v="Restrooms"/>
    <s v="RtS"/>
    <m/>
    <s v="RtS"/>
    <n v="1"/>
  </r>
  <r>
    <x v="42"/>
    <s v="Retail - Small"/>
    <x v="10"/>
    <s v="HallwayLobby"/>
    <s v="MLI"/>
    <m/>
    <s v="MLI"/>
    <n v="1"/>
  </r>
  <r>
    <x v="18"/>
    <s v="Retail - Small"/>
    <x v="1"/>
    <s v="HallwayLobby"/>
    <s v="RtS"/>
    <m/>
    <s v="RtS"/>
    <n v="2"/>
  </r>
  <r>
    <x v="93"/>
    <s v="Retail - Small"/>
    <x v="1"/>
    <s v="Office"/>
    <s v="RtL"/>
    <s v="RtS"/>
    <s v="RtS"/>
    <n v="1"/>
  </r>
  <r>
    <x v="30"/>
    <s v="Health/Medical - Clinic"/>
    <x v="8"/>
    <s v="HallwayLobby"/>
    <s v="OfS"/>
    <m/>
    <s v="OfS"/>
    <n v="2"/>
  </r>
  <r>
    <x v="30"/>
    <s v="Health/Medical - Clinic"/>
    <x v="8"/>
    <s v="Office"/>
    <s v="OfS"/>
    <m/>
    <s v="OfS"/>
    <n v="2"/>
  </r>
  <r>
    <x v="14"/>
    <s v="Health/Medical - Clinic"/>
    <x v="8"/>
    <s v="HallwayLobby"/>
    <s v="OfS"/>
    <m/>
    <s v="OfS"/>
    <n v="1"/>
  </r>
  <r>
    <x v="14"/>
    <s v="Health/Medical - Clinic"/>
    <x v="8"/>
    <s v="Office"/>
    <s v="OfS"/>
    <m/>
    <s v="OfS"/>
    <n v="1"/>
  </r>
  <r>
    <x v="18"/>
    <s v="Retail - Small"/>
    <x v="1"/>
    <s v="HallwayLobby"/>
    <s v="RtS"/>
    <m/>
    <s v="RtS"/>
    <n v="2"/>
  </r>
  <r>
    <x v="18"/>
    <s v="Retail - Small"/>
    <x v="1"/>
    <s v="OtherMisc"/>
    <s v="RtS"/>
    <m/>
    <s v="RtS"/>
    <n v="1"/>
  </r>
  <r>
    <x v="18"/>
    <s v="Retail - Small"/>
    <x v="1"/>
    <s v="Restrooms"/>
    <s v="RtS"/>
    <m/>
    <s v="RtS"/>
    <n v="1"/>
  </r>
  <r>
    <x v="2"/>
    <s v="Restaurant - Sit Down"/>
    <x v="2"/>
    <s v="Dining"/>
    <s v="RSD"/>
    <m/>
    <s v="RSD"/>
    <n v="1"/>
  </r>
  <r>
    <x v="2"/>
    <s v="Restaurant - Sit Down"/>
    <x v="2"/>
    <s v="Restrooms"/>
    <s v="RSD"/>
    <m/>
    <s v="RSD"/>
    <n v="2"/>
  </r>
  <r>
    <x v="60"/>
    <s v="Retail - Small"/>
    <x v="1"/>
    <s v="Office"/>
    <s v="RtS"/>
    <m/>
    <s v="RtS"/>
    <n v="1"/>
  </r>
  <r>
    <x v="18"/>
    <s v="Retail - Small"/>
    <x v="1"/>
    <s v="HallwayLobby"/>
    <s v="RtS"/>
    <m/>
    <s v="RtS"/>
    <n v="2"/>
  </r>
  <r>
    <x v="19"/>
    <s v="Assembly"/>
    <x v="9"/>
    <s v="Assembly"/>
    <s v="Asm"/>
    <m/>
    <s v="Asm"/>
    <n v="1"/>
  </r>
  <r>
    <x v="19"/>
    <s v="Assembly"/>
    <x v="9"/>
    <s v="HallwayLobby"/>
    <s v="Asm"/>
    <m/>
    <s v="Asm"/>
    <n v="1"/>
  </r>
  <r>
    <x v="19"/>
    <s v="Assembly"/>
    <x v="9"/>
    <s v="OtherMisc"/>
    <s v="Asm"/>
    <m/>
    <s v="Asm"/>
    <n v="2"/>
  </r>
  <r>
    <x v="19"/>
    <s v="Assembly"/>
    <x v="9"/>
    <s v="Restrooms"/>
    <s v="Asm"/>
    <m/>
    <s v="Asm"/>
    <n v="1"/>
  </r>
  <r>
    <x v="13"/>
    <s v="Assembly"/>
    <x v="2"/>
    <s v="OtherMisc"/>
    <s v="RSD"/>
    <m/>
    <s v="RSD"/>
    <n v="1"/>
  </r>
  <r>
    <x v="13"/>
    <s v="Assembly"/>
    <x v="2"/>
    <s v="Restrooms"/>
    <s v="RSD"/>
    <m/>
    <s v="RSD"/>
    <n v="2"/>
  </r>
  <r>
    <x v="13"/>
    <s v="Assembly"/>
    <x v="2"/>
    <s v="Storage"/>
    <s v="RSD"/>
    <m/>
    <s v="RSD"/>
    <n v="1"/>
  </r>
  <r>
    <x v="6"/>
    <s v="Retail - Small"/>
    <x v="1"/>
    <s v="OtherMisc"/>
    <s v="RtS"/>
    <m/>
    <s v="RtS"/>
    <n v="1"/>
  </r>
  <r>
    <x v="2"/>
    <s v="Restaurant - Sit Down"/>
    <x v="2"/>
    <s v="Restrooms"/>
    <s v="RSD"/>
    <m/>
    <s v="RSD"/>
    <n v="1"/>
  </r>
  <r>
    <x v="34"/>
    <s v="Warehouse"/>
    <x v="6"/>
    <s v="Restrooms"/>
    <s v="SUn"/>
    <m/>
    <s v="SUn"/>
    <n v="1"/>
  </r>
  <r>
    <x v="42"/>
    <s v="Retail - Small"/>
    <x v="10"/>
    <s v="Restrooms"/>
    <s v="MLI"/>
    <m/>
    <s v="MLI"/>
    <n v="1"/>
  </r>
  <r>
    <x v="70"/>
    <s v="Retail - Small"/>
    <x v="1"/>
    <s v="OtherMisc"/>
    <s v="RtS"/>
    <m/>
    <s v="RtS"/>
    <n v="1"/>
  </r>
  <r>
    <x v="2"/>
    <s v="Restaurant - Sit Down"/>
    <x v="2"/>
    <s v="Dining"/>
    <s v="RSD"/>
    <m/>
    <s v="RSD"/>
    <n v="2"/>
  </r>
  <r>
    <x v="32"/>
    <s v="Restaurant - Fast Food"/>
    <x v="15"/>
    <s v="Dining"/>
    <s v="RFF"/>
    <m/>
    <s v="RFF"/>
    <n v="1"/>
  </r>
  <r>
    <x v="2"/>
    <s v="Restaurant - Sit Down"/>
    <x v="2"/>
    <s v="Dining"/>
    <s v="RSD"/>
    <m/>
    <s v="RSD"/>
    <n v="2"/>
  </r>
  <r>
    <x v="2"/>
    <s v="Restaurant - Sit Down"/>
    <x v="2"/>
    <s v="HallwayLobby"/>
    <s v="RSD"/>
    <m/>
    <s v="RSD"/>
    <n v="1"/>
  </r>
  <r>
    <x v="2"/>
    <s v="Restaurant - Sit Down"/>
    <x v="2"/>
    <s v="Restrooms"/>
    <s v="RSD"/>
    <m/>
    <s v="RSD"/>
    <n v="1"/>
  </r>
  <r>
    <x v="125"/>
    <s v="Retail - Small"/>
    <x v="1"/>
    <s v="RetailSales"/>
    <s v="RtS"/>
    <m/>
    <s v="RtS"/>
    <n v="1"/>
  </r>
  <r>
    <x v="78"/>
    <s v="Restaurant - Sit Down"/>
    <x v="2"/>
    <s v="Dining"/>
    <s v="RSD"/>
    <m/>
    <s v="RSD"/>
    <n v="1"/>
  </r>
  <r>
    <x v="28"/>
    <s v="Health/Medical - Hospital"/>
    <x v="14"/>
    <s v="Storage"/>
    <s v="Hsp"/>
    <m/>
    <s v="Hsp"/>
    <n v="4"/>
  </r>
  <r>
    <x v="24"/>
    <s v="Agriculture"/>
    <x v="1"/>
    <s v="Restrooms"/>
    <s v="RtS"/>
    <m/>
    <s v="RtS"/>
    <n v="1"/>
  </r>
  <r>
    <x v="7"/>
    <s v="Warehouse"/>
    <x v="6"/>
    <s v="HallwayLobby"/>
    <s v="SUn"/>
    <m/>
    <s v="SUn"/>
    <n v="5"/>
  </r>
  <r>
    <x v="7"/>
    <s v="Warehouse"/>
    <x v="6"/>
    <s v="OtherMisc"/>
    <s v="SUn"/>
    <m/>
    <s v="SUn"/>
    <n v="3"/>
  </r>
  <r>
    <x v="56"/>
    <s v="Restaurant - Sit Down"/>
    <x v="15"/>
    <s v="Restrooms"/>
    <s v="RFF"/>
    <m/>
    <s v="RFF"/>
    <n v="1"/>
  </r>
  <r>
    <x v="33"/>
    <s v="Retail - Large"/>
    <x v="1"/>
    <s v="OtherMisc"/>
    <s v="RtS"/>
    <m/>
    <s v="RtS"/>
    <n v="1"/>
  </r>
  <r>
    <x v="33"/>
    <s v="Retail - Large"/>
    <x v="1"/>
    <s v="Restrooms"/>
    <s v="RtS"/>
    <m/>
    <s v="RtS"/>
    <n v="1"/>
  </r>
  <r>
    <x v="40"/>
    <s v="Office - Small"/>
    <x v="8"/>
    <s v="HallwayLobby"/>
    <s v="OfS"/>
    <m/>
    <s v="OfS"/>
    <n v="2"/>
  </r>
  <r>
    <x v="35"/>
    <s v="Retail - Small"/>
    <x v="1"/>
    <s v="Restrooms"/>
    <s v="RtS"/>
    <m/>
    <s v="RtS"/>
    <n v="2"/>
  </r>
  <r>
    <x v="40"/>
    <s v="Office - Small"/>
    <x v="8"/>
    <s v="Restrooms"/>
    <s v="OfS"/>
    <m/>
    <s v="OfS"/>
    <n v="1"/>
  </r>
  <r>
    <x v="40"/>
    <s v="Office - Small"/>
    <x v="8"/>
    <s v="Restrooms"/>
    <s v="OfS"/>
    <m/>
    <s v="OfS"/>
    <n v="1"/>
  </r>
  <r>
    <x v="16"/>
    <s v="Other Industrial"/>
    <x v="10"/>
    <s v="Restrooms"/>
    <s v="MLI"/>
    <m/>
    <s v="MLI"/>
    <n v="2"/>
  </r>
  <r>
    <x v="42"/>
    <s v="Retail - Small"/>
    <x v="10"/>
    <s v="Restrooms"/>
    <s v="MLI"/>
    <m/>
    <s v="MLI"/>
    <n v="1"/>
  </r>
  <r>
    <x v="25"/>
    <s v="Office - Small"/>
    <x v="12"/>
    <s v="Restrooms"/>
    <s v="OfL"/>
    <m/>
    <s v="OfL"/>
    <n v="1"/>
  </r>
  <r>
    <x v="9"/>
    <s v="Office - Small"/>
    <x v="8"/>
    <s v="OtherMisc"/>
    <s v="OfS"/>
    <m/>
    <s v="OfS"/>
    <n v="2"/>
  </r>
  <r>
    <x v="126"/>
    <s v="Retail - Small"/>
    <x v="1"/>
    <s v="Office"/>
    <s v="RtS"/>
    <m/>
    <s v="RtS"/>
    <n v="1"/>
  </r>
  <r>
    <x v="126"/>
    <s v="Retail - Small"/>
    <x v="1"/>
    <s v="OtherMisc"/>
    <s v="RtS"/>
    <m/>
    <s v="RtS"/>
    <n v="2"/>
  </r>
  <r>
    <x v="18"/>
    <s v="Retail - Small"/>
    <x v="1"/>
    <s v="Restrooms"/>
    <s v="RtS"/>
    <m/>
    <s v="RtS"/>
    <n v="1"/>
  </r>
  <r>
    <x v="18"/>
    <s v="Retail - Small"/>
    <x v="1"/>
    <s v="RetailSales"/>
    <s v="RtS"/>
    <m/>
    <s v="RtS"/>
    <n v="1"/>
  </r>
  <r>
    <x v="18"/>
    <s v="Retail - Small"/>
    <x v="1"/>
    <s v="Storage"/>
    <s v="RtS"/>
    <m/>
    <s v="RtS"/>
    <n v="1"/>
  </r>
  <r>
    <x v="127"/>
    <s v="Other Industrial"/>
    <x v="10"/>
    <s v="HallwayLobby"/>
    <s v="MLI"/>
    <m/>
    <s v="MLI"/>
    <n v="1"/>
  </r>
  <r>
    <x v="127"/>
    <s v="Other Industrial"/>
    <x v="10"/>
    <s v="Office"/>
    <s v="MLI"/>
    <m/>
    <s v="MLI"/>
    <n v="1"/>
  </r>
  <r>
    <x v="18"/>
    <s v="Retail - Small"/>
    <x v="1"/>
    <s v="Office"/>
    <s v="RtS"/>
    <m/>
    <s v="RtS"/>
    <n v="1"/>
  </r>
  <r>
    <x v="11"/>
    <s v="Office - Small"/>
    <x v="8"/>
    <s v="OtherMisc"/>
    <s v="OfS"/>
    <m/>
    <s v="OfS"/>
    <n v="1"/>
  </r>
  <r>
    <x v="11"/>
    <s v="Office - Small"/>
    <x v="8"/>
    <s v="Restrooms"/>
    <s v="OfS"/>
    <m/>
    <s v="OfS"/>
    <n v="2"/>
  </r>
  <r>
    <x v="17"/>
    <s v="All Commercial"/>
    <x v="8"/>
    <s v="OtherMisc"/>
    <s v="OfS"/>
    <m/>
    <s v="OfS"/>
    <n v="1"/>
  </r>
  <r>
    <x v="17"/>
    <s v="All Commercial"/>
    <x v="8"/>
    <s v="Restrooms"/>
    <s v="OfS"/>
    <m/>
    <s v="OfS"/>
    <n v="1"/>
  </r>
  <r>
    <x v="32"/>
    <s v="Restaurant - Fast Food"/>
    <x v="15"/>
    <s v="Dining"/>
    <s v="RFF"/>
    <m/>
    <s v="RFF"/>
    <n v="1"/>
  </r>
  <r>
    <x v="37"/>
    <s v="Retail - Small"/>
    <x v="1"/>
    <s v="HallwayLobby"/>
    <s v="RtS"/>
    <m/>
    <s v="RtS"/>
    <n v="2"/>
  </r>
  <r>
    <x v="37"/>
    <s v="Retail - Small"/>
    <x v="1"/>
    <s v="OtherMisc"/>
    <s v="RtS"/>
    <m/>
    <s v="RtS"/>
    <n v="1"/>
  </r>
  <r>
    <x v="81"/>
    <s v="Other Industrial"/>
    <x v="4"/>
    <s v="Restrooms"/>
    <s v="SCn"/>
    <m/>
    <s v="SCn"/>
    <n v="2"/>
  </r>
  <r>
    <x v="18"/>
    <s v="Office - Small"/>
    <x v="1"/>
    <s v="Restrooms"/>
    <s v="RtS"/>
    <m/>
    <s v="RtS"/>
    <n v="2"/>
  </r>
  <r>
    <x v="40"/>
    <s v="Office - Small"/>
    <x v="8"/>
    <s v="HallwayLobby"/>
    <s v="OfS"/>
    <m/>
    <s v="OfS"/>
    <n v="1"/>
  </r>
  <r>
    <x v="40"/>
    <s v="Office - Small"/>
    <x v="8"/>
    <s v="Office"/>
    <s v="OfS"/>
    <m/>
    <s v="OfS"/>
    <n v="2"/>
  </r>
  <r>
    <x v="19"/>
    <s v="Assembly"/>
    <x v="9"/>
    <s v="Storage"/>
    <s v="Asm"/>
    <m/>
    <s v="Asm"/>
    <n v="1"/>
  </r>
  <r>
    <x v="59"/>
    <s v="All Commercial"/>
    <x v="19"/>
    <s v="HallwayLobby"/>
    <s v="ECC"/>
    <m/>
    <s v="ECC"/>
    <n v="7"/>
  </r>
  <r>
    <x v="59"/>
    <s v="All Commercial"/>
    <x v="19"/>
    <s v="OtherMisc"/>
    <s v="ECC"/>
    <m/>
    <s v="ECC"/>
    <n v="7"/>
  </r>
  <r>
    <x v="59"/>
    <s v="All Commercial"/>
    <x v="19"/>
    <s v="Restrooms"/>
    <s v="ECC"/>
    <m/>
    <s v="ECC"/>
    <n v="2"/>
  </r>
  <r>
    <x v="2"/>
    <s v="Restaurant - Sit Down"/>
    <x v="2"/>
    <s v="HallwayLobby"/>
    <s v="RSD"/>
    <m/>
    <s v="RSD"/>
    <n v="1"/>
  </r>
  <r>
    <x v="2"/>
    <s v="Restaurant - Sit Down"/>
    <x v="2"/>
    <s v="Office"/>
    <s v="RSD"/>
    <m/>
    <s v="RSD"/>
    <n v="1"/>
  </r>
  <r>
    <x v="2"/>
    <s v="Restaurant - Sit Down"/>
    <x v="2"/>
    <s v="Storage"/>
    <s v="RSD"/>
    <m/>
    <s v="RSD"/>
    <n v="2"/>
  </r>
  <r>
    <x v="40"/>
    <s v="Office - Small"/>
    <x v="8"/>
    <s v="Office"/>
    <s v="OfS"/>
    <m/>
    <s v="OfS"/>
    <n v="1"/>
  </r>
  <r>
    <x v="76"/>
    <s v="Retail - Small"/>
    <x v="21"/>
    <s v="RetailSales"/>
    <s v="Rt3"/>
    <m/>
    <s v="Rt3"/>
    <n v="2"/>
  </r>
  <r>
    <x v="43"/>
    <s v="Retail - Small"/>
    <x v="10"/>
    <s v="Restrooms"/>
    <s v="MLI"/>
    <m/>
    <s v="MLI"/>
    <n v="1"/>
  </r>
  <r>
    <x v="19"/>
    <s v="Assembly"/>
    <x v="9"/>
    <s v="Assembly"/>
    <s v="Asm"/>
    <m/>
    <s v="Asm"/>
    <n v="3"/>
  </r>
  <r>
    <x v="18"/>
    <s v="Office - Small"/>
    <x v="1"/>
    <s v="Storage"/>
    <s v="RtS"/>
    <m/>
    <s v="RtS"/>
    <n v="1"/>
  </r>
  <r>
    <x v="26"/>
    <s v="Office - Large"/>
    <x v="12"/>
    <s v="Restrooms"/>
    <s v="OfL"/>
    <m/>
    <s v="OfL"/>
    <n v="5"/>
  </r>
  <r>
    <x v="26"/>
    <s v="Office - Large"/>
    <x v="12"/>
    <s v="Restrooms"/>
    <s v="OfL"/>
    <m/>
    <s v="OfL"/>
    <n v="4"/>
  </r>
  <r>
    <x v="18"/>
    <s v="Retail - Small"/>
    <x v="1"/>
    <s v="HallwayLobby"/>
    <s v="RtS"/>
    <m/>
    <s v="RtS"/>
    <n v="1"/>
  </r>
  <r>
    <x v="2"/>
    <s v="Restaurant - Sit Down"/>
    <x v="2"/>
    <s v="Dining"/>
    <s v="RSD"/>
    <m/>
    <s v="RSD"/>
    <n v="2"/>
  </r>
  <r>
    <x v="2"/>
    <s v="All Commercial"/>
    <x v="2"/>
    <s v="Restrooms"/>
    <s v="RSD"/>
    <m/>
    <s v="RSD"/>
    <n v="1"/>
  </r>
  <r>
    <x v="18"/>
    <s v="Retail - Small"/>
    <x v="1"/>
    <s v="Restrooms"/>
    <s v="RtS"/>
    <m/>
    <s v="RtS"/>
    <n v="1"/>
  </r>
  <r>
    <x v="18"/>
    <s v="Retail - Small"/>
    <x v="1"/>
    <s v="RetailSales"/>
    <s v="RtS"/>
    <m/>
    <s v="RtS"/>
    <n v="4"/>
  </r>
  <r>
    <x v="2"/>
    <s v="Restaurant - Sit Down"/>
    <x v="2"/>
    <s v="Dining"/>
    <s v="RSD"/>
    <m/>
    <s v="RSD"/>
    <n v="3"/>
  </r>
  <r>
    <x v="2"/>
    <s v="Restaurant - Sit Down"/>
    <x v="2"/>
    <s v="HallwayLobby"/>
    <s v="RSD"/>
    <m/>
    <s v="RSD"/>
    <n v="1"/>
  </r>
  <r>
    <x v="2"/>
    <s v="Restaurant - Sit Down"/>
    <x v="2"/>
    <s v="Storage"/>
    <s v="RSD"/>
    <m/>
    <s v="RSD"/>
    <n v="1"/>
  </r>
  <r>
    <x v="2"/>
    <s v="Restaurant - Sit Down"/>
    <x v="2"/>
    <s v="Dining"/>
    <s v="RSD"/>
    <m/>
    <s v="RSD"/>
    <n v="4"/>
  </r>
  <r>
    <x v="2"/>
    <s v="Restaurant - Sit Down"/>
    <x v="2"/>
    <s v="Restrooms"/>
    <s v="RSD"/>
    <m/>
    <s v="RSD"/>
    <n v="1"/>
  </r>
  <r>
    <x v="19"/>
    <s v="Assembly"/>
    <x v="9"/>
    <s v="HallwayLobby"/>
    <s v="Asm"/>
    <m/>
    <s v="Asm"/>
    <n v="1"/>
  </r>
  <r>
    <x v="19"/>
    <s v="Assembly"/>
    <x v="9"/>
    <s v="Kitchen/Break Room"/>
    <s v="Asm"/>
    <m/>
    <s v="Asm"/>
    <n v="1"/>
  </r>
  <r>
    <x v="8"/>
    <s v="Lodging"/>
    <x v="7"/>
    <s v="Kitchen/Break Room"/>
    <s v="Htl"/>
    <m/>
    <s v="Htl"/>
    <n v="1"/>
  </r>
  <r>
    <x v="32"/>
    <s v="Restaurant - Fast Food"/>
    <x v="15"/>
    <s v="Dining"/>
    <s v="RFF"/>
    <m/>
    <s v="RFF"/>
    <n v="1"/>
  </r>
  <r>
    <x v="16"/>
    <s v="Other Industrial"/>
    <x v="10"/>
    <s v="Restrooms"/>
    <s v="MLI"/>
    <m/>
    <s v="MLI"/>
    <n v="1"/>
  </r>
  <r>
    <x v="11"/>
    <s v="Office - Small"/>
    <x v="8"/>
    <s v="Office"/>
    <s v="OfS"/>
    <m/>
    <s v="OfS"/>
    <n v="2"/>
  </r>
  <r>
    <x v="11"/>
    <s v="Office - Small"/>
    <x v="8"/>
    <s v="OtherMisc"/>
    <s v="OfS"/>
    <m/>
    <s v="OfS"/>
    <n v="1"/>
  </r>
  <r>
    <x v="19"/>
    <s v="Assembly"/>
    <x v="9"/>
    <s v="Office"/>
    <s v="Asm"/>
    <m/>
    <s v="Asm"/>
    <n v="1"/>
  </r>
  <r>
    <x v="19"/>
    <s v="Assembly"/>
    <x v="9"/>
    <s v="OtherMisc"/>
    <s v="Asm"/>
    <m/>
    <s v="Asm"/>
    <n v="1"/>
  </r>
  <r>
    <x v="19"/>
    <s v="Assembly"/>
    <x v="9"/>
    <s v="Restrooms"/>
    <s v="Asm"/>
    <m/>
    <s v="Asm"/>
    <n v="2"/>
  </r>
  <r>
    <x v="19"/>
    <s v="Assembly"/>
    <x v="9"/>
    <s v="Storage"/>
    <s v="Asm"/>
    <m/>
    <s v="Asm"/>
    <n v="3"/>
  </r>
  <r>
    <x v="32"/>
    <s v="Restaurant - Fast Food"/>
    <x v="15"/>
    <s v="Dining"/>
    <s v="RFF"/>
    <m/>
    <s v="RFF"/>
    <n v="1"/>
  </r>
  <r>
    <x v="14"/>
    <s v="Health/Medical - Clinic"/>
    <x v="8"/>
    <s v="HallwayLobby"/>
    <s v="OfS"/>
    <m/>
    <s v="OfS"/>
    <n v="1"/>
  </r>
  <r>
    <x v="14"/>
    <s v="Health/Medical - Clinic"/>
    <x v="8"/>
    <s v="Office"/>
    <s v="OfS"/>
    <m/>
    <s v="OfS"/>
    <n v="1"/>
  </r>
  <r>
    <x v="14"/>
    <s v="Health/Medical - Clinic"/>
    <x v="8"/>
    <s v="OtherMisc"/>
    <s v="OfS"/>
    <m/>
    <s v="OfS"/>
    <n v="2"/>
  </r>
  <r>
    <x v="47"/>
    <s v="All Commercial"/>
    <x v="1"/>
    <s v="OtherMisc"/>
    <s v="RtS"/>
    <m/>
    <s v="RtS"/>
    <n v="1"/>
  </r>
  <r>
    <x v="23"/>
    <s v="Assembly"/>
    <x v="9"/>
    <s v="HallwayLobby"/>
    <s v="Asm"/>
    <m/>
    <s v="Asm"/>
    <n v="2"/>
  </r>
  <r>
    <x v="23"/>
    <s v="Assembly"/>
    <x v="9"/>
    <s v="Kitchen/Break Room"/>
    <s v="Asm"/>
    <m/>
    <s v="Asm"/>
    <n v="1"/>
  </r>
  <r>
    <x v="23"/>
    <s v="Assembly"/>
    <x v="9"/>
    <s v="OtherMisc"/>
    <s v="Asm"/>
    <m/>
    <s v="Asm"/>
    <n v="1"/>
  </r>
  <r>
    <x v="23"/>
    <s v="Assembly"/>
    <x v="9"/>
    <s v="Restrooms"/>
    <s v="Asm"/>
    <m/>
    <s v="Asm"/>
    <n v="1"/>
  </r>
  <r>
    <x v="23"/>
    <s v="Assembly"/>
    <x v="9"/>
    <s v="Storage"/>
    <s v="Asm"/>
    <m/>
    <s v="Asm"/>
    <n v="1"/>
  </r>
  <r>
    <x v="18"/>
    <s v="Retail - Small"/>
    <x v="1"/>
    <s v="RetailSales"/>
    <s v="RtS"/>
    <m/>
    <s v="RtS"/>
    <n v="1"/>
  </r>
  <r>
    <x v="30"/>
    <s v="Health/Medical - Clinic"/>
    <x v="8"/>
    <s v="HallwayLobby"/>
    <s v="OfS"/>
    <m/>
    <s v="OfS"/>
    <n v="1"/>
  </r>
  <r>
    <x v="30"/>
    <s v="Health/Medical - Clinic"/>
    <x v="8"/>
    <s v="Office"/>
    <s v="OfS"/>
    <m/>
    <s v="OfS"/>
    <n v="1"/>
  </r>
  <r>
    <x v="40"/>
    <s v="Office - Small"/>
    <x v="8"/>
    <s v="Office"/>
    <s v="OfS"/>
    <m/>
    <s v="OfS"/>
    <n v="1"/>
  </r>
  <r>
    <x v="40"/>
    <s v="Office - Small"/>
    <x v="8"/>
    <s v="Storage"/>
    <s v="OfS"/>
    <m/>
    <s v="OfS"/>
    <n v="1"/>
  </r>
  <r>
    <x v="19"/>
    <s v="Assembly"/>
    <x v="9"/>
    <s v="Assembly"/>
    <s v="Asm"/>
    <m/>
    <s v="Asm"/>
    <n v="6"/>
  </r>
  <r>
    <x v="45"/>
    <s v="Office - Small"/>
    <x v="8"/>
    <s v="Restrooms"/>
    <s v="OfS"/>
    <m/>
    <s v="OfS"/>
    <n v="2"/>
  </r>
  <r>
    <x v="17"/>
    <s v="Office - Small"/>
    <x v="8"/>
    <s v="HallwayLobby"/>
    <s v="OfS"/>
    <m/>
    <s v="OfS"/>
    <n v="1"/>
  </r>
  <r>
    <x v="17"/>
    <s v="Office - Small"/>
    <x v="8"/>
    <s v="Office"/>
    <s v="OfS"/>
    <m/>
    <s v="OfS"/>
    <n v="2"/>
  </r>
  <r>
    <x v="17"/>
    <s v="Office - Small"/>
    <x v="8"/>
    <s v="Storage"/>
    <s v="OfS"/>
    <m/>
    <s v="OfS"/>
    <n v="2"/>
  </r>
  <r>
    <x v="19"/>
    <s v="Assembly"/>
    <x v="9"/>
    <s v="HallwayLobby"/>
    <s v="Asm"/>
    <m/>
    <s v="Asm"/>
    <n v="2"/>
  </r>
  <r>
    <x v="6"/>
    <s v="Retail - Small"/>
    <x v="1"/>
    <s v="HallwayLobby"/>
    <s v="RtS"/>
    <m/>
    <s v="RtS"/>
    <n v="2"/>
  </r>
  <r>
    <x v="6"/>
    <s v="Retail - Small"/>
    <x v="1"/>
    <s v="Office"/>
    <s v="RtS"/>
    <m/>
    <s v="RtS"/>
    <n v="1"/>
  </r>
  <r>
    <x v="14"/>
    <s v="Health/Medical - Clinic"/>
    <x v="8"/>
    <s v="HallwayLobby"/>
    <s v="OfS"/>
    <m/>
    <s v="OfS"/>
    <n v="2"/>
  </r>
  <r>
    <x v="14"/>
    <s v="Health/Medical - Clinic"/>
    <x v="8"/>
    <s v="Office"/>
    <s v="OfS"/>
    <m/>
    <s v="OfS"/>
    <n v="1"/>
  </r>
  <r>
    <x v="14"/>
    <s v="Health/Medical - Clinic"/>
    <x v="8"/>
    <s v="OtherMisc"/>
    <s v="OfS"/>
    <m/>
    <s v="OfS"/>
    <n v="1"/>
  </r>
  <r>
    <x v="14"/>
    <s v="Health/Medical - Clinic"/>
    <x v="8"/>
    <s v="Restrooms"/>
    <s v="OfS"/>
    <m/>
    <s v="OfS"/>
    <n v="1"/>
  </r>
  <r>
    <x v="30"/>
    <s v="Health/Medical - Clinic"/>
    <x v="8"/>
    <s v="Office"/>
    <s v="OfS"/>
    <m/>
    <s v="OfS"/>
    <n v="2"/>
  </r>
  <r>
    <x v="30"/>
    <s v="Health/Medical - Clinic"/>
    <x v="8"/>
    <s v="OtherMisc"/>
    <s v="OfS"/>
    <m/>
    <s v="OfS"/>
    <n v="1"/>
  </r>
  <r>
    <x v="40"/>
    <s v="Office - Small"/>
    <x v="8"/>
    <s v="Office"/>
    <s v="OfS"/>
    <m/>
    <s v="OfS"/>
    <n v="2"/>
  </r>
  <r>
    <x v="29"/>
    <s v="Assembly"/>
    <x v="9"/>
    <s v="Restrooms"/>
    <s v="Asm"/>
    <m/>
    <s v="Asm"/>
    <n v="2"/>
  </r>
  <r>
    <x v="9"/>
    <s v="Office - Small"/>
    <x v="8"/>
    <s v="OtherMisc"/>
    <s v="OfS"/>
    <m/>
    <s v="OfS"/>
    <n v="1"/>
  </r>
  <r>
    <x v="28"/>
    <s v="Health/Medical - Hospital"/>
    <x v="14"/>
    <s v="OtherMisc"/>
    <s v="Hsp"/>
    <m/>
    <s v="Hsp"/>
    <n v="6"/>
  </r>
  <r>
    <x v="28"/>
    <s v="Health/Medical - Hospital"/>
    <x v="14"/>
    <s v="Restrooms"/>
    <s v="Hsp"/>
    <m/>
    <s v="Hsp"/>
    <n v="1"/>
  </r>
  <r>
    <x v="59"/>
    <s v="Assembly"/>
    <x v="19"/>
    <s v="HallwayLobby"/>
    <s v="ECC"/>
    <m/>
    <s v="ECC"/>
    <n v="1"/>
  </r>
  <r>
    <x v="59"/>
    <s v="Assembly"/>
    <x v="19"/>
    <s v="Office"/>
    <s v="ECC"/>
    <m/>
    <s v="ECC"/>
    <n v="2"/>
  </r>
  <r>
    <x v="59"/>
    <s v="Assembly"/>
    <x v="19"/>
    <s v="OtherMisc"/>
    <s v="ECC"/>
    <m/>
    <s v="ECC"/>
    <n v="1"/>
  </r>
  <r>
    <x v="59"/>
    <s v="Assembly"/>
    <x v="19"/>
    <s v="Restrooms"/>
    <s v="ECC"/>
    <m/>
    <s v="ECC"/>
    <n v="1"/>
  </r>
  <r>
    <x v="40"/>
    <s v="Office - Small"/>
    <x v="8"/>
    <s v="Office"/>
    <s v="OfS"/>
    <m/>
    <s v="OfS"/>
    <n v="1"/>
  </r>
  <r>
    <x v="35"/>
    <s v="Retail - Small"/>
    <x v="1"/>
    <s v="Restrooms"/>
    <s v="RtS"/>
    <m/>
    <s v="RtS"/>
    <n v="1"/>
  </r>
  <r>
    <x v="8"/>
    <s v="Lodging"/>
    <x v="7"/>
    <s v="Guest Rooms"/>
    <s v="Htl"/>
    <m/>
    <s v="Htl"/>
    <n v="11"/>
  </r>
  <r>
    <x v="25"/>
    <s v="Office - Small"/>
    <x v="12"/>
    <s v="Comm/Ind Work"/>
    <s v="OfL"/>
    <m/>
    <s v="OfL"/>
    <n v="1"/>
  </r>
  <r>
    <x v="25"/>
    <s v="Office - Small"/>
    <x v="12"/>
    <s v="Kitchen/Break Room"/>
    <s v="OfL"/>
    <m/>
    <s v="OfL"/>
    <n v="1"/>
  </r>
  <r>
    <x v="25"/>
    <s v="Office - Small"/>
    <x v="12"/>
    <s v="Office"/>
    <s v="OfL"/>
    <m/>
    <s v="OfL"/>
    <n v="5"/>
  </r>
  <r>
    <x v="25"/>
    <s v="Office - Small"/>
    <x v="12"/>
    <s v="OtherMisc"/>
    <s v="OfL"/>
    <m/>
    <s v="OfL"/>
    <n v="1"/>
  </r>
  <r>
    <x v="24"/>
    <s v="Retail - Small"/>
    <x v="1"/>
    <s v="Comm/Ind Work"/>
    <s v="RtS"/>
    <m/>
    <s v="RtS"/>
    <n v="1"/>
  </r>
  <r>
    <x v="24"/>
    <s v="Retail - Small"/>
    <x v="1"/>
    <s v="RetailSales"/>
    <s v="RtS"/>
    <m/>
    <s v="RtS"/>
    <n v="3"/>
  </r>
  <r>
    <x v="40"/>
    <s v="Office - Small"/>
    <x v="8"/>
    <s v="Comm/Ind Work"/>
    <s v="OfS"/>
    <m/>
    <s v="OfS"/>
    <n v="4"/>
  </r>
  <r>
    <x v="18"/>
    <s v="Retail - Small"/>
    <x v="1"/>
    <s v="Kitchen/Break Room"/>
    <s v="RtS"/>
    <m/>
    <s v="RtS"/>
    <n v="1"/>
  </r>
  <r>
    <x v="18"/>
    <s v="Retail - Small"/>
    <x v="1"/>
    <s v="OtherMisc"/>
    <s v="RtS"/>
    <m/>
    <s v="RtS"/>
    <n v="1"/>
  </r>
  <r>
    <x v="18"/>
    <s v="Retail - Small"/>
    <x v="1"/>
    <s v="RetailSales"/>
    <s v="RtS"/>
    <m/>
    <s v="RtS"/>
    <n v="3"/>
  </r>
  <r>
    <x v="48"/>
    <s v="Lodging"/>
    <x v="7"/>
    <s v="Guest Rooms"/>
    <s v="Htl"/>
    <m/>
    <s v="Htl"/>
    <n v="23"/>
  </r>
  <r>
    <x v="6"/>
    <s v="Retail - Small"/>
    <x v="1"/>
    <s v="RetailSales"/>
    <s v="RtS"/>
    <m/>
    <s v="RtS"/>
    <n v="3"/>
  </r>
  <r>
    <x v="6"/>
    <s v="Retail - Small"/>
    <x v="1"/>
    <s v="Storage"/>
    <s v="RtS"/>
    <m/>
    <s v="RtS"/>
    <n v="1"/>
  </r>
  <r>
    <x v="16"/>
    <s v="Other Industrial"/>
    <x v="10"/>
    <s v="Comm/Ind Work"/>
    <s v="MLI"/>
    <m/>
    <s v="MLI"/>
    <n v="4"/>
  </r>
  <r>
    <x v="16"/>
    <s v="Other Industrial"/>
    <x v="10"/>
    <s v="HallwayLobby"/>
    <s v="MLI"/>
    <m/>
    <s v="MLI"/>
    <n v="2"/>
  </r>
  <r>
    <x v="16"/>
    <s v="Other Industrial"/>
    <x v="10"/>
    <s v="Office"/>
    <s v="MLI"/>
    <m/>
    <s v="MLI"/>
    <n v="4"/>
  </r>
  <r>
    <x v="16"/>
    <s v="Other Industrial"/>
    <x v="10"/>
    <s v="OtherMisc"/>
    <s v="MLI"/>
    <m/>
    <s v="MLI"/>
    <n v="1"/>
  </r>
  <r>
    <x v="16"/>
    <s v="Other Industrial"/>
    <x v="10"/>
    <s v="Restrooms"/>
    <s v="MLI"/>
    <m/>
    <s v="MLI"/>
    <n v="1"/>
  </r>
  <r>
    <x v="19"/>
    <s v="Assembly"/>
    <x v="9"/>
    <s v="OtherMisc"/>
    <s v="Asm"/>
    <m/>
    <s v="Asm"/>
    <n v="2"/>
  </r>
  <r>
    <x v="19"/>
    <s v="Assembly"/>
    <x v="9"/>
    <s v="Storage"/>
    <s v="Asm"/>
    <m/>
    <s v="Asm"/>
    <n v="2"/>
  </r>
  <r>
    <x v="16"/>
    <s v="Other Industrial"/>
    <x v="10"/>
    <s v="Restrooms"/>
    <s v="MLI"/>
    <m/>
    <s v="MLI"/>
    <n v="1"/>
  </r>
  <r>
    <x v="16"/>
    <s v="Other Industrial"/>
    <x v="10"/>
    <s v="Office"/>
    <s v="MLI"/>
    <m/>
    <s v="MLI"/>
    <n v="4"/>
  </r>
  <r>
    <x v="16"/>
    <s v="All Commercial"/>
    <x v="10"/>
    <s v="Office"/>
    <s v="MLI"/>
    <m/>
    <s v="MLI"/>
    <n v="2"/>
  </r>
  <r>
    <x v="16"/>
    <s v="All Commercial"/>
    <x v="10"/>
    <s v="Restrooms"/>
    <s v="MLI"/>
    <m/>
    <s v="MLI"/>
    <n v="1"/>
  </r>
  <r>
    <x v="9"/>
    <s v="Office - Small"/>
    <x v="8"/>
    <s v="Comm/Ind Work"/>
    <s v="OfS"/>
    <m/>
    <s v="OfS"/>
    <n v="1"/>
  </r>
  <r>
    <x v="9"/>
    <s v="Office - Small"/>
    <x v="8"/>
    <s v="Kitchen/Break Room"/>
    <s v="OfS"/>
    <m/>
    <s v="OfS"/>
    <n v="1"/>
  </r>
  <r>
    <x v="9"/>
    <s v="Office - Small"/>
    <x v="8"/>
    <s v="Office"/>
    <s v="OfS"/>
    <m/>
    <s v="OfS"/>
    <n v="5"/>
  </r>
  <r>
    <x v="78"/>
    <s v="All Commercial"/>
    <x v="2"/>
    <s v="HallwayLobby"/>
    <s v="RSD"/>
    <m/>
    <s v="RSD"/>
    <n v="3"/>
  </r>
  <r>
    <x v="78"/>
    <s v="All Commercial"/>
    <x v="2"/>
    <s v="Office"/>
    <s v="RSD"/>
    <m/>
    <s v="RSD"/>
    <n v="3"/>
  </r>
  <r>
    <x v="78"/>
    <s v="All Commercial"/>
    <x v="2"/>
    <s v="OtherMisc"/>
    <s v="RSD"/>
    <m/>
    <s v="RSD"/>
    <n v="1"/>
  </r>
  <r>
    <x v="78"/>
    <s v="All Commercial"/>
    <x v="2"/>
    <s v="Storage"/>
    <s v="RSD"/>
    <m/>
    <s v="RSD"/>
    <n v="4"/>
  </r>
  <r>
    <x v="34"/>
    <s v="Warehouse"/>
    <x v="6"/>
    <s v="Office"/>
    <s v="SUn"/>
    <m/>
    <s v="SUn"/>
    <n v="9"/>
  </r>
  <r>
    <x v="34"/>
    <s v="Warehouse"/>
    <x v="6"/>
    <s v="OtherMisc"/>
    <s v="SUn"/>
    <m/>
    <s v="SUn"/>
    <n v="5"/>
  </r>
  <r>
    <x v="34"/>
    <s v="Warehouse"/>
    <x v="6"/>
    <s v="Storage"/>
    <s v="SUn"/>
    <m/>
    <s v="SUn"/>
    <n v="2"/>
  </r>
  <r>
    <x v="38"/>
    <s v="Office - Small"/>
    <x v="16"/>
    <s v="Comm/Ind Work"/>
    <s v="MBT"/>
    <m/>
    <s v="MBT"/>
    <n v="1"/>
  </r>
  <r>
    <x v="38"/>
    <s v="Office - Small"/>
    <x v="16"/>
    <s v="Office"/>
    <s v="MBT"/>
    <m/>
    <s v="MBT"/>
    <n v="4"/>
  </r>
  <r>
    <x v="38"/>
    <s v="Office - Small"/>
    <x v="16"/>
    <s v="Storage"/>
    <s v="MBT"/>
    <m/>
    <s v="MBT"/>
    <n v="2"/>
  </r>
  <r>
    <x v="16"/>
    <s v="Other Industrial"/>
    <x v="10"/>
    <s v="Comm/Ind Work"/>
    <s v="MLI"/>
    <m/>
    <s v="MLI"/>
    <n v="2"/>
  </r>
  <r>
    <x v="16"/>
    <s v="Other Industrial"/>
    <x v="10"/>
    <s v="Office"/>
    <s v="MLI"/>
    <m/>
    <s v="MLI"/>
    <n v="1"/>
  </r>
  <r>
    <x v="16"/>
    <s v="Other Industrial"/>
    <x v="10"/>
    <s v="OtherMisc"/>
    <s v="MLI"/>
    <m/>
    <s v="MLI"/>
    <n v="4"/>
  </r>
  <r>
    <x v="19"/>
    <s v="Assembly"/>
    <x v="9"/>
    <s v="Restrooms"/>
    <s v="Asm"/>
    <m/>
    <s v="Asm"/>
    <n v="2"/>
  </r>
  <r>
    <x v="19"/>
    <s v="Assembly"/>
    <x v="9"/>
    <s v="Storage"/>
    <s v="Asm"/>
    <m/>
    <s v="Asm"/>
    <n v="1"/>
  </r>
  <r>
    <x v="19"/>
    <s v="Assembly"/>
    <x v="9"/>
    <s v="Assembly"/>
    <s v="Asm"/>
    <m/>
    <s v="Asm"/>
    <n v="7"/>
  </r>
  <r>
    <x v="19"/>
    <s v="Assembly"/>
    <x v="9"/>
    <s v="Kitchen/Break Room"/>
    <s v="Asm"/>
    <m/>
    <s v="Asm"/>
    <n v="2"/>
  </r>
  <r>
    <x v="19"/>
    <s v="Assembly"/>
    <x v="9"/>
    <s v="Office"/>
    <s v="Asm"/>
    <m/>
    <s v="Asm"/>
    <n v="4"/>
  </r>
  <r>
    <x v="19"/>
    <s v="Assembly"/>
    <x v="9"/>
    <s v="OtherMisc"/>
    <s v="Asm"/>
    <m/>
    <s v="Asm"/>
    <n v="2"/>
  </r>
  <r>
    <x v="25"/>
    <s v="Office - Small"/>
    <x v="12"/>
    <s v="HallwayLobby"/>
    <s v="OfL"/>
    <m/>
    <s v="OfL"/>
    <n v="1"/>
  </r>
  <r>
    <x v="25"/>
    <s v="Office - Small"/>
    <x v="12"/>
    <s v="Kitchen/Break Room"/>
    <s v="OfL"/>
    <m/>
    <s v="OfL"/>
    <n v="1"/>
  </r>
  <r>
    <x v="25"/>
    <s v="Office - Small"/>
    <x v="12"/>
    <s v="Office"/>
    <s v="OfL"/>
    <m/>
    <s v="OfL"/>
    <n v="1"/>
  </r>
  <r>
    <x v="25"/>
    <s v="Office - Small"/>
    <x v="12"/>
    <s v="Restrooms"/>
    <s v="OfL"/>
    <m/>
    <s v="OfL"/>
    <n v="1"/>
  </r>
  <r>
    <x v="25"/>
    <s v="Office - Small"/>
    <x v="12"/>
    <s v="Storage"/>
    <s v="OfL"/>
    <m/>
    <s v="OfL"/>
    <n v="2"/>
  </r>
  <r>
    <x v="18"/>
    <s v="Retail - Small"/>
    <x v="1"/>
    <s v="Restrooms"/>
    <s v="RtS"/>
    <m/>
    <s v="RtS"/>
    <n v="1"/>
  </r>
  <r>
    <x v="18"/>
    <s v="Retail - Small"/>
    <x v="1"/>
    <s v="RetailSales"/>
    <s v="RtS"/>
    <m/>
    <s v="RtS"/>
    <n v="1"/>
  </r>
  <r>
    <x v="56"/>
    <s v="Restaurant - Sit Down"/>
    <x v="15"/>
    <s v="Storage"/>
    <s v="RFF"/>
    <m/>
    <s v="RFF"/>
    <n v="1"/>
  </r>
  <r>
    <x v="56"/>
    <s v="Restaurant - Sit Down"/>
    <x v="15"/>
    <s v="Dining"/>
    <s v="RFF"/>
    <m/>
    <s v="RFF"/>
    <n v="1"/>
  </r>
  <r>
    <x v="56"/>
    <s v="Restaurant - Fast Food"/>
    <x v="15"/>
    <s v="Dining"/>
    <s v="RFF"/>
    <m/>
    <s v="RFF"/>
    <n v="2"/>
  </r>
  <r>
    <x v="56"/>
    <s v="Restaurant - Fast Food"/>
    <x v="15"/>
    <s v="Kitchen/Break Room"/>
    <s v="RFF"/>
    <m/>
    <s v="RFF"/>
    <n v="2"/>
  </r>
  <r>
    <x v="18"/>
    <s v="Retail - Small"/>
    <x v="1"/>
    <s v="RetailSales"/>
    <s v="RtS"/>
    <m/>
    <s v="RtS"/>
    <n v="5"/>
  </r>
  <r>
    <x v="18"/>
    <s v="Retail - Small"/>
    <x v="1"/>
    <s v="RetailSales"/>
    <s v="RtS"/>
    <m/>
    <s v="RtS"/>
    <n v="7"/>
  </r>
  <r>
    <x v="18"/>
    <s v="Retail - Small"/>
    <x v="1"/>
    <s v="Storage"/>
    <s v="RtS"/>
    <m/>
    <s v="RtS"/>
    <n v="1"/>
  </r>
  <r>
    <x v="42"/>
    <s v="Retail - Small"/>
    <x v="10"/>
    <s v="Kitchen/Break Room"/>
    <s v="MLI"/>
    <m/>
    <s v="MLI"/>
    <n v="1"/>
  </r>
  <r>
    <x v="42"/>
    <s v="Retail - Small"/>
    <x v="10"/>
    <s v="Office"/>
    <s v="MLI"/>
    <m/>
    <s v="MLI"/>
    <n v="2"/>
  </r>
  <r>
    <x v="42"/>
    <s v="Retail - Small"/>
    <x v="10"/>
    <s v="Storage"/>
    <s v="MLI"/>
    <m/>
    <s v="MLI"/>
    <n v="2"/>
  </r>
  <r>
    <x v="3"/>
    <s v="Lodging"/>
    <x v="3"/>
    <s v="Guest Rooms"/>
    <s v="Mtl"/>
    <m/>
    <s v="Mtl"/>
    <n v="3"/>
  </r>
  <r>
    <x v="3"/>
    <s v="Lodging"/>
    <x v="3"/>
    <s v="HallwayLobby"/>
    <s v="Mtl"/>
    <m/>
    <s v="Mtl"/>
    <n v="1"/>
  </r>
  <r>
    <x v="58"/>
    <s v="Retail - Small"/>
    <x v="18"/>
    <s v="Storage"/>
    <s v="RtL"/>
    <m/>
    <s v="RtL"/>
    <n v="2"/>
  </r>
  <r>
    <x v="58"/>
    <s v="Retail - Small"/>
    <x v="18"/>
    <s v="Comm/Ind Work"/>
    <s v="RtL"/>
    <m/>
    <s v="RtL"/>
    <n v="2"/>
  </r>
  <r>
    <x v="58"/>
    <s v="Retail - Small"/>
    <x v="18"/>
    <s v="Kitchen/Break Room"/>
    <s v="RtL"/>
    <m/>
    <s v="RtL"/>
    <n v="1"/>
  </r>
  <r>
    <x v="58"/>
    <s v="Retail - Small"/>
    <x v="18"/>
    <s v="Office"/>
    <s v="RtL"/>
    <m/>
    <s v="RtL"/>
    <n v="2"/>
  </r>
  <r>
    <x v="58"/>
    <s v="Retail - Small"/>
    <x v="18"/>
    <s v="RetailSales"/>
    <s v="RtL"/>
    <m/>
    <s v="RtL"/>
    <n v="4"/>
  </r>
  <r>
    <x v="19"/>
    <s v="Assembly"/>
    <x v="9"/>
    <s v="Assembly"/>
    <s v="Asm"/>
    <m/>
    <s v="Asm"/>
    <n v="5"/>
  </r>
  <r>
    <x v="19"/>
    <s v="Assembly"/>
    <x v="9"/>
    <s v="HallwayLobby"/>
    <s v="Asm"/>
    <m/>
    <s v="Asm"/>
    <n v="1"/>
  </r>
  <r>
    <x v="19"/>
    <s v="Assembly"/>
    <x v="9"/>
    <s v="Kitchen/Break Room"/>
    <s v="Asm"/>
    <m/>
    <s v="Asm"/>
    <n v="1"/>
  </r>
  <r>
    <x v="19"/>
    <s v="Assembly"/>
    <x v="9"/>
    <s v="OtherMisc"/>
    <s v="Asm"/>
    <m/>
    <s v="Asm"/>
    <n v="1"/>
  </r>
  <r>
    <x v="18"/>
    <s v="Retail - Small"/>
    <x v="1"/>
    <s v="Office"/>
    <s v="RtS"/>
    <m/>
    <s v="RtS"/>
    <n v="3"/>
  </r>
  <r>
    <x v="18"/>
    <s v="Retail - Small"/>
    <x v="1"/>
    <s v="RetailSales"/>
    <s v="RtS"/>
    <m/>
    <s v="RtS"/>
    <n v="2"/>
  </r>
  <r>
    <x v="19"/>
    <s v="Assembly"/>
    <x v="9"/>
    <s v="Assembly"/>
    <s v="Asm"/>
    <m/>
    <s v="Asm"/>
    <n v="2"/>
  </r>
  <r>
    <x v="19"/>
    <s v="Assembly"/>
    <x v="9"/>
    <s v="HallwayLobby"/>
    <s v="Asm"/>
    <m/>
    <s v="Asm"/>
    <n v="1"/>
  </r>
  <r>
    <x v="19"/>
    <s v="Assembly"/>
    <x v="9"/>
    <s v="Kitchen/Break Room"/>
    <s v="Asm"/>
    <m/>
    <s v="Asm"/>
    <n v="2"/>
  </r>
  <r>
    <x v="19"/>
    <s v="Assembly"/>
    <x v="9"/>
    <s v="OtherMisc"/>
    <s v="Asm"/>
    <m/>
    <s v="Asm"/>
    <n v="1"/>
  </r>
  <r>
    <x v="7"/>
    <s v="Warehouse"/>
    <x v="6"/>
    <s v="OtherMisc"/>
    <s v="SUn"/>
    <m/>
    <s v="SUn"/>
    <n v="1"/>
  </r>
  <r>
    <x v="7"/>
    <s v="Warehouse"/>
    <x v="6"/>
    <s v="Office"/>
    <s v="SUn"/>
    <m/>
    <s v="SUn"/>
    <n v="2"/>
  </r>
  <r>
    <x v="6"/>
    <s v="Retail - Small"/>
    <x v="1"/>
    <s v="Office"/>
    <s v="RtS"/>
    <m/>
    <s v="RtS"/>
    <n v="1"/>
  </r>
  <r>
    <x v="6"/>
    <s v="Retail - Small"/>
    <x v="1"/>
    <s v="RetailSales"/>
    <s v="RtS"/>
    <m/>
    <s v="RtS"/>
    <n v="3"/>
  </r>
  <r>
    <x v="6"/>
    <s v="Retail - Small"/>
    <x v="1"/>
    <s v="Storage"/>
    <s v="RtS"/>
    <m/>
    <s v="RtS"/>
    <n v="1"/>
  </r>
  <r>
    <x v="18"/>
    <s v="Retail - Small"/>
    <x v="1"/>
    <s v="Comm/Ind Work"/>
    <s v="RtS"/>
    <m/>
    <s v="RtS"/>
    <n v="3"/>
  </r>
  <r>
    <x v="18"/>
    <s v="Retail - Small"/>
    <x v="1"/>
    <s v="HallwayLobby"/>
    <s v="RtS"/>
    <m/>
    <s v="RtS"/>
    <n v="2"/>
  </r>
  <r>
    <x v="18"/>
    <s v="Retail - Small"/>
    <x v="1"/>
    <s v="Office"/>
    <s v="RtS"/>
    <m/>
    <s v="RtS"/>
    <n v="4"/>
  </r>
  <r>
    <x v="18"/>
    <s v="Retail - Small"/>
    <x v="1"/>
    <s v="HallwayLobby"/>
    <s v="RtS"/>
    <m/>
    <s v="RtS"/>
    <n v="1"/>
  </r>
  <r>
    <x v="18"/>
    <s v="Retail - Small"/>
    <x v="1"/>
    <s v="RetailSales"/>
    <s v="RtS"/>
    <m/>
    <s v="RtS"/>
    <n v="1"/>
  </r>
  <r>
    <x v="18"/>
    <s v="Retail - Small"/>
    <x v="1"/>
    <s v="Storage"/>
    <s v="RtS"/>
    <m/>
    <s v="RtS"/>
    <n v="1"/>
  </r>
  <r>
    <x v="32"/>
    <s v="Restaurant - Fast Food"/>
    <x v="15"/>
    <s v="Dining"/>
    <s v="RFF"/>
    <m/>
    <s v="RFF"/>
    <n v="1"/>
  </r>
  <r>
    <x v="33"/>
    <s v="Retail - Small"/>
    <x v="1"/>
    <s v="Restrooms"/>
    <s v="RtS"/>
    <m/>
    <s v="RtS"/>
    <n v="1"/>
  </r>
  <r>
    <x v="33"/>
    <s v="Retail - Small"/>
    <x v="1"/>
    <s v="Auto Repair Workshop"/>
    <s v="RtS"/>
    <m/>
    <s v="RtS"/>
    <n v="2"/>
  </r>
  <r>
    <x v="33"/>
    <s v="Retail - Small"/>
    <x v="1"/>
    <s v="Office"/>
    <s v="RtS"/>
    <m/>
    <s v="RtS"/>
    <n v="1"/>
  </r>
  <r>
    <x v="33"/>
    <s v="Retail - Small"/>
    <x v="1"/>
    <s v="RetailSales"/>
    <s v="RtS"/>
    <m/>
    <s v="RtS"/>
    <n v="1"/>
  </r>
  <r>
    <x v="36"/>
    <s v="Assembly"/>
    <x v="9"/>
    <s v="Assembly"/>
    <s v="Asm"/>
    <m/>
    <s v="Asm"/>
    <n v="1"/>
  </r>
  <r>
    <x v="36"/>
    <s v="Assembly"/>
    <x v="9"/>
    <s v="Kitchen/Break Room"/>
    <s v="Asm"/>
    <m/>
    <s v="Asm"/>
    <n v="2"/>
  </r>
  <r>
    <x v="36"/>
    <s v="Assembly"/>
    <x v="9"/>
    <s v="Office"/>
    <s v="Asm"/>
    <m/>
    <s v="Asm"/>
    <n v="1"/>
  </r>
  <r>
    <x v="36"/>
    <s v="Assembly"/>
    <x v="9"/>
    <s v="OtherMisc"/>
    <s v="Asm"/>
    <m/>
    <s v="Asm"/>
    <n v="7"/>
  </r>
  <r>
    <x v="31"/>
    <s v="Education - Primary School"/>
    <x v="13"/>
    <s v="OtherMisc"/>
    <s v="EPr"/>
    <m/>
    <s v="EPr"/>
    <n v="9"/>
  </r>
  <r>
    <x v="64"/>
    <s v="Office - Small"/>
    <x v="8"/>
    <s v="Kitchen/Break Room"/>
    <s v="OfS"/>
    <m/>
    <s v="OfS"/>
    <n v="2"/>
  </r>
  <r>
    <x v="64"/>
    <s v="Office - Small"/>
    <x v="8"/>
    <s v="Office"/>
    <s v="OfS"/>
    <m/>
    <s v="OfS"/>
    <n v="8"/>
  </r>
  <r>
    <x v="64"/>
    <s v="Office - Small"/>
    <x v="8"/>
    <s v="OtherMisc"/>
    <s v="OfS"/>
    <m/>
    <s v="OfS"/>
    <n v="4"/>
  </r>
  <r>
    <x v="64"/>
    <s v="Office - Small"/>
    <x v="8"/>
    <s v="Restrooms"/>
    <s v="OfS"/>
    <m/>
    <s v="OfS"/>
    <n v="1"/>
  </r>
  <r>
    <x v="40"/>
    <s v="Office - Small"/>
    <x v="8"/>
    <s v="Office"/>
    <s v="OfS"/>
    <m/>
    <s v="OfS"/>
    <n v="4"/>
  </r>
  <r>
    <x v="105"/>
    <s v="Office - Small"/>
    <x v="10"/>
    <s v="HallwayLobby"/>
    <s v="MLI"/>
    <m/>
    <s v="MLI"/>
    <n v="2"/>
  </r>
  <r>
    <x v="105"/>
    <s v="Office - Small"/>
    <x v="10"/>
    <s v="Office"/>
    <s v="MLI"/>
    <m/>
    <s v="MLI"/>
    <n v="2"/>
  </r>
  <r>
    <x v="105"/>
    <s v="Office - Small"/>
    <x v="10"/>
    <s v="OtherMisc"/>
    <s v="MLI"/>
    <m/>
    <s v="MLI"/>
    <n v="3"/>
  </r>
  <r>
    <x v="9"/>
    <s v="Office - Small"/>
    <x v="8"/>
    <s v="HallwayLobby"/>
    <s v="OfS"/>
    <m/>
    <s v="OfS"/>
    <n v="2"/>
  </r>
  <r>
    <x v="9"/>
    <s v="Office - Small"/>
    <x v="8"/>
    <s v="Office"/>
    <s v="OfS"/>
    <m/>
    <s v="OfS"/>
    <n v="4"/>
  </r>
  <r>
    <x v="37"/>
    <s v="Retail - Small"/>
    <x v="1"/>
    <s v="RetailSales"/>
    <s v="RtS"/>
    <m/>
    <s v="RtS"/>
    <n v="1"/>
  </r>
  <r>
    <x v="45"/>
    <s v="Office - Small"/>
    <x v="8"/>
    <s v="Comm/Ind Work"/>
    <s v="OfS"/>
    <m/>
    <s v="OfS"/>
    <n v="1"/>
  </r>
  <r>
    <x v="45"/>
    <s v="Office - Small"/>
    <x v="8"/>
    <s v="HallwayLobby"/>
    <s v="OfS"/>
    <m/>
    <s v="OfS"/>
    <n v="6"/>
  </r>
  <r>
    <x v="45"/>
    <s v="Office - Small"/>
    <x v="8"/>
    <s v="Office"/>
    <s v="OfS"/>
    <m/>
    <s v="OfS"/>
    <n v="1"/>
  </r>
  <r>
    <x v="67"/>
    <s v="Grocery"/>
    <x v="1"/>
    <s v="OtherMisc"/>
    <s v="RtS"/>
    <m/>
    <s v="RtS"/>
    <n v="1"/>
  </r>
  <r>
    <x v="67"/>
    <s v="Grocery"/>
    <x v="1"/>
    <s v="RetailSales"/>
    <s v="RtS"/>
    <m/>
    <s v="RtS"/>
    <n v="1"/>
  </r>
  <r>
    <x v="19"/>
    <s v="Assembly"/>
    <x v="9"/>
    <s v="Assembly"/>
    <s v="Asm"/>
    <m/>
    <s v="Asm"/>
    <n v="1"/>
  </r>
  <r>
    <x v="19"/>
    <s v="Assembly"/>
    <x v="9"/>
    <s v="HallwayLobby"/>
    <s v="Asm"/>
    <m/>
    <s v="Asm"/>
    <n v="2"/>
  </r>
  <r>
    <x v="19"/>
    <s v="Assembly"/>
    <x v="9"/>
    <s v="OtherMisc"/>
    <s v="Asm"/>
    <m/>
    <s v="Asm"/>
    <n v="1"/>
  </r>
  <r>
    <x v="18"/>
    <s v="Retail - Small"/>
    <x v="1"/>
    <s v="RetailSales"/>
    <s v="RtS"/>
    <m/>
    <s v="RtS"/>
    <n v="1"/>
  </r>
  <r>
    <x v="18"/>
    <s v="Retail - Small"/>
    <x v="1"/>
    <s v="Storage"/>
    <s v="RtS"/>
    <m/>
    <s v="RtS"/>
    <n v="2"/>
  </r>
  <r>
    <x v="3"/>
    <s v="Lodging"/>
    <x v="3"/>
    <s v="HallwayLobby"/>
    <s v="Mtl"/>
    <m/>
    <s v="Mtl"/>
    <n v="3"/>
  </r>
  <r>
    <x v="40"/>
    <s v="Office - Small"/>
    <x v="8"/>
    <s v="Comm/Ind Work"/>
    <s v="OfS"/>
    <m/>
    <s v="OfS"/>
    <n v="3"/>
  </r>
  <r>
    <x v="40"/>
    <s v="Office - Small"/>
    <x v="8"/>
    <s v="Office"/>
    <s v="OfS"/>
    <m/>
    <s v="OfS"/>
    <n v="7"/>
  </r>
  <r>
    <x v="6"/>
    <s v="Retail - Small"/>
    <x v="1"/>
    <s v="OtherMisc"/>
    <s v="RtS"/>
    <m/>
    <s v="RtS"/>
    <n v="2"/>
  </r>
  <r>
    <x v="6"/>
    <s v="Retail - Small"/>
    <x v="1"/>
    <s v="RetailSales"/>
    <s v="RtS"/>
    <m/>
    <s v="RtS"/>
    <n v="3"/>
  </r>
  <r>
    <x v="6"/>
    <s v="Retail - Small"/>
    <x v="1"/>
    <s v="Storage"/>
    <s v="RtS"/>
    <m/>
    <s v="RtS"/>
    <n v="1"/>
  </r>
  <r>
    <x v="6"/>
    <s v="Retail - Small"/>
    <x v="1"/>
    <s v="RetailSales"/>
    <s v="RtS"/>
    <m/>
    <s v="RtS"/>
    <n v="1"/>
  </r>
  <r>
    <x v="18"/>
    <s v="Retail - Small"/>
    <x v="1"/>
    <s v="OtherMisc"/>
    <s v="RtS"/>
    <m/>
    <s v="RtS"/>
    <n v="1"/>
  </r>
  <r>
    <x v="18"/>
    <s v="Retail - Small"/>
    <x v="1"/>
    <s v="RetailSales"/>
    <s v="RtS"/>
    <m/>
    <s v="RtS"/>
    <n v="5"/>
  </r>
  <r>
    <x v="38"/>
    <s v="Office - Small"/>
    <x v="16"/>
    <s v="Comm/Ind Work"/>
    <s v="MBT"/>
    <m/>
    <s v="MBT"/>
    <n v="4"/>
  </r>
  <r>
    <x v="38"/>
    <s v="Office - Small"/>
    <x v="16"/>
    <s v="HallwayLobby"/>
    <s v="MBT"/>
    <m/>
    <s v="MBT"/>
    <n v="2"/>
  </r>
  <r>
    <x v="38"/>
    <s v="Office - Small"/>
    <x v="16"/>
    <s v="Office"/>
    <s v="MBT"/>
    <m/>
    <s v="MBT"/>
    <n v="4"/>
  </r>
  <r>
    <x v="16"/>
    <s v="Other Industrial"/>
    <x v="10"/>
    <s v="HallwayLobby"/>
    <s v="MLI"/>
    <m/>
    <s v="MLI"/>
    <n v="3"/>
  </r>
  <r>
    <x v="16"/>
    <s v="Other Industrial"/>
    <x v="10"/>
    <s v="Office"/>
    <s v="MLI"/>
    <m/>
    <s v="MLI"/>
    <n v="2"/>
  </r>
  <r>
    <x v="16"/>
    <s v="Other Industrial"/>
    <x v="10"/>
    <s v="Restrooms"/>
    <s v="MLI"/>
    <m/>
    <s v="MLI"/>
    <n v="2"/>
  </r>
  <r>
    <x v="16"/>
    <s v="Other Industrial"/>
    <x v="10"/>
    <s v="Comm/Ind Work"/>
    <s v="MLI"/>
    <m/>
    <s v="MLI"/>
    <n v="1"/>
  </r>
  <r>
    <x v="16"/>
    <s v="Other Industrial"/>
    <x v="10"/>
    <s v="HallwayLobby"/>
    <s v="MLI"/>
    <m/>
    <s v="MLI"/>
    <n v="1"/>
  </r>
  <r>
    <x v="16"/>
    <s v="Other Industrial"/>
    <x v="10"/>
    <s v="Office"/>
    <s v="MLI"/>
    <m/>
    <s v="MLI"/>
    <n v="3"/>
  </r>
  <r>
    <x v="16"/>
    <s v="Other Industrial"/>
    <x v="10"/>
    <s v="OtherMisc"/>
    <s v="MLI"/>
    <m/>
    <s v="MLI"/>
    <n v="1"/>
  </r>
  <r>
    <x v="42"/>
    <s v="Retail - Small"/>
    <x v="10"/>
    <s v="Auto Repair Workshop"/>
    <s v="MLI"/>
    <m/>
    <s v="MLI"/>
    <n v="2"/>
  </r>
  <r>
    <x v="42"/>
    <s v="Retail - Small"/>
    <x v="10"/>
    <s v="Office"/>
    <s v="MLI"/>
    <m/>
    <s v="MLI"/>
    <n v="1"/>
  </r>
  <r>
    <x v="40"/>
    <s v="Office - Small"/>
    <x v="8"/>
    <s v="Restrooms"/>
    <s v="OfS"/>
    <m/>
    <s v="OfS"/>
    <n v="1"/>
  </r>
  <r>
    <x v="40"/>
    <s v="Office - Small"/>
    <x v="8"/>
    <s v="HallwayLobby"/>
    <s v="OfS"/>
    <m/>
    <s v="OfS"/>
    <n v="1"/>
  </r>
  <r>
    <x v="40"/>
    <s v="Office - Small"/>
    <x v="8"/>
    <s v="Kitchen/Break Room"/>
    <s v="OfS"/>
    <m/>
    <s v="OfS"/>
    <n v="1"/>
  </r>
  <r>
    <x v="40"/>
    <s v="Office - Small"/>
    <x v="8"/>
    <s v="Office"/>
    <s v="OfS"/>
    <m/>
    <s v="OfS"/>
    <n v="4"/>
  </r>
  <r>
    <x v="7"/>
    <s v="Warehouse"/>
    <x v="6"/>
    <s v="Comm/Ind Work"/>
    <s v="SUn"/>
    <m/>
    <s v="SUn"/>
    <n v="1"/>
  </r>
  <r>
    <x v="42"/>
    <s v="Retail - Small"/>
    <x v="10"/>
    <s v="Auto Repair Workshop"/>
    <s v="MLI"/>
    <m/>
    <s v="MLI"/>
    <n v="1"/>
  </r>
  <r>
    <x v="42"/>
    <s v="Retail - Small"/>
    <x v="10"/>
    <s v="HallwayLobby"/>
    <s v="MLI"/>
    <m/>
    <s v="MLI"/>
    <n v="3"/>
  </r>
  <r>
    <x v="42"/>
    <s v="Retail - Small"/>
    <x v="10"/>
    <s v="Office"/>
    <s v="MLI"/>
    <m/>
    <s v="MLI"/>
    <n v="1"/>
  </r>
  <r>
    <x v="42"/>
    <s v="Retail - Small"/>
    <x v="10"/>
    <s v="Storage"/>
    <s v="MLI"/>
    <m/>
    <s v="MLI"/>
    <n v="1"/>
  </r>
  <r>
    <x v="118"/>
    <s v="Warehouse"/>
    <x v="23"/>
    <s v="Office"/>
    <s v="WRf"/>
    <m/>
    <s v="WRf"/>
    <n v="5"/>
  </r>
  <r>
    <x v="118"/>
    <s v="Warehouse"/>
    <x v="23"/>
    <s v="OtherMisc"/>
    <s v="WRf"/>
    <m/>
    <s v="WRf"/>
    <n v="2"/>
  </r>
  <r>
    <x v="118"/>
    <s v="Warehouse"/>
    <x v="23"/>
    <s v="Storage"/>
    <s v="WRf"/>
    <m/>
    <s v="WRf"/>
    <n v="1"/>
  </r>
  <r>
    <x v="32"/>
    <s v="Restaurant - Fast Food"/>
    <x v="15"/>
    <s v="Dining"/>
    <s v="RFF"/>
    <m/>
    <s v="RFF"/>
    <n v="1"/>
  </r>
  <r>
    <x v="32"/>
    <s v="Restaurant - Fast Food"/>
    <x v="15"/>
    <s v="Kitchen/Break Room"/>
    <s v="RFF"/>
    <m/>
    <s v="RFF"/>
    <n v="1"/>
  </r>
  <r>
    <x v="38"/>
    <s v="Office - Small"/>
    <x v="16"/>
    <s v="Comm/Ind Work"/>
    <s v="MBT"/>
    <m/>
    <s v="MBT"/>
    <n v="3"/>
  </r>
  <r>
    <x v="38"/>
    <s v="Office - Small"/>
    <x v="16"/>
    <s v="HallwayLobby"/>
    <s v="MBT"/>
    <m/>
    <s v="MBT"/>
    <n v="3"/>
  </r>
  <r>
    <x v="38"/>
    <s v="Office - Small"/>
    <x v="16"/>
    <s v="Office"/>
    <s v="MBT"/>
    <m/>
    <s v="MBT"/>
    <n v="1"/>
  </r>
  <r>
    <x v="128"/>
    <s v="Retail - Small"/>
    <x v="8"/>
    <s v="Comm/Ind Work"/>
    <s v="OfS"/>
    <m/>
    <s v="OfS"/>
    <n v="1"/>
  </r>
  <r>
    <x v="128"/>
    <s v="Retail - Small"/>
    <x v="8"/>
    <s v="RetailSales"/>
    <s v="OfS"/>
    <m/>
    <s v="OfS"/>
    <n v="1"/>
  </r>
  <r>
    <x v="61"/>
    <s v="Retail - Small"/>
    <x v="1"/>
    <s v="RetailSales"/>
    <s v="RtS"/>
    <m/>
    <s v="RtS"/>
    <n v="3"/>
  </r>
  <r>
    <x v="6"/>
    <s v="Retail - Small"/>
    <x v="1"/>
    <s v="Office"/>
    <s v="RtS"/>
    <m/>
    <s v="RtS"/>
    <n v="1"/>
  </r>
  <r>
    <x v="6"/>
    <s v="Retail - Small"/>
    <x v="1"/>
    <s v="RetailSales"/>
    <s v="RtS"/>
    <m/>
    <s v="RtS"/>
    <n v="3"/>
  </r>
  <r>
    <x v="45"/>
    <s v="Office - Small"/>
    <x v="8"/>
    <s v="Office"/>
    <s v="OfS"/>
    <m/>
    <s v="OfS"/>
    <n v="2"/>
  </r>
  <r>
    <x v="30"/>
    <s v="Health/Medical - Clinic"/>
    <x v="8"/>
    <s v="HallwayLobby"/>
    <s v="OfS"/>
    <m/>
    <s v="OfS"/>
    <n v="11"/>
  </r>
  <r>
    <x v="30"/>
    <s v="Health/Medical - Clinic"/>
    <x v="8"/>
    <s v="Office"/>
    <s v="OfS"/>
    <m/>
    <s v="OfS"/>
    <n v="2"/>
  </r>
  <r>
    <x v="18"/>
    <s v="Office - Small"/>
    <x v="1"/>
    <s v="Comm/Ind Work"/>
    <s v="RtS"/>
    <m/>
    <s v="RtS"/>
    <n v="1"/>
  </r>
  <r>
    <x v="18"/>
    <s v="Office - Small"/>
    <x v="1"/>
    <s v="HallwayLobby"/>
    <s v="RtS"/>
    <m/>
    <s v="RtS"/>
    <n v="1"/>
  </r>
  <r>
    <x v="18"/>
    <s v="Office - Small"/>
    <x v="1"/>
    <s v="Kitchen/Break Room"/>
    <s v="RtS"/>
    <m/>
    <s v="RtS"/>
    <n v="1"/>
  </r>
  <r>
    <x v="18"/>
    <s v="Office - Small"/>
    <x v="1"/>
    <s v="Office"/>
    <s v="RtS"/>
    <m/>
    <s v="RtS"/>
    <n v="3"/>
  </r>
  <r>
    <x v="35"/>
    <s v="Retail - Small"/>
    <x v="1"/>
    <s v="Auto Repair Workshop"/>
    <s v="RtS"/>
    <m/>
    <s v="RtS"/>
    <n v="1"/>
  </r>
  <r>
    <x v="35"/>
    <s v="Retail - Small"/>
    <x v="1"/>
    <s v="HallwayLobby"/>
    <s v="RtS"/>
    <m/>
    <s v="RtS"/>
    <n v="3"/>
  </r>
  <r>
    <x v="35"/>
    <s v="Retail - Small"/>
    <x v="1"/>
    <s v="Kitchen/Break Room"/>
    <s v="RtS"/>
    <m/>
    <s v="RtS"/>
    <n v="1"/>
  </r>
  <r>
    <x v="35"/>
    <s v="Retail - Small"/>
    <x v="1"/>
    <s v="Office"/>
    <s v="RtS"/>
    <m/>
    <s v="RtS"/>
    <n v="1"/>
  </r>
  <r>
    <x v="35"/>
    <s v="Retail - Small"/>
    <x v="1"/>
    <s v="Restrooms"/>
    <s v="RtS"/>
    <m/>
    <s v="RtS"/>
    <n v="1"/>
  </r>
  <r>
    <x v="35"/>
    <s v="Retail - Small"/>
    <x v="1"/>
    <s v="Storage"/>
    <s v="RtS"/>
    <m/>
    <s v="RtS"/>
    <n v="1"/>
  </r>
  <r>
    <x v="19"/>
    <s v="Assembly"/>
    <x v="9"/>
    <s v="Assembly"/>
    <s v="Asm"/>
    <m/>
    <s v="Asm"/>
    <n v="5"/>
  </r>
  <r>
    <x v="19"/>
    <s v="Assembly"/>
    <x v="9"/>
    <s v="Kitchen/Break Room"/>
    <s v="Asm"/>
    <m/>
    <s v="Asm"/>
    <n v="2"/>
  </r>
  <r>
    <x v="33"/>
    <s v="Retail - Small"/>
    <x v="1"/>
    <s v="RetailSales"/>
    <s v="RtS"/>
    <m/>
    <s v="RtS"/>
    <n v="4"/>
  </r>
  <r>
    <x v="33"/>
    <s v="Retail - Small"/>
    <x v="1"/>
    <s v="Storage"/>
    <s v="RtS"/>
    <m/>
    <s v="RtS"/>
    <n v="2"/>
  </r>
  <r>
    <x v="9"/>
    <s v="Office - Small"/>
    <x v="8"/>
    <s v="Conference Room"/>
    <s v="OfS"/>
    <m/>
    <s v="OfS"/>
    <n v="2"/>
  </r>
  <r>
    <x v="9"/>
    <s v="Office - Small"/>
    <x v="8"/>
    <s v="HallwayLobby"/>
    <s v="OfS"/>
    <m/>
    <s v="OfS"/>
    <n v="2"/>
  </r>
  <r>
    <x v="9"/>
    <s v="Office - Small"/>
    <x v="8"/>
    <s v="Kitchen/Break Room"/>
    <s v="OfS"/>
    <m/>
    <s v="OfS"/>
    <n v="1"/>
  </r>
  <r>
    <x v="9"/>
    <s v="Office - Small"/>
    <x v="8"/>
    <s v="Office"/>
    <s v="OfS"/>
    <m/>
    <s v="OfS"/>
    <n v="5"/>
  </r>
  <r>
    <x v="81"/>
    <s v="Other Industrial"/>
    <x v="4"/>
    <s v="Comm/Ind Work"/>
    <s v="SCn"/>
    <m/>
    <s v="SCn"/>
    <n v="1"/>
  </r>
  <r>
    <x v="81"/>
    <s v="Other Industrial"/>
    <x v="4"/>
    <s v="Office"/>
    <s v="SCn"/>
    <m/>
    <s v="SCn"/>
    <n v="2"/>
  </r>
  <r>
    <x v="40"/>
    <s v="Office - Small"/>
    <x v="8"/>
    <s v="HallwayLobby"/>
    <s v="OfS"/>
    <m/>
    <s v="OfS"/>
    <n v="1"/>
  </r>
  <r>
    <x v="40"/>
    <s v="Office - Small"/>
    <x v="8"/>
    <s v="Office"/>
    <s v="OfS"/>
    <m/>
    <s v="OfS"/>
    <n v="2"/>
  </r>
  <r>
    <x v="86"/>
    <s v="Grocery"/>
    <x v="11"/>
    <s v="OtherMisc"/>
    <s v="Gro"/>
    <m/>
    <s v="Gro"/>
    <n v="6"/>
  </r>
  <r>
    <x v="86"/>
    <s v="Grocery"/>
    <x v="11"/>
    <s v="RetailSales"/>
    <s v="Gro"/>
    <m/>
    <s v="Gro"/>
    <n v="5"/>
  </r>
  <r>
    <x v="7"/>
    <s v="Warehouse"/>
    <x v="6"/>
    <s v="Comm/Ind Work"/>
    <s v="SUn"/>
    <m/>
    <s v="SUn"/>
    <n v="5"/>
  </r>
  <r>
    <x v="7"/>
    <s v="Warehouse"/>
    <x v="6"/>
    <s v="Office"/>
    <s v="SUn"/>
    <m/>
    <s v="SUn"/>
    <n v="2"/>
  </r>
  <r>
    <x v="7"/>
    <s v="Warehouse"/>
    <x v="6"/>
    <s v="OtherMisc"/>
    <s v="SUn"/>
    <m/>
    <s v="SUn"/>
    <n v="1"/>
  </r>
  <r>
    <x v="7"/>
    <s v="Warehouse"/>
    <x v="6"/>
    <s v="Storage"/>
    <s v="SUn"/>
    <m/>
    <s v="SUn"/>
    <n v="1"/>
  </r>
  <r>
    <x v="7"/>
    <s v="Warehouse"/>
    <x v="6"/>
    <s v="Storage"/>
    <s v="SUn"/>
    <m/>
    <s v="SUn"/>
    <n v="3"/>
  </r>
  <r>
    <x v="11"/>
    <s v="Office - Small"/>
    <x v="8"/>
    <s v="Restrooms"/>
    <s v="OfS"/>
    <m/>
    <s v="OfS"/>
    <n v="1"/>
  </r>
  <r>
    <x v="98"/>
    <s v="All Commercial"/>
    <x v="10"/>
    <s v="Comm/Ind Work"/>
    <s v="MLI"/>
    <m/>
    <s v="MLI"/>
    <n v="2"/>
  </r>
  <r>
    <x v="98"/>
    <s v="All Commercial"/>
    <x v="10"/>
    <s v="Office"/>
    <s v="MLI"/>
    <m/>
    <s v="MLI"/>
    <n v="2"/>
  </r>
  <r>
    <x v="40"/>
    <s v="Office - Small"/>
    <x v="8"/>
    <s v="Comm/Ind Work"/>
    <s v="OfS"/>
    <m/>
    <s v="OfS"/>
    <n v="2"/>
  </r>
  <r>
    <x v="40"/>
    <s v="Office - Small"/>
    <x v="8"/>
    <s v="HallwayLobby"/>
    <s v="OfS"/>
    <m/>
    <s v="OfS"/>
    <n v="1"/>
  </r>
  <r>
    <x v="40"/>
    <s v="Office - Small"/>
    <x v="8"/>
    <s v="Kitchen/Break Room"/>
    <s v="OfS"/>
    <m/>
    <s v="OfS"/>
    <n v="2"/>
  </r>
  <r>
    <x v="40"/>
    <s v="Office - Small"/>
    <x v="8"/>
    <s v="Office"/>
    <s v="OfS"/>
    <m/>
    <s v="OfS"/>
    <n v="9"/>
  </r>
  <r>
    <x v="42"/>
    <s v="Retail - Small"/>
    <x v="10"/>
    <s v="Auto Repair Workshop"/>
    <s v="MLI"/>
    <m/>
    <s v="MLI"/>
    <n v="1"/>
  </r>
  <r>
    <x v="42"/>
    <s v="Retail - Small"/>
    <x v="10"/>
    <s v="Comm/Ind Work"/>
    <s v="MLI"/>
    <m/>
    <s v="MLI"/>
    <n v="1"/>
  </r>
  <r>
    <x v="42"/>
    <s v="Retail - Small"/>
    <x v="10"/>
    <s v="HallwayLobby"/>
    <s v="MLI"/>
    <m/>
    <s v="MLI"/>
    <n v="1"/>
  </r>
  <r>
    <x v="42"/>
    <s v="Retail - Small"/>
    <x v="10"/>
    <s v="Office"/>
    <s v="MLI"/>
    <m/>
    <s v="MLI"/>
    <n v="2"/>
  </r>
  <r>
    <x v="77"/>
    <s v="Retail - Small"/>
    <x v="1"/>
    <s v="Restrooms"/>
    <s v="RtS"/>
    <m/>
    <s v="RtS"/>
    <n v="1"/>
  </r>
  <r>
    <x v="77"/>
    <s v="Retail - Small"/>
    <x v="1"/>
    <s v="HallwayLobby"/>
    <s v="RtS"/>
    <m/>
    <s v="RtS"/>
    <n v="1"/>
  </r>
  <r>
    <x v="77"/>
    <s v="Retail - Small"/>
    <x v="1"/>
    <s v="Kitchen/Break Room"/>
    <s v="RtS"/>
    <m/>
    <s v="RtS"/>
    <n v="1"/>
  </r>
  <r>
    <x v="77"/>
    <s v="Retail - Small"/>
    <x v="1"/>
    <s v="RetailSales"/>
    <s v="RtS"/>
    <m/>
    <s v="RtS"/>
    <n v="3"/>
  </r>
  <r>
    <x v="77"/>
    <s v="Retail - Small"/>
    <x v="1"/>
    <s v="Storage"/>
    <s v="RtS"/>
    <m/>
    <s v="RtS"/>
    <n v="1"/>
  </r>
  <r>
    <x v="58"/>
    <s v="Retail - Small"/>
    <x v="18"/>
    <s v="Restrooms"/>
    <s v="RtL"/>
    <m/>
    <s v="RtL"/>
    <n v="1"/>
  </r>
  <r>
    <x v="58"/>
    <s v="Retail - Small"/>
    <x v="18"/>
    <s v="HallwayLobby"/>
    <s v="RtL"/>
    <m/>
    <s v="RtL"/>
    <n v="1"/>
  </r>
  <r>
    <x v="58"/>
    <s v="Retail - Small"/>
    <x v="18"/>
    <s v="Office"/>
    <s v="RtL"/>
    <m/>
    <s v="RtL"/>
    <n v="1"/>
  </r>
  <r>
    <x v="40"/>
    <s v="Retail - Small"/>
    <x v="8"/>
    <s v="HallwayLobby"/>
    <s v="OfS"/>
    <m/>
    <s v="OfS"/>
    <n v="1"/>
  </r>
  <r>
    <x v="40"/>
    <s v="Retail - Small"/>
    <x v="8"/>
    <s v="Office"/>
    <s v="OfS"/>
    <m/>
    <s v="OfS"/>
    <n v="2"/>
  </r>
  <r>
    <x v="40"/>
    <s v="Retail - Small"/>
    <x v="8"/>
    <s v="RetailSales"/>
    <s v="OfS"/>
    <m/>
    <s v="OfS"/>
    <n v="1"/>
  </r>
  <r>
    <x v="19"/>
    <s v="Assembly"/>
    <x v="9"/>
    <s v="Assembly"/>
    <s v="Asm"/>
    <m/>
    <s v="Asm"/>
    <n v="2"/>
  </r>
  <r>
    <x v="19"/>
    <s v="Assembly"/>
    <x v="9"/>
    <s v="HallwayLobby"/>
    <s v="Asm"/>
    <m/>
    <s v="Asm"/>
    <n v="2"/>
  </r>
  <r>
    <x v="19"/>
    <s v="Assembly"/>
    <x v="9"/>
    <s v="Office"/>
    <s v="Asm"/>
    <m/>
    <s v="Asm"/>
    <n v="1"/>
  </r>
  <r>
    <x v="19"/>
    <s v="Assembly"/>
    <x v="9"/>
    <s v="Restrooms"/>
    <s v="Asm"/>
    <m/>
    <s v="Asm"/>
    <n v="2"/>
  </r>
  <r>
    <x v="19"/>
    <s v="Assembly"/>
    <x v="9"/>
    <s v="Storage"/>
    <s v="Asm"/>
    <m/>
    <s v="Asm"/>
    <n v="2"/>
  </r>
  <r>
    <x v="14"/>
    <s v="Health/Medical - Clinic"/>
    <x v="8"/>
    <s v="HallwayLobby"/>
    <s v="OfS"/>
    <m/>
    <s v="OfS"/>
    <n v="2"/>
  </r>
  <r>
    <x v="14"/>
    <s v="Health/Medical - Clinic"/>
    <x v="8"/>
    <s v="OtherMisc"/>
    <s v="OfS"/>
    <m/>
    <s v="OfS"/>
    <n v="2"/>
  </r>
  <r>
    <x v="42"/>
    <s v="Retail - Small"/>
    <x v="10"/>
    <s v="Auto Repair Workshop"/>
    <s v="MLI"/>
    <m/>
    <s v="MLI"/>
    <n v="1"/>
  </r>
  <r>
    <x v="19"/>
    <s v="Assembly"/>
    <x v="9"/>
    <s v="Assembly"/>
    <s v="Asm"/>
    <m/>
    <s v="Asm"/>
    <n v="2"/>
  </r>
  <r>
    <x v="19"/>
    <s v="Assembly"/>
    <x v="9"/>
    <s v="Office"/>
    <s v="Asm"/>
    <m/>
    <s v="Asm"/>
    <n v="3"/>
  </r>
  <r>
    <x v="19"/>
    <s v="Assembly"/>
    <x v="9"/>
    <s v="OtherMisc"/>
    <s v="Asm"/>
    <m/>
    <s v="Asm"/>
    <n v="3"/>
  </r>
  <r>
    <x v="16"/>
    <s v="All Commercial"/>
    <x v="10"/>
    <s v="Comm/Ind Work"/>
    <s v="MLI"/>
    <m/>
    <s v="MLI"/>
    <n v="4"/>
  </r>
  <r>
    <x v="16"/>
    <s v="All Commercial"/>
    <x v="10"/>
    <s v="HallwayLobby"/>
    <s v="MLI"/>
    <m/>
    <s v="MLI"/>
    <n v="1"/>
  </r>
  <r>
    <x v="16"/>
    <s v="All Commercial"/>
    <x v="10"/>
    <s v="Office"/>
    <s v="MLI"/>
    <m/>
    <s v="MLI"/>
    <n v="5"/>
  </r>
  <r>
    <x v="16"/>
    <s v="All Commercial"/>
    <x v="10"/>
    <s v="OtherMisc"/>
    <s v="MLI"/>
    <m/>
    <s v="MLI"/>
    <n v="1"/>
  </r>
  <r>
    <x v="16"/>
    <s v="All Commercial"/>
    <x v="10"/>
    <s v="Storage"/>
    <s v="MLI"/>
    <m/>
    <s v="MLI"/>
    <n v="2"/>
  </r>
  <r>
    <x v="16"/>
    <s v="Other Industrial"/>
    <x v="10"/>
    <s v="Comm/Ind Work"/>
    <s v="MLI"/>
    <m/>
    <s v="MLI"/>
    <n v="3"/>
  </r>
  <r>
    <x v="18"/>
    <s v="Retail - Small"/>
    <x v="1"/>
    <s v="RetailSales"/>
    <s v="RtS"/>
    <m/>
    <s v="RtS"/>
    <n v="2"/>
  </r>
  <r>
    <x v="40"/>
    <s v="Office - Small"/>
    <x v="8"/>
    <s v="HallwayLobby"/>
    <s v="OfS"/>
    <m/>
    <s v="OfS"/>
    <n v="2"/>
  </r>
  <r>
    <x v="40"/>
    <s v="Office - Small"/>
    <x v="8"/>
    <s v="Kitchen/Break Room"/>
    <s v="OfS"/>
    <m/>
    <s v="OfS"/>
    <n v="1"/>
  </r>
  <r>
    <x v="25"/>
    <s v="Office - Small"/>
    <x v="12"/>
    <s v="Restrooms"/>
    <s v="OfL"/>
    <m/>
    <s v="OfL"/>
    <n v="1"/>
  </r>
  <r>
    <x v="25"/>
    <s v="Office - Small"/>
    <x v="12"/>
    <s v="Office"/>
    <s v="OfL"/>
    <m/>
    <s v="OfL"/>
    <n v="2"/>
  </r>
  <r>
    <x v="22"/>
    <s v="Lodging"/>
    <x v="7"/>
    <s v="Guest Rooms"/>
    <s v="Htl"/>
    <m/>
    <s v="Htl"/>
    <n v="5"/>
  </r>
  <r>
    <x v="22"/>
    <s v="Lodging"/>
    <x v="7"/>
    <s v="HallwayLobby"/>
    <s v="Htl"/>
    <m/>
    <s v="Htl"/>
    <n v="4"/>
  </r>
  <r>
    <x v="22"/>
    <s v="Lodging"/>
    <x v="7"/>
    <s v="Kitchen/Break Room"/>
    <s v="Htl"/>
    <m/>
    <s v="Htl"/>
    <n v="2"/>
  </r>
  <r>
    <x v="22"/>
    <s v="Lodging"/>
    <x v="7"/>
    <s v="Restrooms"/>
    <s v="Htl"/>
    <m/>
    <s v="Htl"/>
    <n v="1"/>
  </r>
  <r>
    <x v="7"/>
    <s v="Warehouse"/>
    <x v="6"/>
    <s v="Office"/>
    <s v="SUn"/>
    <m/>
    <s v="SUn"/>
    <n v="6"/>
  </r>
  <r>
    <x v="7"/>
    <s v="Warehouse"/>
    <x v="6"/>
    <s v="OtherMisc"/>
    <s v="SUn"/>
    <m/>
    <s v="SUn"/>
    <n v="4"/>
  </r>
  <r>
    <x v="7"/>
    <s v="Warehouse"/>
    <x v="6"/>
    <s v="Comm/Ind Work"/>
    <s v="SUn"/>
    <m/>
    <s v="SUn"/>
    <n v="2"/>
  </r>
  <r>
    <x v="7"/>
    <s v="Warehouse"/>
    <x v="6"/>
    <s v="Office"/>
    <s v="SUn"/>
    <m/>
    <s v="SUn"/>
    <n v="5"/>
  </r>
  <r>
    <x v="7"/>
    <s v="Warehouse"/>
    <x v="6"/>
    <s v="OtherMisc"/>
    <s v="SUn"/>
    <m/>
    <s v="SUn"/>
    <n v="5"/>
  </r>
  <r>
    <x v="18"/>
    <s v="Retail - Small"/>
    <x v="1"/>
    <s v="Office"/>
    <s v="RtS"/>
    <m/>
    <s v="RtS"/>
    <n v="1"/>
  </r>
  <r>
    <x v="18"/>
    <s v="Retail - Small"/>
    <x v="1"/>
    <s v="RetailSales"/>
    <s v="RtS"/>
    <m/>
    <s v="RtS"/>
    <n v="7"/>
  </r>
  <r>
    <x v="52"/>
    <s v="Health/Medical - Clinic"/>
    <x v="17"/>
    <s v="Comm/Ind Work"/>
    <s v="Nrs"/>
    <m/>
    <s v="Nrs"/>
    <n v="1"/>
  </r>
  <r>
    <x v="52"/>
    <s v="Health/Medical - Clinic"/>
    <x v="17"/>
    <s v="HallwayLobby"/>
    <s v="Nrs"/>
    <m/>
    <s v="Nrs"/>
    <n v="4"/>
  </r>
  <r>
    <x v="52"/>
    <s v="Health/Medical - Clinic"/>
    <x v="17"/>
    <s v="Kitchen/Break Room"/>
    <s v="Nrs"/>
    <m/>
    <s v="Nrs"/>
    <n v="1"/>
  </r>
  <r>
    <x v="52"/>
    <s v="Health/Medical - Clinic"/>
    <x v="17"/>
    <s v="Office"/>
    <s v="Nrs"/>
    <m/>
    <s v="Nrs"/>
    <n v="2"/>
  </r>
  <r>
    <x v="52"/>
    <s v="Health/Medical - Clinic"/>
    <x v="17"/>
    <s v="OtherMisc"/>
    <s v="Nrs"/>
    <m/>
    <s v="Nrs"/>
    <n v="1"/>
  </r>
  <r>
    <x v="52"/>
    <s v="Health/Medical - Clinic"/>
    <x v="17"/>
    <s v="Patient Rooms"/>
    <s v="Nrs"/>
    <m/>
    <s v="Nrs"/>
    <n v="9"/>
  </r>
  <r>
    <x v="52"/>
    <s v="Health/Medical - Clinic"/>
    <x v="17"/>
    <s v="Storage"/>
    <s v="Nrs"/>
    <m/>
    <s v="Nrs"/>
    <n v="1"/>
  </r>
  <r>
    <x v="37"/>
    <s v="Retail - Small"/>
    <x v="1"/>
    <s v="RetailSales"/>
    <s v="RtS"/>
    <m/>
    <s v="RtS"/>
    <n v="2"/>
  </r>
  <r>
    <x v="85"/>
    <s v="Assembly"/>
    <x v="9"/>
    <s v="Restrooms"/>
    <s v="Asm"/>
    <m/>
    <s v="Asm"/>
    <n v="1"/>
  </r>
  <r>
    <x v="85"/>
    <s v="Assembly"/>
    <x v="9"/>
    <s v="Assembly"/>
    <s v="Asm"/>
    <m/>
    <s v="Asm"/>
    <n v="1"/>
  </r>
  <r>
    <x v="85"/>
    <s v="Assembly"/>
    <x v="9"/>
    <s v="Office"/>
    <s v="Asm"/>
    <m/>
    <s v="Asm"/>
    <n v="2"/>
  </r>
  <r>
    <x v="85"/>
    <s v="Assembly"/>
    <x v="9"/>
    <s v="OtherMisc"/>
    <s v="Asm"/>
    <m/>
    <s v="Asm"/>
    <n v="8"/>
  </r>
  <r>
    <x v="25"/>
    <s v="Office - Small"/>
    <x v="12"/>
    <s v="Comm/Ind Work"/>
    <s v="OfL"/>
    <m/>
    <s v="OfL"/>
    <n v="4"/>
  </r>
  <r>
    <x v="25"/>
    <s v="Office - Small"/>
    <x v="12"/>
    <s v="Office"/>
    <s v="OfL"/>
    <m/>
    <s v="OfL"/>
    <n v="3"/>
  </r>
  <r>
    <x v="25"/>
    <s v="Office - Small"/>
    <x v="12"/>
    <s v="Restrooms"/>
    <s v="OfL"/>
    <m/>
    <s v="OfL"/>
    <n v="1"/>
  </r>
  <r>
    <x v="98"/>
    <s v="Office - Small"/>
    <x v="10"/>
    <s v="Restrooms"/>
    <s v="MLI"/>
    <m/>
    <s v="MLI"/>
    <n v="2"/>
  </r>
  <r>
    <x v="98"/>
    <s v="Office - Small"/>
    <x v="10"/>
    <s v="Comm/Ind Work"/>
    <s v="MLI"/>
    <m/>
    <s v="MLI"/>
    <n v="1"/>
  </r>
  <r>
    <x v="98"/>
    <s v="Office - Small"/>
    <x v="10"/>
    <s v="HallwayLobby"/>
    <s v="MLI"/>
    <m/>
    <s v="MLI"/>
    <n v="2"/>
  </r>
  <r>
    <x v="98"/>
    <s v="Office - Small"/>
    <x v="10"/>
    <s v="Kitchen/Break Room"/>
    <s v="MLI"/>
    <m/>
    <s v="MLI"/>
    <n v="2"/>
  </r>
  <r>
    <x v="98"/>
    <s v="Office - Small"/>
    <x v="10"/>
    <s v="Office"/>
    <s v="MLI"/>
    <m/>
    <s v="MLI"/>
    <n v="4"/>
  </r>
  <r>
    <x v="98"/>
    <s v="Office - Small"/>
    <x v="10"/>
    <s v="Storage"/>
    <s v="MLI"/>
    <m/>
    <s v="MLI"/>
    <n v="1"/>
  </r>
  <r>
    <x v="25"/>
    <s v="Office - Small"/>
    <x v="12"/>
    <s v="HallwayLobby"/>
    <s v="OfL"/>
    <m/>
    <s v="OfL"/>
    <n v="1"/>
  </r>
  <r>
    <x v="25"/>
    <s v="Office - Small"/>
    <x v="12"/>
    <s v="Storage"/>
    <s v="OfL"/>
    <m/>
    <s v="OfL"/>
    <n v="1"/>
  </r>
  <r>
    <x v="58"/>
    <s v="Retail - Small"/>
    <x v="18"/>
    <s v="Office"/>
    <s v="RtL"/>
    <m/>
    <s v="RtL"/>
    <n v="3"/>
  </r>
  <r>
    <x v="58"/>
    <s v="Retail - Small"/>
    <x v="18"/>
    <s v="Storage"/>
    <s v="RtL"/>
    <m/>
    <s v="RtL"/>
    <n v="3"/>
  </r>
  <r>
    <x v="17"/>
    <s v="Office - Small"/>
    <x v="8"/>
    <s v="Kitchen/Break Room"/>
    <s v="OfS"/>
    <m/>
    <s v="OfS"/>
    <n v="1"/>
  </r>
  <r>
    <x v="17"/>
    <s v="Office - Small"/>
    <x v="8"/>
    <s v="Office"/>
    <s v="OfS"/>
    <m/>
    <s v="OfS"/>
    <n v="2"/>
  </r>
  <r>
    <x v="17"/>
    <s v="Office - Small"/>
    <x v="8"/>
    <s v="Restrooms"/>
    <s v="OfS"/>
    <m/>
    <s v="OfS"/>
    <n v="1"/>
  </r>
  <r>
    <x v="19"/>
    <s v="Assembly"/>
    <x v="9"/>
    <s v="Assembly"/>
    <s v="Asm"/>
    <m/>
    <s v="Asm"/>
    <n v="1"/>
  </r>
  <r>
    <x v="19"/>
    <s v="Assembly"/>
    <x v="9"/>
    <s v="HallwayLobby"/>
    <s v="Asm"/>
    <m/>
    <s v="Asm"/>
    <n v="1"/>
  </r>
  <r>
    <x v="19"/>
    <s v="Assembly"/>
    <x v="9"/>
    <s v="Restrooms"/>
    <s v="Asm"/>
    <m/>
    <s v="Asm"/>
    <n v="2"/>
  </r>
  <r>
    <x v="19"/>
    <s v="Assembly"/>
    <x v="9"/>
    <s v="Storage"/>
    <s v="Asm"/>
    <m/>
    <s v="Asm"/>
    <n v="1"/>
  </r>
  <r>
    <x v="19"/>
    <s v="Assembly"/>
    <x v="9"/>
    <s v="Kitchen/Break Room"/>
    <s v="Asm"/>
    <m/>
    <s v="Asm"/>
    <n v="1"/>
  </r>
  <r>
    <x v="19"/>
    <s v="Assembly"/>
    <x v="9"/>
    <s v="Office"/>
    <s v="Asm"/>
    <m/>
    <s v="Asm"/>
    <n v="1"/>
  </r>
  <r>
    <x v="19"/>
    <s v="Assembly"/>
    <x v="9"/>
    <s v="OtherMisc"/>
    <s v="Asm"/>
    <m/>
    <s v="Asm"/>
    <n v="1"/>
  </r>
  <r>
    <x v="37"/>
    <s v="Retail - Small"/>
    <x v="1"/>
    <s v="Comm/Ind Work"/>
    <s v="RtS"/>
    <m/>
    <s v="RtS"/>
    <n v="3"/>
  </r>
  <r>
    <x v="25"/>
    <s v="Office - Small"/>
    <x v="12"/>
    <s v="Office"/>
    <s v="OfL"/>
    <m/>
    <s v="OfL"/>
    <n v="4"/>
  </r>
  <r>
    <x v="40"/>
    <s v="Retail - Small"/>
    <x v="8"/>
    <s v="Office"/>
    <s v="OfS"/>
    <m/>
    <s v="OfS"/>
    <n v="1"/>
  </r>
  <r>
    <x v="40"/>
    <s v="Retail - Small"/>
    <x v="8"/>
    <s v="OtherMisc"/>
    <s v="OfS"/>
    <m/>
    <s v="OfS"/>
    <n v="1"/>
  </r>
  <r>
    <x v="40"/>
    <s v="Retail - Small"/>
    <x v="8"/>
    <s v="Restrooms"/>
    <s v="OfS"/>
    <m/>
    <s v="OfS"/>
    <n v="1"/>
  </r>
  <r>
    <x v="40"/>
    <s v="Retail - Small"/>
    <x v="8"/>
    <s v="RetailSales"/>
    <s v="OfS"/>
    <m/>
    <s v="OfS"/>
    <n v="2"/>
  </r>
  <r>
    <x v="42"/>
    <s v="Retail - Small"/>
    <x v="10"/>
    <s v="Auto Repair Workshop"/>
    <s v="MLI"/>
    <m/>
    <s v="MLI"/>
    <n v="1"/>
  </r>
  <r>
    <x v="42"/>
    <s v="Retail - Small"/>
    <x v="10"/>
    <s v="HallwayLobby"/>
    <s v="MLI"/>
    <m/>
    <s v="MLI"/>
    <n v="1"/>
  </r>
  <r>
    <x v="42"/>
    <s v="Retail - Small"/>
    <x v="10"/>
    <s v="Storage"/>
    <s v="MLI"/>
    <m/>
    <s v="MLI"/>
    <n v="2"/>
  </r>
  <r>
    <x v="42"/>
    <s v="Retail - Small"/>
    <x v="10"/>
    <s v="Comm/Ind Work"/>
    <s v="MLI"/>
    <m/>
    <s v="MLI"/>
    <n v="1"/>
  </r>
  <r>
    <x v="42"/>
    <s v="Retail - Small"/>
    <x v="10"/>
    <s v="Office"/>
    <s v="MLI"/>
    <m/>
    <s v="MLI"/>
    <n v="2"/>
  </r>
  <r>
    <x v="7"/>
    <s v="Warehouse"/>
    <x v="6"/>
    <s v="Restrooms"/>
    <s v="SUn"/>
    <m/>
    <s v="SUn"/>
    <n v="1"/>
  </r>
  <r>
    <x v="7"/>
    <s v="Warehouse"/>
    <x v="6"/>
    <s v="Office"/>
    <s v="SUn"/>
    <m/>
    <s v="SUn"/>
    <n v="3"/>
  </r>
  <r>
    <x v="7"/>
    <s v="Warehouse"/>
    <x v="6"/>
    <s v="Storage"/>
    <s v="SUn"/>
    <m/>
    <s v="SUn"/>
    <n v="1"/>
  </r>
  <r>
    <x v="19"/>
    <s v="Assembly"/>
    <x v="9"/>
    <s v="HallwayLobby"/>
    <s v="Asm"/>
    <m/>
    <s v="Asm"/>
    <n v="2"/>
  </r>
  <r>
    <x v="19"/>
    <s v="Assembly"/>
    <x v="9"/>
    <s v="Assembly"/>
    <s v="Asm"/>
    <m/>
    <s v="Asm"/>
    <n v="2"/>
  </r>
  <r>
    <x v="19"/>
    <s v="Assembly"/>
    <x v="9"/>
    <s v="Office"/>
    <s v="Asm"/>
    <m/>
    <s v="Asm"/>
    <n v="3"/>
  </r>
  <r>
    <x v="16"/>
    <s v="Other Industrial"/>
    <x v="10"/>
    <s v="Comm/Ind Work"/>
    <s v="MLI"/>
    <m/>
    <s v="MLI"/>
    <n v="2"/>
  </r>
  <r>
    <x v="18"/>
    <s v="Retail - Small"/>
    <x v="1"/>
    <s v="Comm/Ind Work"/>
    <s v="RtS"/>
    <m/>
    <s v="RtS"/>
    <n v="2"/>
  </r>
  <r>
    <x v="18"/>
    <s v="Retail - Small"/>
    <x v="1"/>
    <s v="RetailSales"/>
    <s v="RtS"/>
    <m/>
    <s v="RtS"/>
    <n v="4"/>
  </r>
  <r>
    <x v="6"/>
    <s v="Other Industrial"/>
    <x v="1"/>
    <s v="Comm/Ind Work"/>
    <s v="RtS"/>
    <m/>
    <s v="RtS"/>
    <n v="5"/>
  </r>
  <r>
    <x v="6"/>
    <s v="Other Industrial"/>
    <x v="1"/>
    <s v="HallwayLobby"/>
    <s v="RtS"/>
    <m/>
    <s v="RtS"/>
    <n v="1"/>
  </r>
  <r>
    <x v="6"/>
    <s v="Other Industrial"/>
    <x v="1"/>
    <s v="Office"/>
    <s v="RtS"/>
    <m/>
    <s v="RtS"/>
    <n v="1"/>
  </r>
  <r>
    <x v="6"/>
    <s v="Other Industrial"/>
    <x v="1"/>
    <s v="Storage"/>
    <s v="RtS"/>
    <m/>
    <s v="RtS"/>
    <n v="3"/>
  </r>
  <r>
    <x v="7"/>
    <s v="Warehouse"/>
    <x v="6"/>
    <s v="Restrooms"/>
    <s v="SUn"/>
    <m/>
    <s v="SUn"/>
    <n v="2"/>
  </r>
  <r>
    <x v="7"/>
    <s v="Warehouse"/>
    <x v="6"/>
    <s v="OtherMisc"/>
    <s v="SUn"/>
    <m/>
    <s v="SUn"/>
    <n v="2"/>
  </r>
  <r>
    <x v="40"/>
    <s v="Office - Small"/>
    <x v="8"/>
    <s v="HallwayLobby"/>
    <s v="OfS"/>
    <m/>
    <s v="OfS"/>
    <n v="1"/>
  </r>
  <r>
    <x v="40"/>
    <s v="Office - Small"/>
    <x v="8"/>
    <s v="Kitchen/Break Room"/>
    <s v="OfS"/>
    <m/>
    <s v="OfS"/>
    <n v="1"/>
  </r>
  <r>
    <x v="40"/>
    <s v="Office - Small"/>
    <x v="8"/>
    <s v="Office"/>
    <s v="OfS"/>
    <m/>
    <s v="OfS"/>
    <n v="7"/>
  </r>
  <r>
    <x v="58"/>
    <s v="Retail - Small"/>
    <x v="18"/>
    <s v="Storage"/>
    <s v="RtL"/>
    <m/>
    <s v="RtL"/>
    <n v="3"/>
  </r>
  <r>
    <x v="17"/>
    <s v="Restaurant - Fast Food"/>
    <x v="8"/>
    <s v="OtherMisc"/>
    <s v="OfS"/>
    <m/>
    <s v="OfS"/>
    <n v="4"/>
  </r>
  <r>
    <x v="92"/>
    <s v="Office - Small"/>
    <x v="8"/>
    <s v="Restrooms"/>
    <s v="OfS"/>
    <m/>
    <s v="OfS"/>
    <n v="1"/>
  </r>
  <r>
    <x v="92"/>
    <s v="Office - Small"/>
    <x v="8"/>
    <s v="Comm/Ind Work"/>
    <s v="OfS"/>
    <m/>
    <s v="OfS"/>
    <n v="3"/>
  </r>
  <r>
    <x v="92"/>
    <s v="Office - Small"/>
    <x v="8"/>
    <s v="Office"/>
    <s v="OfS"/>
    <m/>
    <s v="OfS"/>
    <n v="2"/>
  </r>
  <r>
    <x v="92"/>
    <s v="Office - Small"/>
    <x v="8"/>
    <s v="Storage"/>
    <s v="OfS"/>
    <m/>
    <s v="OfS"/>
    <n v="2"/>
  </r>
  <r>
    <x v="19"/>
    <s v="Assembly"/>
    <x v="9"/>
    <s v="Storage"/>
    <s v="Asm"/>
    <m/>
    <s v="Asm"/>
    <n v="1"/>
  </r>
  <r>
    <x v="19"/>
    <s v="Assembly"/>
    <x v="9"/>
    <s v="Assembly"/>
    <s v="Asm"/>
    <m/>
    <s v="Asm"/>
    <n v="8"/>
  </r>
  <r>
    <x v="19"/>
    <s v="Assembly"/>
    <x v="9"/>
    <s v="HallwayLobby"/>
    <s v="Asm"/>
    <m/>
    <s v="Asm"/>
    <n v="1"/>
  </r>
  <r>
    <x v="19"/>
    <s v="Assembly"/>
    <x v="9"/>
    <s v="Kitchen/Break Room"/>
    <s v="Asm"/>
    <m/>
    <s v="Asm"/>
    <n v="2"/>
  </r>
  <r>
    <x v="19"/>
    <s v="Assembly"/>
    <x v="9"/>
    <s v="Office"/>
    <s v="Asm"/>
    <m/>
    <s v="Asm"/>
    <n v="6"/>
  </r>
  <r>
    <x v="19"/>
    <s v="Assembly"/>
    <x v="9"/>
    <s v="OtherMisc"/>
    <s v="Asm"/>
    <m/>
    <s v="Asm"/>
    <n v="6"/>
  </r>
  <r>
    <x v="40"/>
    <s v="Office - Small"/>
    <x v="8"/>
    <s v="Comm/Ind Work"/>
    <s v="OfS"/>
    <m/>
    <s v="OfS"/>
    <n v="2"/>
  </r>
  <r>
    <x v="40"/>
    <s v="Office - Small"/>
    <x v="8"/>
    <s v="HallwayLobby"/>
    <s v="OfS"/>
    <m/>
    <s v="OfS"/>
    <n v="2"/>
  </r>
  <r>
    <x v="40"/>
    <s v="Office - Small"/>
    <x v="8"/>
    <s v="Office"/>
    <s v="OfS"/>
    <m/>
    <s v="OfS"/>
    <n v="3"/>
  </r>
  <r>
    <x v="40"/>
    <s v="Office - Small"/>
    <x v="8"/>
    <s v="Storage"/>
    <s v="OfS"/>
    <m/>
    <s v="OfS"/>
    <n v="1"/>
  </r>
  <r>
    <x v="57"/>
    <s v="Health/Medical - Clinic"/>
    <x v="16"/>
    <s v="Comm/Ind Work"/>
    <s v="MBT"/>
    <m/>
    <s v="MBT"/>
    <n v="2"/>
  </r>
  <r>
    <x v="57"/>
    <s v="Health/Medical - Clinic"/>
    <x v="16"/>
    <s v="HallwayLobby"/>
    <s v="MBT"/>
    <m/>
    <s v="MBT"/>
    <n v="2"/>
  </r>
  <r>
    <x v="57"/>
    <s v="Health/Medical - Clinic"/>
    <x v="16"/>
    <s v="Storage"/>
    <s v="MBT"/>
    <m/>
    <s v="MBT"/>
    <n v="1"/>
  </r>
  <r>
    <x v="7"/>
    <s v="Warehouse"/>
    <x v="6"/>
    <s v="Restrooms"/>
    <s v="SUn"/>
    <m/>
    <s v="SUn"/>
    <n v="1"/>
  </r>
  <r>
    <x v="7"/>
    <s v="Warehouse"/>
    <x v="6"/>
    <s v="Office"/>
    <s v="SUn"/>
    <m/>
    <s v="SUn"/>
    <n v="2"/>
  </r>
  <r>
    <x v="32"/>
    <s v="Restaurant - Fast Food"/>
    <x v="15"/>
    <s v="Restrooms"/>
    <s v="RFF"/>
    <m/>
    <s v="RFF"/>
    <n v="1"/>
  </r>
  <r>
    <x v="32"/>
    <s v="Restaurant - Fast Food"/>
    <x v="15"/>
    <s v="Dining"/>
    <s v="RFF"/>
    <m/>
    <s v="RFF"/>
    <n v="1"/>
  </r>
  <r>
    <x v="32"/>
    <s v="Restaurant - Fast Food"/>
    <x v="15"/>
    <s v="Kitchen/Break Room"/>
    <s v="RFF"/>
    <m/>
    <s v="RFF"/>
    <n v="1"/>
  </r>
  <r>
    <x v="32"/>
    <s v="Restaurant - Fast Food"/>
    <x v="15"/>
    <s v="OtherMisc"/>
    <s v="RFF"/>
    <m/>
    <s v="RFF"/>
    <n v="1"/>
  </r>
  <r>
    <x v="72"/>
    <s v="Retail - Small"/>
    <x v="1"/>
    <s v="Office"/>
    <s v="RtS"/>
    <m/>
    <s v="RtS"/>
    <n v="1"/>
  </r>
  <r>
    <x v="25"/>
    <s v="Office - Small"/>
    <x v="12"/>
    <s v="Office"/>
    <s v="OfL"/>
    <m/>
    <s v="OfL"/>
    <n v="4"/>
  </r>
  <r>
    <x v="6"/>
    <s v="Retail - Small"/>
    <x v="1"/>
    <s v="Comm/Ind Work"/>
    <s v="RtS"/>
    <m/>
    <s v="RtS"/>
    <n v="1"/>
  </r>
  <r>
    <x v="42"/>
    <s v="Retail - Small"/>
    <x v="10"/>
    <s v="Auto Repair Workshop"/>
    <s v="MLI"/>
    <m/>
    <s v="MLI"/>
    <n v="4"/>
  </r>
  <r>
    <x v="42"/>
    <s v="Retail - Small"/>
    <x v="10"/>
    <s v="HallwayLobby"/>
    <s v="MLI"/>
    <m/>
    <s v="MLI"/>
    <n v="2"/>
  </r>
  <r>
    <x v="42"/>
    <s v="Retail - Small"/>
    <x v="10"/>
    <s v="Office"/>
    <s v="MLI"/>
    <m/>
    <s v="MLI"/>
    <n v="1"/>
  </r>
  <r>
    <x v="42"/>
    <s v="Retail - Small"/>
    <x v="10"/>
    <s v="Restrooms"/>
    <s v="MLI"/>
    <m/>
    <s v="MLI"/>
    <n v="1"/>
  </r>
  <r>
    <x v="42"/>
    <s v="Retail - Small"/>
    <x v="10"/>
    <s v="Storage"/>
    <s v="MLI"/>
    <m/>
    <s v="MLI"/>
    <n v="2"/>
  </r>
  <r>
    <x v="6"/>
    <s v="Retail - Small"/>
    <x v="1"/>
    <s v="Restrooms"/>
    <s v="RtS"/>
    <m/>
    <s v="RtS"/>
    <n v="1"/>
  </r>
  <r>
    <x v="6"/>
    <s v="Retail - Small"/>
    <x v="1"/>
    <s v="RetailSales"/>
    <s v="RtS"/>
    <m/>
    <s v="RtS"/>
    <n v="2"/>
  </r>
  <r>
    <x v="18"/>
    <s v="Retail - Small"/>
    <x v="1"/>
    <s v="Restrooms"/>
    <s v="RtS"/>
    <m/>
    <s v="RtS"/>
    <n v="1"/>
  </r>
  <r>
    <x v="18"/>
    <s v="Retail - Small"/>
    <x v="1"/>
    <s v="RetailSales"/>
    <s v="RtS"/>
    <m/>
    <s v="RtS"/>
    <n v="9"/>
  </r>
  <r>
    <x v="57"/>
    <s v="Office - Small"/>
    <x v="16"/>
    <s v="Comm/Ind Work"/>
    <s v="MBT"/>
    <m/>
    <s v="MBT"/>
    <n v="5"/>
  </r>
  <r>
    <x v="57"/>
    <s v="Office - Small"/>
    <x v="16"/>
    <s v="HallwayLobby"/>
    <s v="MBT"/>
    <m/>
    <s v="MBT"/>
    <n v="2"/>
  </r>
  <r>
    <x v="57"/>
    <s v="Office - Small"/>
    <x v="16"/>
    <s v="Kitchen/Break Room"/>
    <s v="MBT"/>
    <m/>
    <s v="MBT"/>
    <n v="2"/>
  </r>
  <r>
    <x v="57"/>
    <s v="Office - Small"/>
    <x v="16"/>
    <s v="Office"/>
    <s v="MBT"/>
    <m/>
    <s v="MBT"/>
    <n v="2"/>
  </r>
  <r>
    <x v="57"/>
    <s v="Office - Small"/>
    <x v="16"/>
    <s v="Storage"/>
    <s v="MBT"/>
    <m/>
    <s v="MBT"/>
    <n v="1"/>
  </r>
  <r>
    <x v="40"/>
    <s v="Office - Small"/>
    <x v="8"/>
    <s v="HallwayLobby"/>
    <s v="OfS"/>
    <m/>
    <s v="OfS"/>
    <n v="2"/>
  </r>
  <r>
    <x v="40"/>
    <s v="Office - Small"/>
    <x v="8"/>
    <s v="Office"/>
    <s v="OfS"/>
    <m/>
    <s v="OfS"/>
    <n v="3"/>
  </r>
  <r>
    <x v="18"/>
    <s v="Retail - Small"/>
    <x v="1"/>
    <s v="Restrooms"/>
    <s v="RtS"/>
    <m/>
    <s v="RtS"/>
    <n v="2"/>
  </r>
  <r>
    <x v="18"/>
    <s v="Retail - Small"/>
    <x v="1"/>
    <s v="Office"/>
    <s v="RtS"/>
    <m/>
    <s v="RtS"/>
    <n v="3"/>
  </r>
  <r>
    <x v="18"/>
    <s v="Retail - Small"/>
    <x v="1"/>
    <s v="RetailSales"/>
    <s v="RtS"/>
    <m/>
    <s v="RtS"/>
    <n v="1"/>
  </r>
  <r>
    <x v="18"/>
    <s v="Retail - Small"/>
    <x v="1"/>
    <s v="Storage"/>
    <s v="RtS"/>
    <m/>
    <s v="RtS"/>
    <n v="1"/>
  </r>
  <r>
    <x v="6"/>
    <s v="Office - Small"/>
    <x v="1"/>
    <s v="Office"/>
    <s v="RtS"/>
    <m/>
    <s v="RtS"/>
    <n v="2"/>
  </r>
  <r>
    <x v="33"/>
    <s v="Retail - Small"/>
    <x v="1"/>
    <s v="Restrooms"/>
    <s v="RtS"/>
    <m/>
    <s v="RtS"/>
    <n v="1"/>
  </r>
  <r>
    <x v="33"/>
    <s v="Retail - Small"/>
    <x v="1"/>
    <s v="Comm/Ind Work"/>
    <s v="RtS"/>
    <m/>
    <s v="RtS"/>
    <n v="2"/>
  </r>
  <r>
    <x v="33"/>
    <s v="Retail - Small"/>
    <x v="1"/>
    <s v="RetailSales"/>
    <s v="RtS"/>
    <m/>
    <s v="RtS"/>
    <n v="3"/>
  </r>
  <r>
    <x v="98"/>
    <s v="All Commercial"/>
    <x v="10"/>
    <s v="Office"/>
    <s v="MLI"/>
    <m/>
    <s v="MLI"/>
    <n v="2"/>
  </r>
  <r>
    <x v="98"/>
    <s v="All Commercial"/>
    <x v="10"/>
    <s v="Restrooms"/>
    <s v="MLI"/>
    <m/>
    <s v="MLI"/>
    <n v="1"/>
  </r>
  <r>
    <x v="98"/>
    <s v="All Commercial"/>
    <x v="10"/>
    <s v="Storage"/>
    <s v="MLI"/>
    <m/>
    <s v="MLI"/>
    <n v="2"/>
  </r>
  <r>
    <x v="6"/>
    <s v="Retail - Small"/>
    <x v="1"/>
    <s v="Restrooms"/>
    <s v="RtS"/>
    <m/>
    <s v="RtS"/>
    <n v="1"/>
  </r>
  <r>
    <x v="6"/>
    <s v="Retail - Small"/>
    <x v="1"/>
    <s v="RetailSales"/>
    <s v="RtS"/>
    <m/>
    <s v="RtS"/>
    <n v="6"/>
  </r>
  <r>
    <x v="7"/>
    <s v="Warehouse"/>
    <x v="6"/>
    <s v="Office"/>
    <s v="SUn"/>
    <m/>
    <s v="SUn"/>
    <n v="6"/>
  </r>
  <r>
    <x v="7"/>
    <s v="Warehouse"/>
    <x v="6"/>
    <s v="OtherMisc"/>
    <s v="SUn"/>
    <m/>
    <s v="SUn"/>
    <n v="4"/>
  </r>
  <r>
    <x v="19"/>
    <s v="Assembly"/>
    <x v="9"/>
    <s v="HallwayLobby"/>
    <s v="Asm"/>
    <m/>
    <s v="Asm"/>
    <n v="1"/>
  </r>
  <r>
    <x v="40"/>
    <s v="Office - Small"/>
    <x v="8"/>
    <s v="Conference Room"/>
    <s v="OfS"/>
    <m/>
    <s v="OfS"/>
    <n v="1"/>
  </r>
  <r>
    <x v="40"/>
    <s v="Office - Small"/>
    <x v="8"/>
    <s v="Kitchen/Break Room"/>
    <s v="OfS"/>
    <m/>
    <s v="OfS"/>
    <n v="1"/>
  </r>
  <r>
    <x v="40"/>
    <s v="Office - Small"/>
    <x v="8"/>
    <s v="Office"/>
    <s v="OfS"/>
    <m/>
    <s v="OfS"/>
    <n v="4"/>
  </r>
  <r>
    <x v="40"/>
    <s v="Office - Small"/>
    <x v="8"/>
    <s v="OtherMisc"/>
    <s v="OfS"/>
    <m/>
    <s v="OfS"/>
    <n v="1"/>
  </r>
  <r>
    <x v="42"/>
    <s v="Retail - Small"/>
    <x v="10"/>
    <s v="Comm/Ind Work"/>
    <s v="MLI"/>
    <m/>
    <s v="MLI"/>
    <n v="3"/>
  </r>
  <r>
    <x v="42"/>
    <s v="Retail - Small"/>
    <x v="10"/>
    <s v="HallwayLobby"/>
    <s v="MLI"/>
    <m/>
    <s v="MLI"/>
    <n v="4"/>
  </r>
  <r>
    <x v="42"/>
    <s v="Retail - Small"/>
    <x v="10"/>
    <s v="Office"/>
    <s v="MLI"/>
    <m/>
    <s v="MLI"/>
    <n v="2"/>
  </r>
  <r>
    <x v="42"/>
    <s v="Retail - Small"/>
    <x v="10"/>
    <s v="Restrooms"/>
    <s v="MLI"/>
    <m/>
    <s v="MLI"/>
    <n v="1"/>
  </r>
  <r>
    <x v="42"/>
    <s v="Retail - Small"/>
    <x v="10"/>
    <s v="Storage"/>
    <s v="MLI"/>
    <m/>
    <s v="MLI"/>
    <n v="1"/>
  </r>
  <r>
    <x v="40"/>
    <s v="Office - Small"/>
    <x v="8"/>
    <s v="Kitchen/Break Room"/>
    <s v="OfS"/>
    <m/>
    <s v="OfS"/>
    <n v="1"/>
  </r>
  <r>
    <x v="40"/>
    <s v="Office - Small"/>
    <x v="8"/>
    <s v="Office"/>
    <s v="OfS"/>
    <m/>
    <s v="OfS"/>
    <n v="5"/>
  </r>
  <r>
    <x v="40"/>
    <s v="Office - Small"/>
    <x v="8"/>
    <s v="Restrooms"/>
    <s v="OfS"/>
    <m/>
    <s v="OfS"/>
    <n v="1"/>
  </r>
  <r>
    <x v="40"/>
    <s v="Office - Small"/>
    <x v="8"/>
    <s v="Storage"/>
    <s v="OfS"/>
    <m/>
    <s v="OfS"/>
    <n v="1"/>
  </r>
  <r>
    <x v="16"/>
    <s v="Other Industrial"/>
    <x v="10"/>
    <s v="Office"/>
    <s v="MLI"/>
    <m/>
    <s v="MLI"/>
    <n v="2"/>
  </r>
  <r>
    <x v="78"/>
    <s v="All Commercial"/>
    <x v="2"/>
    <s v="OtherMisc"/>
    <s v="RSD"/>
    <m/>
    <s v="RSD"/>
    <n v="1"/>
  </r>
  <r>
    <x v="78"/>
    <s v="All Commercial"/>
    <x v="2"/>
    <s v="Storage"/>
    <s v="RSD"/>
    <m/>
    <s v="RSD"/>
    <n v="1"/>
  </r>
  <r>
    <x v="14"/>
    <s v="Health/Medical - Clinic"/>
    <x v="8"/>
    <s v="Restrooms"/>
    <s v="OfS"/>
    <m/>
    <s v="OfS"/>
    <n v="1"/>
  </r>
  <r>
    <x v="14"/>
    <s v="Health/Medical - Clinic"/>
    <x v="8"/>
    <s v="Lobby (Office Reception/Waiting)"/>
    <s v="OfS"/>
    <m/>
    <s v="OfS"/>
    <n v="2"/>
  </r>
  <r>
    <x v="14"/>
    <s v="Health/Medical - Clinic"/>
    <x v="8"/>
    <s v="Office (Executive/Private)"/>
    <s v="OfS"/>
    <m/>
    <s v="OfS"/>
    <n v="1"/>
  </r>
  <r>
    <x v="14"/>
    <s v="Health/Medical - Clinic"/>
    <x v="8"/>
    <s v="Hallways/Corridors/Stairways"/>
    <s v="OfS"/>
    <m/>
    <s v="OfS"/>
    <n v="2"/>
  </r>
  <r>
    <x v="14"/>
    <s v="Health/Medical - Clinic"/>
    <x v="8"/>
    <s v="Medical Offices and Exam Rooms"/>
    <s v="OfS"/>
    <m/>
    <s v="OfS"/>
    <n v="3"/>
  </r>
  <r>
    <x v="14"/>
    <s v="Health/Medical - Clinic"/>
    <x v="8"/>
    <s v="Laboratory"/>
    <s v="OfS"/>
    <m/>
    <s v="OfS"/>
    <n v="1"/>
  </r>
  <r>
    <x v="86"/>
    <s v="Grocery"/>
    <x v="11"/>
    <s v="Storage (Unconditioned)"/>
    <s v="Gro"/>
    <m/>
    <s v="Gro"/>
    <n v="1"/>
  </r>
  <r>
    <x v="86"/>
    <s v="Grocery"/>
    <x v="11"/>
    <s v="Retail Sales/Showroom"/>
    <s v="Gro"/>
    <m/>
    <s v="Gro"/>
    <n v="1"/>
  </r>
  <r>
    <x v="7"/>
    <s v="Warehouse"/>
    <x v="6"/>
    <s v="Hallways/Corridors/Stairways"/>
    <s v="SUn"/>
    <m/>
    <s v="SUn"/>
    <n v="1"/>
  </r>
  <r>
    <x v="7"/>
    <s v="Warehouse"/>
    <x v="6"/>
    <s v="Kitchen/Break room and Food Preparation"/>
    <s v="SUn"/>
    <m/>
    <s v="SUn"/>
    <n v="2"/>
  </r>
  <r>
    <x v="7"/>
    <s v="Warehouse"/>
    <x v="6"/>
    <s v="Lobby (Main Entry and Assembly)"/>
    <s v="SUn"/>
    <m/>
    <s v="SUn"/>
    <n v="2"/>
  </r>
  <r>
    <x v="7"/>
    <s v="Warehouse"/>
    <x v="6"/>
    <s v="Office (General)"/>
    <s v="SUn"/>
    <m/>
    <s v="SUn"/>
    <n v="1"/>
  </r>
  <r>
    <x v="7"/>
    <s v="Warehouse"/>
    <x v="6"/>
    <s v="Restrooms"/>
    <s v="SUn"/>
    <m/>
    <s v="SUn"/>
    <n v="2"/>
  </r>
  <r>
    <x v="7"/>
    <s v="Warehouse"/>
    <x v="6"/>
    <s v="Storage (Conditioned)"/>
    <s v="SUn"/>
    <m/>
    <s v="SUn"/>
    <n v="1"/>
  </r>
  <r>
    <x v="7"/>
    <s v="Warehouse"/>
    <x v="6"/>
    <s v="Vacant Office (General)"/>
    <s v="SUn"/>
    <m/>
    <s v="SUn"/>
    <n v="1"/>
  </r>
  <r>
    <x v="7"/>
    <s v="Warehouse"/>
    <x v="6"/>
    <s v="Storage (Unconditioned)"/>
    <s v="SUn"/>
    <m/>
    <s v="SUn"/>
    <n v="3"/>
  </r>
  <r>
    <x v="32"/>
    <s v="Restaurant - Fast Food"/>
    <x v="15"/>
    <s v="Kitchen/Break room and Food Preparation"/>
    <s v="RFF"/>
    <m/>
    <s v="RFF"/>
    <n v="2"/>
  </r>
  <r>
    <x v="32"/>
    <s v="Restaurant - Fast Food"/>
    <x v="15"/>
    <s v="Restrooms"/>
    <s v="RFF"/>
    <m/>
    <s v="RFF"/>
    <n v="1"/>
  </r>
  <r>
    <x v="32"/>
    <s v="Restaurant - Fast Food"/>
    <x v="15"/>
    <s v="Dining Area"/>
    <s v="RFF"/>
    <m/>
    <s v="RFF"/>
    <n v="2"/>
  </r>
  <r>
    <x v="32"/>
    <s v="Restaurant - Fast Food"/>
    <x v="15"/>
    <s v="Storage (Refrigerated/Freezer), Walk-in"/>
    <s v="RFF"/>
    <m/>
    <s v="RFF"/>
    <n v="1"/>
  </r>
  <r>
    <x v="61"/>
    <s v="Retail - Small"/>
    <x v="1"/>
    <s v="Restrooms"/>
    <s v="RtS"/>
    <m/>
    <s v="RtS"/>
    <n v="1"/>
  </r>
  <r>
    <x v="61"/>
    <s v="Retail - Small"/>
    <x v="1"/>
    <s v="Comm/Ind Work (General Low Bay)"/>
    <s v="RtS"/>
    <m/>
    <s v="RtS"/>
    <n v="1"/>
  </r>
  <r>
    <x v="61"/>
    <s v="Retail - Small"/>
    <x v="1"/>
    <s v="Office (General)"/>
    <s v="RtS"/>
    <m/>
    <s v="RtS"/>
    <n v="1"/>
  </r>
  <r>
    <x v="61"/>
    <s v="Retail - Small"/>
    <x v="1"/>
    <s v="Retail Sales/Showroom"/>
    <s v="RtS"/>
    <m/>
    <s v="RtS"/>
    <n v="1"/>
  </r>
  <r>
    <x v="2"/>
    <s v="Restaurant - Sit Down"/>
    <x v="2"/>
    <s v="Bar Cocktail Lounge"/>
    <s v="RSD"/>
    <m/>
    <s v="RSD"/>
    <n v="1"/>
  </r>
  <r>
    <x v="30"/>
    <s v="Health/Medical - Clinic"/>
    <x v="8"/>
    <s v="Storage (Unconditioned)"/>
    <s v="OfS"/>
    <m/>
    <s v="OfS"/>
    <n v="1"/>
  </r>
  <r>
    <x v="30"/>
    <s v="Health/Medical - Clinic"/>
    <x v="8"/>
    <s v="Conference Room"/>
    <s v="OfS"/>
    <m/>
    <s v="OfS"/>
    <n v="1"/>
  </r>
  <r>
    <x v="30"/>
    <s v="Health/Medical - Clinic"/>
    <x v="8"/>
    <s v="Classroom/Lecture"/>
    <s v="OfS"/>
    <m/>
    <s v="OfS"/>
    <n v="1"/>
  </r>
  <r>
    <x v="30"/>
    <s v="Health/Medical - Clinic"/>
    <x v="8"/>
    <s v="Restrooms"/>
    <s v="OfS"/>
    <m/>
    <s v="OfS"/>
    <n v="1"/>
  </r>
  <r>
    <x v="30"/>
    <s v="Health/Medical - Clinic"/>
    <x v="8"/>
    <s v="Hallways/Corridors/Stairways"/>
    <s v="OfS"/>
    <m/>
    <s v="OfS"/>
    <n v="1"/>
  </r>
  <r>
    <x v="30"/>
    <s v="Health/Medical - Clinic"/>
    <x v="8"/>
    <s v="Copy Room"/>
    <s v="OfS"/>
    <m/>
    <s v="OfS"/>
    <n v="1"/>
  </r>
  <r>
    <x v="30"/>
    <s v="Health/Medical - Clinic"/>
    <x v="8"/>
    <s v="Office (Open Plan)"/>
    <s v="OfS"/>
    <m/>
    <s v="OfS"/>
    <n v="1"/>
  </r>
  <r>
    <x v="30"/>
    <s v="Health/Medical - Clinic"/>
    <x v="8"/>
    <s v="Kitchen/Break room and Food Preparation"/>
    <s v="OfS"/>
    <m/>
    <s v="OfS"/>
    <n v="3"/>
  </r>
  <r>
    <x v="30"/>
    <s v="Health/Medical - Clinic"/>
    <x v="8"/>
    <s v="Office (Executive/Private)"/>
    <s v="OfS"/>
    <m/>
    <s v="OfS"/>
    <n v="2"/>
  </r>
  <r>
    <x v="35"/>
    <s v="Retail - Small"/>
    <x v="1"/>
    <s v="Comm/Ind Work (General Low Bay)"/>
    <s v="RtS"/>
    <m/>
    <s v="RtS"/>
    <n v="3"/>
  </r>
  <r>
    <x v="35"/>
    <s v="Retail - Small"/>
    <x v="1"/>
    <s v="Lobby (Office Reception/Waiting)"/>
    <s v="RtS"/>
    <m/>
    <s v="RtS"/>
    <n v="1"/>
  </r>
  <r>
    <x v="35"/>
    <s v="Retail - Small"/>
    <x v="1"/>
    <s v="Restrooms"/>
    <s v="RtS"/>
    <m/>
    <s v="RtS"/>
    <n v="2"/>
  </r>
  <r>
    <x v="35"/>
    <s v="Retail - Small"/>
    <x v="1"/>
    <s v="Storage (Unconditioned)"/>
    <s v="RtS"/>
    <m/>
    <s v="RtS"/>
    <n v="1"/>
  </r>
  <r>
    <x v="64"/>
    <s v="Office - Small"/>
    <x v="8"/>
    <s v="Restrooms"/>
    <s v="OfS"/>
    <m/>
    <s v="OfS"/>
    <n v="1"/>
  </r>
  <r>
    <x v="64"/>
    <s v="Office - Small"/>
    <x v="8"/>
    <s v="Lobby (Office Reception/Waiting)"/>
    <s v="OfS"/>
    <m/>
    <s v="OfS"/>
    <n v="1"/>
  </r>
  <r>
    <x v="64"/>
    <s v="Office - Small"/>
    <x v="8"/>
    <s v="Office (Executive/Private)"/>
    <s v="OfS"/>
    <m/>
    <s v="OfS"/>
    <n v="1"/>
  </r>
  <r>
    <x v="64"/>
    <s v="Office - Small"/>
    <x v="8"/>
    <s v="Office (Open Plan)"/>
    <s v="OfS"/>
    <m/>
    <s v="OfS"/>
    <n v="1"/>
  </r>
  <r>
    <x v="64"/>
    <s v="Office - Small"/>
    <x v="8"/>
    <s v="Comm/Ind Work (General High Bay)"/>
    <s v="OfS"/>
    <m/>
    <s v="OfS"/>
    <n v="1"/>
  </r>
  <r>
    <x v="7"/>
    <s v="Warehouse"/>
    <x v="6"/>
    <s v="Conference Room"/>
    <s v="SUn"/>
    <m/>
    <s v="SUn"/>
    <n v="2"/>
  </r>
  <r>
    <x v="7"/>
    <s v="Warehouse"/>
    <x v="6"/>
    <s v="Hallways/Corridors/Stairways"/>
    <s v="SUn"/>
    <m/>
    <s v="SUn"/>
    <n v="1"/>
  </r>
  <r>
    <x v="7"/>
    <s v="Warehouse"/>
    <x v="6"/>
    <s v="Lobby (Office Reception/Waiting)"/>
    <s v="SUn"/>
    <m/>
    <s v="SUn"/>
    <n v="1"/>
  </r>
  <r>
    <x v="7"/>
    <s v="Warehouse"/>
    <x v="6"/>
    <s v="Office (Executive/Private)"/>
    <s v="SUn"/>
    <m/>
    <s v="SUn"/>
    <n v="3"/>
  </r>
  <r>
    <x v="7"/>
    <s v="Warehouse"/>
    <x v="6"/>
    <s v="Restrooms"/>
    <s v="SUn"/>
    <m/>
    <s v="SUn"/>
    <n v="1"/>
  </r>
  <r>
    <x v="7"/>
    <s v="Warehouse"/>
    <x v="6"/>
    <s v="Storage (Conditioned)"/>
    <s v="SUn"/>
    <m/>
    <s v="SUn"/>
    <n v="1"/>
  </r>
  <r>
    <x v="7"/>
    <s v="Warehouse"/>
    <x v="6"/>
    <s v="Storage (Unconditioned)"/>
    <s v="SUn"/>
    <m/>
    <s v="SUn"/>
    <n v="4"/>
  </r>
  <r>
    <x v="42"/>
    <s v="Retail - Small"/>
    <x v="10"/>
    <s v="Auto Repair Workshop"/>
    <s v="MLI"/>
    <m/>
    <s v="MLI"/>
    <n v="3"/>
  </r>
  <r>
    <x v="115"/>
    <s v="Retail - Small"/>
    <x v="1"/>
    <s v="Restrooms"/>
    <s v="RtS"/>
    <m/>
    <s v="RtS"/>
    <n v="1"/>
  </r>
  <r>
    <x v="94"/>
    <s v="Retail - Small"/>
    <x v="1"/>
    <s v="Lobby (Office Reception/Waiting)"/>
    <s v="RtS"/>
    <m/>
    <s v="RtS"/>
    <n v="1"/>
  </r>
  <r>
    <x v="93"/>
    <s v="Retail - Large"/>
    <x v="18"/>
    <s v="Retail Sales/Showroom"/>
    <s v="RtL"/>
    <m/>
    <s v="RtL"/>
    <n v="2"/>
  </r>
  <r>
    <x v="18"/>
    <s v="Retail - Small"/>
    <x v="1"/>
    <s v="Retail Sales/Showroom"/>
    <s v="RtS"/>
    <m/>
    <s v="RtS"/>
    <n v="2"/>
  </r>
  <r>
    <x v="52"/>
    <s v="Health/Medical - Clinic"/>
    <x v="17"/>
    <s v="Laundry"/>
    <s v="Nrs"/>
    <m/>
    <s v="Nrs"/>
    <n v="1"/>
  </r>
  <r>
    <x v="52"/>
    <s v="Health/Medical - Clinic"/>
    <x v="17"/>
    <s v="Mechanical/Electrical Room"/>
    <s v="Nrs"/>
    <m/>
    <s v="Nrs"/>
    <n v="2"/>
  </r>
  <r>
    <x v="52"/>
    <s v="Health/Medical - Clinic"/>
    <x v="17"/>
    <s v="Restrooms"/>
    <s v="Nrs"/>
    <m/>
    <s v="Nrs"/>
    <n v="1"/>
  </r>
  <r>
    <x v="52"/>
    <s v="Health/Medical - Clinic"/>
    <x v="17"/>
    <s v="Storage (Conditioned)"/>
    <s v="Nrs"/>
    <m/>
    <s v="Nrs"/>
    <n v="2"/>
  </r>
  <r>
    <x v="17"/>
    <s v="Other Industrial"/>
    <x v="8"/>
    <s v="Hallways/Corridors/Stairways"/>
    <s v="OfS"/>
    <m/>
    <s v="OfS"/>
    <n v="1"/>
  </r>
  <r>
    <x v="17"/>
    <s v="Other Industrial"/>
    <x v="8"/>
    <s v="Restrooms"/>
    <s v="OfS"/>
    <m/>
    <s v="OfS"/>
    <n v="1"/>
  </r>
  <r>
    <x v="17"/>
    <s v="Other Industrial"/>
    <x v="8"/>
    <s v="Storage (Unconditioned)"/>
    <s v="OfS"/>
    <m/>
    <s v="OfS"/>
    <n v="1"/>
  </r>
  <r>
    <x v="17"/>
    <s v="Other Industrial"/>
    <x v="8"/>
    <s v="Kitchen/Break room and Food Preparation"/>
    <s v="OfS"/>
    <m/>
    <s v="OfS"/>
    <n v="1"/>
  </r>
  <r>
    <x v="17"/>
    <s v="Other Industrial"/>
    <x v="8"/>
    <s v="Office (General)"/>
    <s v="OfS"/>
    <m/>
    <s v="OfS"/>
    <n v="1"/>
  </r>
  <r>
    <x v="86"/>
    <s v="Grocery"/>
    <x v="11"/>
    <s v="Kitchen/Break room and Food Preparation"/>
    <s v="Gro"/>
    <m/>
    <s v="Gro"/>
    <n v="1"/>
  </r>
  <r>
    <x v="86"/>
    <s v="Grocery"/>
    <x v="11"/>
    <s v="Retail Sales/Showroom"/>
    <s v="Gro"/>
    <m/>
    <s v="Gro"/>
    <n v="1"/>
  </r>
  <r>
    <x v="17"/>
    <s v="Utilities"/>
    <x v="8"/>
    <s v="Comm/Ind Work (General High Bay)"/>
    <s v="OfS"/>
    <m/>
    <s v="OfS"/>
    <n v="2"/>
  </r>
  <r>
    <x v="17"/>
    <s v="Utilities"/>
    <x v="8"/>
    <s v="Conference Room"/>
    <s v="OfS"/>
    <m/>
    <s v="OfS"/>
    <n v="1"/>
  </r>
  <r>
    <x v="17"/>
    <s v="Utilities"/>
    <x v="8"/>
    <s v="Kitchen/Break room and Food Preparation"/>
    <s v="OfS"/>
    <m/>
    <s v="OfS"/>
    <n v="1"/>
  </r>
  <r>
    <x v="17"/>
    <s v="Utilities"/>
    <x v="8"/>
    <s v="Office (Executive/Private)"/>
    <s v="OfS"/>
    <m/>
    <s v="OfS"/>
    <n v="1"/>
  </r>
  <r>
    <x v="17"/>
    <s v="Utilities"/>
    <x v="8"/>
    <s v="Office (General)"/>
    <s v="OfS"/>
    <m/>
    <s v="OfS"/>
    <n v="1"/>
  </r>
  <r>
    <x v="17"/>
    <s v="Utilities"/>
    <x v="8"/>
    <s v="Restrooms"/>
    <s v="OfS"/>
    <m/>
    <s v="OfS"/>
    <n v="1"/>
  </r>
  <r>
    <x v="17"/>
    <s v="Utilities"/>
    <x v="8"/>
    <s v="Storage (Conditioned)"/>
    <s v="OfS"/>
    <m/>
    <s v="OfS"/>
    <n v="2"/>
  </r>
  <r>
    <x v="61"/>
    <s v="Retail - Small"/>
    <x v="1"/>
    <s v="Storage (Conditioned)"/>
    <s v="RtS"/>
    <m/>
    <s v="RtS"/>
    <n v="1"/>
  </r>
  <r>
    <x v="16"/>
    <s v="Other Industrial"/>
    <x v="10"/>
    <s v="Restrooms"/>
    <s v="MLI"/>
    <m/>
    <s v="MLI"/>
    <n v="1"/>
  </r>
  <r>
    <x v="16"/>
    <s v="Other Industrial"/>
    <x v="10"/>
    <s v="Hallways/Corridors/Stairways"/>
    <s v="MLI"/>
    <m/>
    <s v="MLI"/>
    <n v="1"/>
  </r>
  <r>
    <x v="16"/>
    <s v="Other Industrial"/>
    <x v="10"/>
    <s v="Storage (Unconditioned)"/>
    <s v="MLI"/>
    <m/>
    <s v="MLI"/>
    <n v="1"/>
  </r>
  <r>
    <x v="17"/>
    <s v="Office - Small"/>
    <x v="8"/>
    <s v="Hallways/Corridors/Stairways"/>
    <s v="OfS"/>
    <m/>
    <s v="OfS"/>
    <n v="1"/>
  </r>
  <r>
    <x v="17"/>
    <s v="Office - Small"/>
    <x v="8"/>
    <s v="Lobby (Office Reception/Waiting)"/>
    <s v="OfS"/>
    <m/>
    <s v="OfS"/>
    <n v="1"/>
  </r>
  <r>
    <x v="17"/>
    <s v="Office - Small"/>
    <x v="8"/>
    <s v="Office (Executive/Private)"/>
    <s v="OfS"/>
    <m/>
    <s v="OfS"/>
    <n v="1"/>
  </r>
  <r>
    <x v="17"/>
    <s v="Office - Small"/>
    <x v="8"/>
    <s v="Office (General)"/>
    <s v="OfS"/>
    <m/>
    <s v="OfS"/>
    <n v="1"/>
  </r>
  <r>
    <x v="17"/>
    <s v="Office - Small"/>
    <x v="8"/>
    <s v="Storage (Conditioned)"/>
    <s v="OfS"/>
    <m/>
    <s v="OfS"/>
    <n v="1"/>
  </r>
  <r>
    <x v="17"/>
    <s v="Office - Small"/>
    <x v="8"/>
    <s v="Storage (Unconditioned)"/>
    <s v="OfS"/>
    <m/>
    <s v="OfS"/>
    <n v="2"/>
  </r>
  <r>
    <x v="29"/>
    <s v="Assembly"/>
    <x v="9"/>
    <s v="Exercise Centers/Gymnasium"/>
    <s v="Asm"/>
    <m/>
    <s v="Asm"/>
    <n v="4"/>
  </r>
  <r>
    <x v="6"/>
    <s v="Retail - Small"/>
    <x v="1"/>
    <s v="Retail Sales/Showroom"/>
    <s v="RtS"/>
    <m/>
    <s v="RtS"/>
    <n v="2"/>
  </r>
  <r>
    <x v="58"/>
    <s v="Retail - Large"/>
    <x v="18"/>
    <s v="Office (Executive/Private)"/>
    <s v="RtL"/>
    <m/>
    <s v="RtL"/>
    <n v="1"/>
  </r>
  <r>
    <x v="58"/>
    <s v="Retail - Large"/>
    <x v="18"/>
    <s v="Restrooms"/>
    <s v="RtL"/>
    <m/>
    <s v="RtL"/>
    <n v="1"/>
  </r>
  <r>
    <x v="81"/>
    <s v="Warehouse"/>
    <x v="4"/>
    <s v="Storage (Unconditioned)"/>
    <s v="SCn"/>
    <m/>
    <s v="SCn"/>
    <n v="3"/>
  </r>
  <r>
    <x v="81"/>
    <s v="Warehouse"/>
    <x v="4"/>
    <s v="Restrooms"/>
    <s v="SCn"/>
    <m/>
    <s v="SCn"/>
    <n v="7"/>
  </r>
  <r>
    <x v="16"/>
    <s v="Other Industrial"/>
    <x v="10"/>
    <s v="Comm/Ind Work (General High Bay)"/>
    <s v="MLI"/>
    <m/>
    <s v="MLI"/>
    <n v="2"/>
  </r>
  <r>
    <x v="16"/>
    <s v="Other Industrial"/>
    <x v="10"/>
    <s v="Kitchen/Break room and Food Preparation"/>
    <s v="MLI"/>
    <m/>
    <s v="MLI"/>
    <n v="1"/>
  </r>
  <r>
    <x v="16"/>
    <s v="Other Industrial"/>
    <x v="10"/>
    <s v="Laboratory"/>
    <s v="MLI"/>
    <m/>
    <s v="MLI"/>
    <n v="1"/>
  </r>
  <r>
    <x v="16"/>
    <s v="Other Industrial"/>
    <x v="10"/>
    <s v="Lobby (Office Reception/Waiting)"/>
    <s v="MLI"/>
    <m/>
    <s v="MLI"/>
    <n v="1"/>
  </r>
  <r>
    <x v="16"/>
    <s v="Other Industrial"/>
    <x v="10"/>
    <s v="Office (General)"/>
    <s v="MLI"/>
    <m/>
    <s v="MLI"/>
    <n v="2"/>
  </r>
  <r>
    <x v="16"/>
    <s v="Other Industrial"/>
    <x v="10"/>
    <s v="Restrooms"/>
    <s v="MLI"/>
    <m/>
    <s v="MLI"/>
    <n v="1"/>
  </r>
  <r>
    <x v="16"/>
    <s v="Other Industrial"/>
    <x v="10"/>
    <s v="Storage (Unconditioned)"/>
    <s v="MLI"/>
    <m/>
    <s v="MLI"/>
    <n v="1"/>
  </r>
  <r>
    <x v="17"/>
    <s v="Other Industrial"/>
    <x v="8"/>
    <s v="Computer Room"/>
    <s v="OfS"/>
    <m/>
    <s v="OfS"/>
    <n v="1"/>
  </r>
  <r>
    <x v="17"/>
    <s v="Other Industrial"/>
    <x v="8"/>
    <s v="Conference Room"/>
    <s v="OfS"/>
    <m/>
    <s v="OfS"/>
    <n v="1"/>
  </r>
  <r>
    <x v="17"/>
    <s v="Other Industrial"/>
    <x v="8"/>
    <s v="Kitchen/Break room and Food Preparation"/>
    <s v="OfS"/>
    <m/>
    <s v="OfS"/>
    <n v="1"/>
  </r>
  <r>
    <x v="17"/>
    <s v="Other Industrial"/>
    <x v="8"/>
    <s v="Laboratory"/>
    <s v="OfS"/>
    <m/>
    <s v="OfS"/>
    <n v="1"/>
  </r>
  <r>
    <x v="17"/>
    <s v="Other Industrial"/>
    <x v="8"/>
    <s v="Lobby (Office Reception/Waiting)"/>
    <s v="OfS"/>
    <m/>
    <s v="OfS"/>
    <n v="1"/>
  </r>
  <r>
    <x v="17"/>
    <s v="Other Industrial"/>
    <x v="8"/>
    <s v="Mechanical/Electrical Room"/>
    <s v="OfS"/>
    <m/>
    <s v="OfS"/>
    <n v="5"/>
  </r>
  <r>
    <x v="17"/>
    <s v="Other Industrial"/>
    <x v="8"/>
    <s v="Other Unlisted Activity Types"/>
    <s v="OfS"/>
    <m/>
    <s v="OfS"/>
    <n v="1"/>
  </r>
  <r>
    <x v="17"/>
    <s v="Other Industrial"/>
    <x v="8"/>
    <s v="Restrooms"/>
    <s v="OfS"/>
    <m/>
    <s v="OfS"/>
    <n v="2"/>
  </r>
  <r>
    <x v="17"/>
    <s v="Other Industrial"/>
    <x v="8"/>
    <s v="Stairwells (not stairways/hallways)"/>
    <s v="OfS"/>
    <m/>
    <s v="OfS"/>
    <n v="1"/>
  </r>
  <r>
    <x v="33"/>
    <s v="Retail - Large"/>
    <x v="1"/>
    <s v="Auto Repair Workshop"/>
    <s v="RtS"/>
    <m/>
    <s v="RtS"/>
    <n v="2"/>
  </r>
  <r>
    <x v="33"/>
    <s v="Retail - Large"/>
    <x v="1"/>
    <s v="Conference Room"/>
    <s v="RtS"/>
    <m/>
    <s v="RtS"/>
    <n v="1"/>
  </r>
  <r>
    <x v="33"/>
    <s v="Retail - Large"/>
    <x v="1"/>
    <s v="Dining Area"/>
    <s v="RtS"/>
    <m/>
    <s v="RtS"/>
    <n v="1"/>
  </r>
  <r>
    <x v="33"/>
    <s v="Retail - Large"/>
    <x v="1"/>
    <s v="Kitchen/Break room and Food Preparation"/>
    <s v="RtS"/>
    <m/>
    <s v="RtS"/>
    <n v="1"/>
  </r>
  <r>
    <x v="33"/>
    <s v="Retail - Large"/>
    <x v="1"/>
    <s v="Office (Executive/Private)"/>
    <s v="RtS"/>
    <m/>
    <s v="RtS"/>
    <n v="1"/>
  </r>
  <r>
    <x v="33"/>
    <s v="Retail - Large"/>
    <x v="1"/>
    <s v="Office (General)"/>
    <s v="RtS"/>
    <m/>
    <s v="RtS"/>
    <n v="1"/>
  </r>
  <r>
    <x v="33"/>
    <s v="Retail - Large"/>
    <x v="1"/>
    <s v="Office (Open Plan)"/>
    <s v="RtS"/>
    <m/>
    <s v="RtS"/>
    <n v="2"/>
  </r>
  <r>
    <x v="33"/>
    <s v="Retail - Large"/>
    <x v="1"/>
    <s v="Other Unlisted Activity Types"/>
    <s v="RtS"/>
    <m/>
    <s v="RtS"/>
    <n v="2"/>
  </r>
  <r>
    <x v="33"/>
    <s v="Retail - Large"/>
    <x v="1"/>
    <s v="Retail Sales/Showroom"/>
    <s v="RtS"/>
    <m/>
    <s v="RtS"/>
    <n v="3"/>
  </r>
  <r>
    <x v="17"/>
    <s v="Office - Small"/>
    <x v="8"/>
    <s v="Hallways/Corridors/Stairways"/>
    <s v="OfS"/>
    <m/>
    <s v="OfS"/>
    <n v="1"/>
  </r>
  <r>
    <x v="17"/>
    <s v="Office - Small"/>
    <x v="8"/>
    <s v="Lobby (Office Reception/Waiting)"/>
    <s v="OfS"/>
    <m/>
    <s v="OfS"/>
    <n v="1"/>
  </r>
  <r>
    <x v="17"/>
    <s v="Office - Small"/>
    <x v="8"/>
    <s v="Restrooms"/>
    <s v="OfS"/>
    <m/>
    <s v="OfS"/>
    <n v="1"/>
  </r>
  <r>
    <x v="17"/>
    <s v="Office - Small"/>
    <x v="8"/>
    <s v="Office (Executive/Private)"/>
    <s v="OfS"/>
    <m/>
    <s v="OfS"/>
    <n v="1"/>
  </r>
  <r>
    <x v="17"/>
    <s v="Office - Small"/>
    <x v="8"/>
    <s v="Copy Room"/>
    <s v="OfS"/>
    <m/>
    <s v="OfS"/>
    <n v="1"/>
  </r>
  <r>
    <x v="17"/>
    <s v="Office - Small"/>
    <x v="8"/>
    <s v="Kitchen/Break room and Food Preparation"/>
    <s v="OfS"/>
    <m/>
    <s v="OfS"/>
    <n v="1"/>
  </r>
  <r>
    <x v="36"/>
    <s v="Assembly"/>
    <x v="9"/>
    <s v="Hallways/Corridors/Stairways"/>
    <s v="Asm"/>
    <m/>
    <s v="Asm"/>
    <n v="2"/>
  </r>
  <r>
    <x v="36"/>
    <s v="Assembly"/>
    <x v="9"/>
    <s v="Auditorium"/>
    <s v="Asm"/>
    <m/>
    <s v="Asm"/>
    <n v="3"/>
  </r>
  <r>
    <x v="36"/>
    <s v="Assembly"/>
    <x v="9"/>
    <s v="Classroom/Lecture"/>
    <s v="Asm"/>
    <m/>
    <s v="Asm"/>
    <n v="4"/>
  </r>
  <r>
    <x v="36"/>
    <s v="Assembly"/>
    <x v="9"/>
    <s v="Office (General)"/>
    <s v="Asm"/>
    <m/>
    <s v="Asm"/>
    <n v="2"/>
  </r>
  <r>
    <x v="36"/>
    <s v="Assembly"/>
    <x v="9"/>
    <s v="Storage (Unconditioned)"/>
    <s v="Asm"/>
    <m/>
    <s v="Asm"/>
    <n v="1"/>
  </r>
  <r>
    <x v="8"/>
    <s v="Lodging"/>
    <x v="7"/>
    <s v="Guest Rooms (Hotel/Motel)"/>
    <s v="Htl"/>
    <m/>
    <s v="Htl"/>
    <n v="3"/>
  </r>
  <r>
    <x v="8"/>
    <s v="Lodging"/>
    <x v="7"/>
    <s v="Hallways/Corridors/Stairways"/>
    <s v="Htl"/>
    <m/>
    <s v="Htl"/>
    <n v="2"/>
  </r>
  <r>
    <x v="8"/>
    <s v="Lodging"/>
    <x v="7"/>
    <s v="Laundry"/>
    <s v="Htl"/>
    <m/>
    <s v="Htl"/>
    <n v="1"/>
  </r>
  <r>
    <x v="14"/>
    <s v="Health/Medical - Clinic"/>
    <x v="8"/>
    <s v="Storage (Conditioned)"/>
    <s v="OfS"/>
    <m/>
    <s v="OfS"/>
    <n v="1"/>
  </r>
  <r>
    <x v="14"/>
    <s v="Health/Medical - Clinic"/>
    <x v="8"/>
    <s v="Lobby (Office Reception/Waiting)"/>
    <s v="OfS"/>
    <m/>
    <s v="OfS"/>
    <n v="1"/>
  </r>
  <r>
    <x v="14"/>
    <s v="Health/Medical - Clinic"/>
    <x v="8"/>
    <s v="Restrooms"/>
    <s v="OfS"/>
    <m/>
    <s v="OfS"/>
    <n v="1"/>
  </r>
  <r>
    <x v="14"/>
    <s v="Health/Medical - Clinic"/>
    <x v="8"/>
    <s v="Laboratory"/>
    <s v="OfS"/>
    <m/>
    <s v="OfS"/>
    <n v="1"/>
  </r>
  <r>
    <x v="14"/>
    <s v="Health/Medical - Clinic"/>
    <x v="8"/>
    <s v="Medical Offices and Exam Rooms"/>
    <s v="OfS"/>
    <m/>
    <s v="OfS"/>
    <n v="1"/>
  </r>
  <r>
    <x v="14"/>
    <s v="Health/Medical - Clinic"/>
    <x v="8"/>
    <s v="Office (General)"/>
    <s v="OfS"/>
    <m/>
    <s v="OfS"/>
    <n v="1"/>
  </r>
  <r>
    <x v="31"/>
    <s v="Education - Primary School"/>
    <x v="13"/>
    <s v="Auditorium"/>
    <s v="EPr"/>
    <m/>
    <s v="EPr"/>
    <n v="3"/>
  </r>
  <r>
    <x v="31"/>
    <s v="Education - Primary School"/>
    <x v="13"/>
    <s v="Classroom/Lecture"/>
    <s v="EPr"/>
    <m/>
    <s v="EPr"/>
    <n v="6"/>
  </r>
  <r>
    <x v="31"/>
    <s v="Education - Primary School"/>
    <x v="13"/>
    <s v="Copy Room"/>
    <s v="EPr"/>
    <m/>
    <s v="EPr"/>
    <n v="2"/>
  </r>
  <r>
    <x v="31"/>
    <s v="Education - Primary School"/>
    <x v="13"/>
    <s v="Hallways/Corridors/Stairways"/>
    <s v="EPr"/>
    <m/>
    <s v="EPr"/>
    <n v="1"/>
  </r>
  <r>
    <x v="31"/>
    <s v="Education - Primary School"/>
    <x v="13"/>
    <s v="Kitchen/Break room and Food Preparation"/>
    <s v="EPr"/>
    <m/>
    <s v="EPr"/>
    <n v="3"/>
  </r>
  <r>
    <x v="31"/>
    <s v="Education - Primary School"/>
    <x v="13"/>
    <s v="Library"/>
    <s v="EPr"/>
    <m/>
    <s v="EPr"/>
    <n v="2"/>
  </r>
  <r>
    <x v="31"/>
    <s v="Education - Primary School"/>
    <x v="13"/>
    <s v="Medical Offices and Exam Rooms"/>
    <s v="EPr"/>
    <m/>
    <s v="EPr"/>
    <n v="1"/>
  </r>
  <r>
    <x v="31"/>
    <s v="Education - Primary School"/>
    <x v="13"/>
    <s v="Office (Executive/Private)"/>
    <s v="EPr"/>
    <m/>
    <s v="EPr"/>
    <n v="1"/>
  </r>
  <r>
    <x v="31"/>
    <s v="Education - Primary School"/>
    <x v="13"/>
    <s v="Office (Open Plan)"/>
    <s v="EPr"/>
    <m/>
    <s v="EPr"/>
    <n v="2"/>
  </r>
  <r>
    <x v="31"/>
    <s v="Education - Primary School"/>
    <x v="13"/>
    <s v="Classrooms (Portable)"/>
    <s v="EPr"/>
    <m/>
    <s v="EPr"/>
    <n v="4"/>
  </r>
  <r>
    <x v="42"/>
    <s v="Retail - Small"/>
    <x v="10"/>
    <s v="Restrooms"/>
    <s v="MLI"/>
    <m/>
    <s v="MLI"/>
    <n v="1"/>
  </r>
  <r>
    <x v="42"/>
    <s v="Retail - Small"/>
    <x v="10"/>
    <s v="Auto Repair Workshop"/>
    <s v="MLI"/>
    <m/>
    <s v="MLI"/>
    <n v="2"/>
  </r>
  <r>
    <x v="42"/>
    <s v="Retail - Small"/>
    <x v="10"/>
    <s v="Storage (Unconditioned)"/>
    <s v="MLI"/>
    <m/>
    <s v="MLI"/>
    <n v="1"/>
  </r>
  <r>
    <x v="42"/>
    <s v="Retail - Small"/>
    <x v="10"/>
    <s v="Office (General)"/>
    <s v="MLI"/>
    <m/>
    <s v="MLI"/>
    <n v="1"/>
  </r>
  <r>
    <x v="42"/>
    <s v="Retail - Small"/>
    <x v="10"/>
    <s v="Auto Repair Workshop"/>
    <s v="MLI"/>
    <m/>
    <s v="MLI"/>
    <n v="1"/>
  </r>
  <r>
    <x v="42"/>
    <s v="Retail - Small"/>
    <x v="10"/>
    <s v="Storage (Unconditioned)"/>
    <s v="MLI"/>
    <m/>
    <s v="MLI"/>
    <n v="1"/>
  </r>
  <r>
    <x v="16"/>
    <s v="Other Industrial"/>
    <x v="10"/>
    <s v="Storage (Conditioned)"/>
    <s v="MLI"/>
    <m/>
    <s v="MLI"/>
    <n v="2"/>
  </r>
  <r>
    <x v="16"/>
    <s v="Other Industrial"/>
    <x v="10"/>
    <s v="Office (Executive/Private)"/>
    <s v="MLI"/>
    <m/>
    <s v="MLI"/>
    <n v="1"/>
  </r>
  <r>
    <x v="16"/>
    <s v="Other Industrial"/>
    <x v="10"/>
    <s v="Office (Open Plan)"/>
    <s v="MLI"/>
    <m/>
    <s v="MLI"/>
    <n v="1"/>
  </r>
  <r>
    <x v="38"/>
    <s v="Office - Small"/>
    <x v="16"/>
    <s v="Restrooms"/>
    <s v="MBT"/>
    <m/>
    <s v="MBT"/>
    <n v="2"/>
  </r>
  <r>
    <x v="38"/>
    <s v="Office - Small"/>
    <x v="16"/>
    <s v="Storage (Unconditioned)"/>
    <s v="MBT"/>
    <m/>
    <s v="MBT"/>
    <n v="2"/>
  </r>
  <r>
    <x v="16"/>
    <s v="Other Industrial"/>
    <x v="10"/>
    <s v="Office (Executive/Private)"/>
    <s v="MLI"/>
    <m/>
    <s v="MLI"/>
    <n v="1"/>
  </r>
  <r>
    <x v="16"/>
    <s v="Other Industrial"/>
    <x v="10"/>
    <s v="Office (Open Plan)"/>
    <s v="MLI"/>
    <m/>
    <s v="MLI"/>
    <n v="1"/>
  </r>
  <r>
    <x v="16"/>
    <s v="Other Industrial"/>
    <x v="10"/>
    <s v="Other Unlisted Activity Types"/>
    <s v="MLI"/>
    <m/>
    <s v="MLI"/>
    <n v="2"/>
  </r>
  <r>
    <x v="16"/>
    <s v="Other Industrial"/>
    <x v="10"/>
    <s v="Comm/Ind Work (Precision)"/>
    <s v="MLI"/>
    <m/>
    <s v="MLI"/>
    <n v="2"/>
  </r>
  <r>
    <x v="16"/>
    <s v="Other Industrial"/>
    <x v="10"/>
    <s v="Comm/Ind Work (General High Bay)"/>
    <s v="MLI"/>
    <m/>
    <s v="MLI"/>
    <n v="2"/>
  </r>
  <r>
    <x v="74"/>
    <s v="Restaurant - Sit Down"/>
    <x v="15"/>
    <s v="Dining Area"/>
    <s v="RFF"/>
    <m/>
    <s v="RFF"/>
    <n v="1"/>
  </r>
  <r>
    <x v="74"/>
    <s v="Restaurant - Sit Down"/>
    <x v="15"/>
    <s v="Restrooms"/>
    <s v="RFF"/>
    <m/>
    <s v="RFF"/>
    <n v="1"/>
  </r>
  <r>
    <x v="74"/>
    <s v="Restaurant - Sit Down"/>
    <x v="15"/>
    <s v="Office (General)"/>
    <s v="RFF"/>
    <m/>
    <s v="RFF"/>
    <n v="1"/>
  </r>
  <r>
    <x v="74"/>
    <s v="Restaurant - Sit Down"/>
    <x v="15"/>
    <s v="Storage (Conditioned)"/>
    <s v="RFF"/>
    <m/>
    <s v="RFF"/>
    <n v="1"/>
  </r>
  <r>
    <x v="7"/>
    <s v="Warehouse"/>
    <x v="6"/>
    <s v="Restrooms"/>
    <s v="SUn"/>
    <m/>
    <s v="SUn"/>
    <n v="2"/>
  </r>
  <r>
    <x v="7"/>
    <s v="Warehouse"/>
    <x v="6"/>
    <s v="Storage (Unconditioned)"/>
    <s v="SUn"/>
    <m/>
    <s v="SUn"/>
    <n v="1"/>
  </r>
  <r>
    <x v="17"/>
    <s v="Other Industrial"/>
    <x v="8"/>
    <s v="Office (Open Plan)"/>
    <s v="OfS"/>
    <m/>
    <s v="OfS"/>
    <n v="1"/>
  </r>
  <r>
    <x v="17"/>
    <s v="Other Industrial"/>
    <x v="8"/>
    <s v="Storage (Unconditioned)"/>
    <s v="OfS"/>
    <m/>
    <s v="OfS"/>
    <n v="1"/>
  </r>
  <r>
    <x v="17"/>
    <s v="Other Industrial"/>
    <x v="8"/>
    <s v="Conference Room"/>
    <s v="OfS"/>
    <m/>
    <s v="OfS"/>
    <n v="1"/>
  </r>
  <r>
    <x v="17"/>
    <s v="Other Industrial"/>
    <x v="8"/>
    <s v="Computer (Network Room/Server Room"/>
    <s v="OfS"/>
    <m/>
    <s v="OfS"/>
    <n v="2"/>
  </r>
  <r>
    <x v="17"/>
    <s v="Other Industrial"/>
    <x v="8"/>
    <s v="Hallways/Corridors/Stairways"/>
    <s v="OfS"/>
    <m/>
    <s v="OfS"/>
    <n v="1"/>
  </r>
  <r>
    <x v="17"/>
    <s v="Other Industrial"/>
    <x v="8"/>
    <s v="Office (Executive/Private)"/>
    <s v="OfS"/>
    <m/>
    <s v="OfS"/>
    <n v="3"/>
  </r>
  <r>
    <x v="17"/>
    <s v="Other Industrial"/>
    <x v="8"/>
    <s v="Restrooms"/>
    <s v="OfS"/>
    <m/>
    <s v="OfS"/>
    <n v="1"/>
  </r>
  <r>
    <x v="2"/>
    <s v="Restaurant - Sit Down"/>
    <x v="2"/>
    <s v="Kitchen/Break room and Food Preparation"/>
    <s v="RSD"/>
    <m/>
    <s v="RSD"/>
    <n v="1"/>
  </r>
  <r>
    <x v="2"/>
    <s v="Restaurant - Sit Down"/>
    <x v="2"/>
    <s v="Storage (Conditioned)"/>
    <s v="RSD"/>
    <m/>
    <s v="RSD"/>
    <n v="1"/>
  </r>
  <r>
    <x v="14"/>
    <s v="Health/Medical - Clinic"/>
    <x v="8"/>
    <s v="Restrooms"/>
    <s v="OfS"/>
    <m/>
    <s v="OfS"/>
    <n v="1"/>
  </r>
  <r>
    <x v="14"/>
    <s v="Health/Medical - Clinic"/>
    <x v="8"/>
    <s v="Hallways/Corridors/Stairways"/>
    <s v="OfS"/>
    <m/>
    <s v="OfS"/>
    <n v="1"/>
  </r>
  <r>
    <x v="14"/>
    <s v="Health/Medical - Clinic"/>
    <x v="8"/>
    <s v="Medical Offices and Exam Rooms"/>
    <s v="OfS"/>
    <m/>
    <s v="OfS"/>
    <n v="1"/>
  </r>
  <r>
    <x v="14"/>
    <s v="Health/Medical - Clinic"/>
    <x v="8"/>
    <s v="Office (Open Plan)"/>
    <s v="OfS"/>
    <m/>
    <s v="OfS"/>
    <n v="1"/>
  </r>
  <r>
    <x v="16"/>
    <s v="Warehouse"/>
    <x v="10"/>
    <s v="Restrooms"/>
    <s v="MLI"/>
    <m/>
    <s v="MLI"/>
    <n v="1"/>
  </r>
  <r>
    <x v="16"/>
    <s v="Warehouse"/>
    <x v="10"/>
    <s v="Office (Open Plan)"/>
    <s v="MLI"/>
    <m/>
    <s v="MLI"/>
    <n v="1"/>
  </r>
  <r>
    <x v="52"/>
    <s v="Health/Medical - Clinic"/>
    <x v="17"/>
    <s v="Copy Room"/>
    <s v="Nrs"/>
    <m/>
    <s v="Nrs"/>
    <n v="1"/>
  </r>
  <r>
    <x v="52"/>
    <s v="Health/Medical - Clinic"/>
    <x v="17"/>
    <s v="Laboratory"/>
    <s v="Nrs"/>
    <m/>
    <s v="Nrs"/>
    <n v="1"/>
  </r>
  <r>
    <x v="52"/>
    <s v="Health/Medical - Clinic"/>
    <x v="17"/>
    <s v="Office (Executive/Private)"/>
    <s v="Nrs"/>
    <m/>
    <s v="Nrs"/>
    <n v="1"/>
  </r>
  <r>
    <x v="52"/>
    <s v="Health/Medical - Clinic"/>
    <x v="17"/>
    <s v="Patient Rooms"/>
    <s v="Nrs"/>
    <m/>
    <s v="Nrs"/>
    <n v="3"/>
  </r>
  <r>
    <x v="52"/>
    <s v="Health/Medical - Clinic"/>
    <x v="17"/>
    <s v="Restrooms"/>
    <s v="Nrs"/>
    <m/>
    <s v="Nrs"/>
    <n v="4"/>
  </r>
  <r>
    <x v="52"/>
    <s v="Health/Medical - Clinic"/>
    <x v="17"/>
    <s v="Storage (Conditioned)"/>
    <s v="Nrs"/>
    <m/>
    <s v="Nrs"/>
    <n v="3"/>
  </r>
  <r>
    <x v="16"/>
    <s v="Other Industrial"/>
    <x v="10"/>
    <s v="Outside/Outdoor Area"/>
    <s v="MLI"/>
    <m/>
    <s v="MLI"/>
    <n v="1"/>
  </r>
  <r>
    <x v="58"/>
    <s v="Retail - Large"/>
    <x v="18"/>
    <s v="Storage (Unconditioned)"/>
    <s v="RtL"/>
    <m/>
    <s v="RtL"/>
    <n v="5"/>
  </r>
  <r>
    <x v="18"/>
    <s v="Retail - Large"/>
    <x v="1"/>
    <s v="Auto Repair Workshop"/>
    <s v="RtS"/>
    <m/>
    <s v="RtS"/>
    <n v="2"/>
  </r>
  <r>
    <x v="18"/>
    <s v="Retail - Large"/>
    <x v="1"/>
    <s v="Retail Sales/Showroom"/>
    <s v="RtS"/>
    <m/>
    <s v="RtS"/>
    <n v="1"/>
  </r>
  <r>
    <x v="66"/>
    <s v="Assembly"/>
    <x v="12"/>
    <s v="Office (General)"/>
    <s v="OfL"/>
    <m/>
    <s v="OfL"/>
    <n v="1"/>
  </r>
  <r>
    <x v="66"/>
    <s v="Assembly"/>
    <x v="12"/>
    <s v="Office (Open Plan)"/>
    <s v="OfL"/>
    <m/>
    <s v="OfL"/>
    <n v="1"/>
  </r>
  <r>
    <x v="66"/>
    <s v="Assembly"/>
    <x v="12"/>
    <s v="Conference Room"/>
    <s v="OfL"/>
    <m/>
    <s v="OfL"/>
    <n v="2"/>
  </r>
  <r>
    <x v="66"/>
    <s v="Assembly"/>
    <x v="12"/>
    <s v="Exercise Centers/Gymnasium"/>
    <s v="OfL"/>
    <m/>
    <s v="OfL"/>
    <n v="1"/>
  </r>
  <r>
    <x v="66"/>
    <s v="Assembly"/>
    <x v="12"/>
    <s v="Kitchen/Break room and Food Preparation"/>
    <s v="OfL"/>
    <m/>
    <s v="OfL"/>
    <n v="1"/>
  </r>
  <r>
    <x v="66"/>
    <s v="Assembly"/>
    <x v="12"/>
    <s v="Office (Executive/Private)"/>
    <s v="OfL"/>
    <m/>
    <s v="OfL"/>
    <n v="1"/>
  </r>
  <r>
    <x v="66"/>
    <s v="Assembly"/>
    <x v="12"/>
    <s v="Restrooms"/>
    <s v="OfL"/>
    <m/>
    <s v="OfL"/>
    <n v="2"/>
  </r>
  <r>
    <x v="18"/>
    <s v="Retail - Small"/>
    <x v="1"/>
    <s v="Storage (Unconditioned)"/>
    <s v="RtS"/>
    <m/>
    <s v="RtS"/>
    <n v="1"/>
  </r>
  <r>
    <x v="43"/>
    <s v="Other Industrial"/>
    <x v="10"/>
    <s v="Storage (Unconditioned)"/>
    <s v="MLI"/>
    <m/>
    <s v="MLI"/>
    <n v="2"/>
  </r>
  <r>
    <x v="81"/>
    <s v="Warehouse"/>
    <x v="4"/>
    <s v="Conference Room"/>
    <s v="SCn"/>
    <m/>
    <s v="SCn"/>
    <n v="1"/>
  </r>
  <r>
    <x v="81"/>
    <s v="Warehouse"/>
    <x v="4"/>
    <s v="Kitchen/Break room and Food Preparation"/>
    <s v="SCn"/>
    <m/>
    <s v="SCn"/>
    <n v="2"/>
  </r>
  <r>
    <x v="81"/>
    <s v="Warehouse"/>
    <x v="4"/>
    <s v="Lobby (Main Entry and Assembly)"/>
    <s v="SCn"/>
    <m/>
    <s v="SCn"/>
    <n v="1"/>
  </r>
  <r>
    <x v="81"/>
    <s v="Warehouse"/>
    <x v="4"/>
    <s v="Mechanical/Electrical Room"/>
    <s v="SCn"/>
    <m/>
    <s v="SCn"/>
    <n v="4"/>
  </r>
  <r>
    <x v="81"/>
    <s v="Warehouse"/>
    <x v="4"/>
    <s v="Office (General)"/>
    <s v="SCn"/>
    <m/>
    <s v="SCn"/>
    <n v="2"/>
  </r>
  <r>
    <x v="81"/>
    <s v="Warehouse"/>
    <x v="4"/>
    <s v="Restrooms"/>
    <s v="SCn"/>
    <m/>
    <s v="SCn"/>
    <n v="2"/>
  </r>
  <r>
    <x v="81"/>
    <s v="Warehouse"/>
    <x v="4"/>
    <s v="Vacant Office (General)"/>
    <s v="SCn"/>
    <m/>
    <s v="SCn"/>
    <n v="1"/>
  </r>
  <r>
    <x v="81"/>
    <s v="Warehouse"/>
    <x v="4"/>
    <s v="Storage (Conditioned)"/>
    <s v="SCn"/>
    <m/>
    <s v="SCn"/>
    <n v="5"/>
  </r>
  <r>
    <x v="76"/>
    <s v="Retail - Large"/>
    <x v="21"/>
    <s v="Retail Sales/Showroom"/>
    <s v="Rt3"/>
    <m/>
    <s v="Rt3"/>
    <n v="1"/>
  </r>
  <r>
    <x v="7"/>
    <s v="Warehouse"/>
    <x v="6"/>
    <s v="Hallways/Corridors/Stairways"/>
    <s v="SUn"/>
    <m/>
    <s v="SUn"/>
    <n v="1"/>
  </r>
  <r>
    <x v="7"/>
    <s v="Warehouse"/>
    <x v="6"/>
    <s v="Lobby (Office Reception/Waiting)"/>
    <s v="SUn"/>
    <m/>
    <s v="SUn"/>
    <n v="1"/>
  </r>
  <r>
    <x v="7"/>
    <s v="Warehouse"/>
    <x v="6"/>
    <s v="Office (Executive/Private)"/>
    <s v="SUn"/>
    <m/>
    <s v="SUn"/>
    <n v="1"/>
  </r>
  <r>
    <x v="7"/>
    <s v="Warehouse"/>
    <x v="6"/>
    <s v="Office (General)"/>
    <s v="SUn"/>
    <m/>
    <s v="SUn"/>
    <n v="1"/>
  </r>
  <r>
    <x v="7"/>
    <s v="Warehouse"/>
    <x v="6"/>
    <s v="Restrooms"/>
    <s v="SUn"/>
    <m/>
    <s v="SUn"/>
    <n v="1"/>
  </r>
  <r>
    <x v="52"/>
    <s v="Health/Medical - Clinic"/>
    <x v="17"/>
    <s v="Kitchen/Break room and Food Preparation"/>
    <s v="Nrs"/>
    <m/>
    <s v="Nrs"/>
    <n v="1"/>
  </r>
  <r>
    <x v="52"/>
    <s v="Health/Medical - Clinic"/>
    <x v="17"/>
    <s v="Dining Area"/>
    <s v="Nrs"/>
    <m/>
    <s v="Nrs"/>
    <n v="1"/>
  </r>
  <r>
    <x v="52"/>
    <s v="Health/Medical - Clinic"/>
    <x v="17"/>
    <s v="Office (General)"/>
    <s v="Nrs"/>
    <m/>
    <s v="Nrs"/>
    <n v="1"/>
  </r>
  <r>
    <x v="32"/>
    <s v="Restaurant - Fast Food"/>
    <x v="15"/>
    <s v="Kitchen/Break room and Food Preparation"/>
    <s v="RFF"/>
    <m/>
    <s v="RFF"/>
    <n v="1"/>
  </r>
  <r>
    <x v="32"/>
    <s v="Restaurant - Fast Food"/>
    <x v="15"/>
    <s v="Restrooms"/>
    <s v="RFF"/>
    <m/>
    <s v="RFF"/>
    <n v="1"/>
  </r>
  <r>
    <x v="32"/>
    <s v="Restaurant - Fast Food"/>
    <x v="15"/>
    <s v="Dining Area"/>
    <s v="RFF"/>
    <m/>
    <s v="RFF"/>
    <n v="1"/>
  </r>
  <r>
    <x v="32"/>
    <s v="Restaurant - Fast Food"/>
    <x v="15"/>
    <s v="Storage (Conditioned)"/>
    <s v="RFF"/>
    <m/>
    <s v="RFF"/>
    <n v="1"/>
  </r>
  <r>
    <x v="7"/>
    <s v="Warehouse"/>
    <x v="6"/>
    <s v="Restrooms"/>
    <s v="SUn"/>
    <m/>
    <s v="SUn"/>
    <n v="2"/>
  </r>
  <r>
    <x v="55"/>
    <s v="Restaurant - Sit Down"/>
    <x v="2"/>
    <s v="Dining Area"/>
    <s v="RSD"/>
    <m/>
    <s v="RSD"/>
    <n v="1"/>
  </r>
  <r>
    <x v="17"/>
    <s v="Other Industrial"/>
    <x v="8"/>
    <s v="Office (Open Plan)"/>
    <s v="OfS"/>
    <m/>
    <s v="OfS"/>
    <n v="1"/>
  </r>
  <r>
    <x v="17"/>
    <s v="Other Industrial"/>
    <x v="8"/>
    <s v="Office (Executive/Private)"/>
    <s v="OfS"/>
    <m/>
    <s v="OfS"/>
    <n v="2"/>
  </r>
  <r>
    <x v="17"/>
    <s v="Other Industrial"/>
    <x v="8"/>
    <s v="Comm/Ind Work (General Low Bay)"/>
    <s v="OfS"/>
    <m/>
    <s v="OfS"/>
    <n v="2"/>
  </r>
  <r>
    <x v="17"/>
    <s v="Other Industrial"/>
    <x v="8"/>
    <s v="Conference Room"/>
    <s v="OfS"/>
    <m/>
    <s v="OfS"/>
    <n v="1"/>
  </r>
  <r>
    <x v="7"/>
    <s v="Warehouse"/>
    <x v="6"/>
    <s v="Kitchen/Break room and Food Preparation"/>
    <s v="SUn"/>
    <m/>
    <s v="SUn"/>
    <n v="1"/>
  </r>
  <r>
    <x v="7"/>
    <s v="Warehouse"/>
    <x v="6"/>
    <s v="Lobby (Office Reception/Waiting)"/>
    <s v="SUn"/>
    <m/>
    <s v="SUn"/>
    <n v="1"/>
  </r>
  <r>
    <x v="7"/>
    <s v="Warehouse"/>
    <x v="6"/>
    <s v="Office (Executive/Private)"/>
    <s v="SUn"/>
    <m/>
    <s v="SUn"/>
    <n v="3"/>
  </r>
  <r>
    <x v="7"/>
    <s v="Warehouse"/>
    <x v="6"/>
    <s v="Retail Sales/Showroom"/>
    <s v="SUn"/>
    <m/>
    <s v="SUn"/>
    <n v="1"/>
  </r>
  <r>
    <x v="76"/>
    <s v="Retail - Small"/>
    <x v="1"/>
    <s v="Comm/Ind Work (Precision)"/>
    <s v="Rt3"/>
    <s v="RtS"/>
    <s v="RtS"/>
    <n v="1"/>
  </r>
  <r>
    <x v="76"/>
    <s v="Retail - Small"/>
    <x v="1"/>
    <s v="Lobby (Office Reception/Waiting)"/>
    <s v="Rt3"/>
    <s v="RtS"/>
    <s v="RtS"/>
    <n v="1"/>
  </r>
  <r>
    <x v="32"/>
    <s v="Restaurant - Fast Food"/>
    <x v="15"/>
    <s v="Dining Area"/>
    <s v="RFF"/>
    <m/>
    <s v="RFF"/>
    <n v="3"/>
  </r>
  <r>
    <x v="32"/>
    <s v="Restaurant - Fast Food"/>
    <x v="15"/>
    <s v="Kitchen/Break room and Food Preparation"/>
    <s v="RFF"/>
    <m/>
    <s v="RFF"/>
    <n v="1"/>
  </r>
  <r>
    <x v="16"/>
    <s v="Other Industrial"/>
    <x v="10"/>
    <s v="Comm/Ind Work (General High Bay)"/>
    <s v="MLI"/>
    <m/>
    <s v="MLI"/>
    <n v="3"/>
  </r>
  <r>
    <x v="16"/>
    <s v="Other Industrial"/>
    <x v="10"/>
    <s v="Storage (Unconditioned)"/>
    <s v="MLI"/>
    <m/>
    <s v="MLI"/>
    <n v="1"/>
  </r>
  <r>
    <x v="129"/>
    <s v="Retail - Large"/>
    <x v="18"/>
    <s v="Storage (Unconditioned)"/>
    <s v="RtL"/>
    <m/>
    <s v="RtL"/>
    <n v="4"/>
  </r>
  <r>
    <x v="96"/>
    <s v="Other Industrial"/>
    <x v="10"/>
    <s v="Lobby (Main Entry and Assembly)"/>
    <s v="MLI"/>
    <m/>
    <s v="MLI"/>
    <n v="2"/>
  </r>
  <r>
    <x v="96"/>
    <s v="Other Industrial"/>
    <x v="10"/>
    <s v="Office (General)"/>
    <s v="MLI"/>
    <m/>
    <s v="MLI"/>
    <n v="3"/>
  </r>
  <r>
    <x v="96"/>
    <s v="Other Industrial"/>
    <x v="10"/>
    <s v="Restrooms"/>
    <s v="MLI"/>
    <m/>
    <s v="MLI"/>
    <n v="2"/>
  </r>
  <r>
    <x v="96"/>
    <s v="Other Industrial"/>
    <x v="10"/>
    <s v="Comm/Ind Work (General High Bay)"/>
    <s v="MLI"/>
    <m/>
    <s v="MLI"/>
    <n v="1"/>
  </r>
  <r>
    <x v="85"/>
    <s v="Assembly"/>
    <x v="9"/>
    <s v="Exhibit Display Area/Museum"/>
    <s v="Asm"/>
    <m/>
    <s v="Asm"/>
    <n v="1"/>
  </r>
  <r>
    <x v="43"/>
    <s v="Retail - Small"/>
    <x v="10"/>
    <s v="Auto Repair Workshop"/>
    <s v="MLI"/>
    <m/>
    <s v="MLI"/>
    <n v="3"/>
  </r>
  <r>
    <x v="17"/>
    <s v="Warehouse"/>
    <x v="8"/>
    <s v="Storage (Unconditioned)"/>
    <s v="OfS"/>
    <m/>
    <s v="OfS"/>
    <n v="1"/>
  </r>
  <r>
    <x v="7"/>
    <s v="Warehouse"/>
    <x v="6"/>
    <s v="Office (Open Plan)"/>
    <s v="SUn"/>
    <m/>
    <s v="SUn"/>
    <n v="2"/>
  </r>
  <r>
    <x v="7"/>
    <s v="Warehouse"/>
    <x v="6"/>
    <s v="Storage (Unconditioned)"/>
    <s v="SUn"/>
    <m/>
    <s v="SUn"/>
    <n v="1"/>
  </r>
  <r>
    <x v="130"/>
    <s v="Residential Multi-family"/>
    <x v="20"/>
    <s v="Parking"/>
    <s v="NA"/>
    <m/>
    <s v="NA"/>
    <n v="1"/>
  </r>
  <r>
    <x v="130"/>
    <s v="Residential Multi-family"/>
    <x v="20"/>
    <s v="Storage (Unconditioned)"/>
    <s v="NA"/>
    <m/>
    <s v="NA"/>
    <n v="2"/>
  </r>
  <r>
    <x v="7"/>
    <s v="Warehouse"/>
    <x v="6"/>
    <s v="Storage (Unconditioned)"/>
    <s v="SUn"/>
    <m/>
    <s v="SUn"/>
    <n v="2"/>
  </r>
  <r>
    <x v="7"/>
    <s v="Warehouse"/>
    <x v="6"/>
    <s v="Storage (Unconditioned)"/>
    <s v="SUn"/>
    <m/>
    <s v="SUn"/>
    <n v="4"/>
  </r>
  <r>
    <x v="93"/>
    <s v="Retail - Large"/>
    <x v="18"/>
    <s v="Retail Sales/Showroom"/>
    <s v="RtL"/>
    <m/>
    <s v="RtL"/>
    <n v="2"/>
  </r>
  <r>
    <x v="7"/>
    <s v="Warehouse"/>
    <x v="6"/>
    <s v="Conference Room"/>
    <s v="SUn"/>
    <m/>
    <s v="SUn"/>
    <n v="1"/>
  </r>
  <r>
    <x v="7"/>
    <s v="Warehouse"/>
    <x v="6"/>
    <s v="Storage (Conditioned)"/>
    <s v="SUn"/>
    <m/>
    <s v="SUn"/>
    <n v="1"/>
  </r>
  <r>
    <x v="7"/>
    <s v="Warehouse"/>
    <x v="6"/>
    <s v="Storage (Unconditioned)"/>
    <s v="SUn"/>
    <m/>
    <s v="SUn"/>
    <n v="1"/>
  </r>
  <r>
    <x v="33"/>
    <s v="Retail - Large"/>
    <x v="1"/>
    <s v="Conference Room"/>
    <s v="RtS"/>
    <m/>
    <s v="RtS"/>
    <n v="1"/>
  </r>
  <r>
    <x v="33"/>
    <s v="Retail - Large"/>
    <x v="1"/>
    <s v="Convention and Meeting Center"/>
    <s v="RtS"/>
    <m/>
    <s v="RtS"/>
    <n v="1"/>
  </r>
  <r>
    <x v="33"/>
    <s v="Retail - Large"/>
    <x v="1"/>
    <s v="Copy Room"/>
    <s v="RtS"/>
    <m/>
    <s v="RtS"/>
    <n v="1"/>
  </r>
  <r>
    <x v="33"/>
    <s v="Retail - Large"/>
    <x v="1"/>
    <s v="Hallways/Corridors/Stairways"/>
    <s v="RtS"/>
    <m/>
    <s v="RtS"/>
    <n v="3"/>
  </r>
  <r>
    <x v="33"/>
    <s v="Retail - Large"/>
    <x v="1"/>
    <s v="Office (Executive/Private)"/>
    <s v="RtS"/>
    <m/>
    <s v="RtS"/>
    <n v="4"/>
  </r>
  <r>
    <x v="33"/>
    <s v="Retail - Large"/>
    <x v="1"/>
    <s v="Office (Open Plan)"/>
    <s v="RtS"/>
    <m/>
    <s v="RtS"/>
    <n v="3"/>
  </r>
  <r>
    <x v="26"/>
    <s v="Office - Large"/>
    <x v="12"/>
    <s v="HallwayLobby"/>
    <s v="OfL"/>
    <m/>
    <s v="OfL"/>
    <n v="4"/>
  </r>
  <r>
    <x v="2"/>
    <s v="Restaurant - Sit Down"/>
    <x v="2"/>
    <s v="Dining"/>
    <s v="RSD"/>
    <m/>
    <s v="RSD"/>
    <n v="2"/>
  </r>
  <r>
    <x v="2"/>
    <s v="Restaurant - Sit Down"/>
    <x v="2"/>
    <s v="Restrooms"/>
    <s v="RSD"/>
    <m/>
    <s v="RSD"/>
    <n v="1"/>
  </r>
  <r>
    <x v="79"/>
    <s v="Agriculture"/>
    <x v="22"/>
    <s v="HallwayLobby"/>
    <s v="GrH"/>
    <m/>
    <s v="GrH"/>
    <n v="1"/>
  </r>
  <r>
    <x v="79"/>
    <s v="Agriculture"/>
    <x v="22"/>
    <s v="Office"/>
    <s v="GrH"/>
    <m/>
    <s v="GrH"/>
    <n v="3"/>
  </r>
  <r>
    <x v="33"/>
    <s v="Retail - Small"/>
    <x v="1"/>
    <s v="Restrooms"/>
    <s v="RtS"/>
    <m/>
    <s v="RtS"/>
    <n v="2"/>
  </r>
  <r>
    <x v="18"/>
    <s v="Retail - Small"/>
    <x v="1"/>
    <s v="RetailSales"/>
    <s v="RtS"/>
    <m/>
    <s v="RtS"/>
    <n v="1"/>
  </r>
  <r>
    <x v="16"/>
    <s v="Other Industrial"/>
    <x v="10"/>
    <s v="Restrooms"/>
    <s v="MLI"/>
    <m/>
    <s v="MLI"/>
    <n v="2"/>
  </r>
  <r>
    <x v="9"/>
    <s v="Office - Small"/>
    <x v="8"/>
    <s v="Office"/>
    <s v="OfS"/>
    <m/>
    <s v="OfS"/>
    <n v="4"/>
  </r>
  <r>
    <x v="6"/>
    <s v="Retail - Small"/>
    <x v="1"/>
    <s v="RetailSales"/>
    <s v="RtS"/>
    <m/>
    <s v="RtS"/>
    <n v="1"/>
  </r>
  <r>
    <x v="48"/>
    <s v="Lodging"/>
    <x v="7"/>
    <s v="HallwayLobby"/>
    <s v="Htl"/>
    <m/>
    <s v="Htl"/>
    <n v="2"/>
  </r>
  <r>
    <x v="48"/>
    <s v="Lodging"/>
    <x v="7"/>
    <s v="Restrooms"/>
    <s v="Htl"/>
    <m/>
    <s v="Htl"/>
    <n v="1"/>
  </r>
  <r>
    <x v="70"/>
    <s v="Retail - Small"/>
    <x v="1"/>
    <s v="Restrooms"/>
    <s v="RtS"/>
    <m/>
    <s v="RtS"/>
    <n v="1"/>
  </r>
  <r>
    <x v="70"/>
    <s v="Retail - Small"/>
    <x v="1"/>
    <s v="RetailSales"/>
    <s v="RtS"/>
    <m/>
    <s v="RtS"/>
    <n v="1"/>
  </r>
  <r>
    <x v="70"/>
    <s v="Retail - Small"/>
    <x v="1"/>
    <s v="Storage"/>
    <s v="RtS"/>
    <m/>
    <s v="RtS"/>
    <n v="1"/>
  </r>
  <r>
    <x v="8"/>
    <s v="Lodging"/>
    <x v="7"/>
    <s v="Guest Rooms"/>
    <s v="Htl"/>
    <m/>
    <s v="Htl"/>
    <n v="27"/>
  </r>
  <r>
    <x v="8"/>
    <s v="Lodging"/>
    <x v="7"/>
    <s v="HallwayLobby"/>
    <s v="Htl"/>
    <m/>
    <s v="Htl"/>
    <n v="2"/>
  </r>
  <r>
    <x v="8"/>
    <s v="Lodging"/>
    <x v="7"/>
    <s v="Mechanical/Electrical Room"/>
    <s v="Htl"/>
    <m/>
    <s v="Htl"/>
    <n v="2"/>
  </r>
  <r>
    <x v="8"/>
    <s v="Lodging"/>
    <x v="7"/>
    <s v="Restrooms"/>
    <s v="Htl"/>
    <m/>
    <s v="Htl"/>
    <n v="1"/>
  </r>
  <r>
    <x v="8"/>
    <s v="Lodging"/>
    <x v="7"/>
    <s v="Storage"/>
    <s v="Htl"/>
    <m/>
    <s v="Htl"/>
    <n v="1"/>
  </r>
  <r>
    <x v="2"/>
    <s v="Restaurant - Sit Down"/>
    <x v="2"/>
    <s v="Dining"/>
    <s v="RSD"/>
    <m/>
    <s v="RSD"/>
    <n v="1"/>
  </r>
  <r>
    <x v="3"/>
    <s v="Lodging"/>
    <x v="3"/>
    <s v="Guest Rooms"/>
    <s v="Mtl"/>
    <m/>
    <s v="Mtl"/>
    <n v="14"/>
  </r>
  <r>
    <x v="3"/>
    <s v="Lodging"/>
    <x v="3"/>
    <s v="HallwayLobby"/>
    <s v="Mtl"/>
    <m/>
    <s v="Mtl"/>
    <n v="2"/>
  </r>
  <r>
    <x v="3"/>
    <s v="Lodging"/>
    <x v="3"/>
    <s v="Office"/>
    <s v="Mtl"/>
    <m/>
    <s v="Mtl"/>
    <n v="1"/>
  </r>
  <r>
    <x v="3"/>
    <s v="Lodging"/>
    <x v="3"/>
    <s v="Restrooms"/>
    <s v="Mtl"/>
    <m/>
    <s v="Mtl"/>
    <n v="2"/>
  </r>
  <r>
    <x v="40"/>
    <s v="Office - Small"/>
    <x v="8"/>
    <s v="HallwayLobby"/>
    <s v="OfS"/>
    <m/>
    <s v="OfS"/>
    <n v="1"/>
  </r>
  <r>
    <x v="40"/>
    <s v="Office - Small"/>
    <x v="8"/>
    <s v="Office"/>
    <s v="OfS"/>
    <m/>
    <s v="OfS"/>
    <n v="1"/>
  </r>
  <r>
    <x v="40"/>
    <s v="Office - Small"/>
    <x v="8"/>
    <s v="Restrooms"/>
    <s v="OfS"/>
    <m/>
    <s v="OfS"/>
    <n v="1"/>
  </r>
  <r>
    <x v="40"/>
    <s v="Office - Small"/>
    <x v="8"/>
    <s v="Restrooms"/>
    <s v="OfS"/>
    <m/>
    <s v="OfS"/>
    <n v="1"/>
  </r>
  <r>
    <x v="3"/>
    <s v="Lodging"/>
    <x v="3"/>
    <s v="Guest Rooms"/>
    <s v="Mtl"/>
    <m/>
    <s v="Mtl"/>
    <n v="3"/>
  </r>
  <r>
    <x v="3"/>
    <s v="Lodging"/>
    <x v="3"/>
    <s v="Mechanical/Electrical Room"/>
    <s v="Mtl"/>
    <m/>
    <s v="Mtl"/>
    <n v="1"/>
  </r>
  <r>
    <x v="3"/>
    <s v="Lodging"/>
    <x v="3"/>
    <s v="Restrooms"/>
    <s v="Mtl"/>
    <m/>
    <s v="Mtl"/>
    <n v="1"/>
  </r>
  <r>
    <x v="14"/>
    <s v="Health/Medical - Clinic"/>
    <x v="8"/>
    <s v="OtherMisc"/>
    <s v="OfS"/>
    <m/>
    <s v="OfS"/>
    <n v="1"/>
  </r>
  <r>
    <x v="14"/>
    <s v="Health/Medical - Clinic"/>
    <x v="8"/>
    <s v="HallwayLobby"/>
    <s v="OfS"/>
    <m/>
    <s v="OfS"/>
    <n v="1"/>
  </r>
  <r>
    <x v="40"/>
    <s v="Retail - Small"/>
    <x v="8"/>
    <s v="Restrooms"/>
    <s v="OfS"/>
    <m/>
    <s v="OfS"/>
    <n v="1"/>
  </r>
  <r>
    <x v="35"/>
    <s v="Retail - Small"/>
    <x v="1"/>
    <s v="HallwayLobby"/>
    <s v="RtS"/>
    <m/>
    <s v="RtS"/>
    <n v="1"/>
  </r>
  <r>
    <x v="35"/>
    <s v="Retail - Small"/>
    <x v="1"/>
    <s v="Restrooms"/>
    <s v="RtS"/>
    <m/>
    <s v="RtS"/>
    <n v="1"/>
  </r>
  <r>
    <x v="35"/>
    <s v="Retail - Small"/>
    <x v="1"/>
    <s v="RetailSales"/>
    <s v="RtS"/>
    <m/>
    <s v="RtS"/>
    <n v="1"/>
  </r>
  <r>
    <x v="33"/>
    <s v="Retail - Large"/>
    <x v="1"/>
    <s v="HallwayLobby"/>
    <s v="RtS"/>
    <m/>
    <s v="RtS"/>
    <n v="1"/>
  </r>
  <r>
    <x v="6"/>
    <s v="Retail - Small"/>
    <x v="1"/>
    <s v="Office"/>
    <s v="RtS"/>
    <m/>
    <s v="RtS"/>
    <n v="1"/>
  </r>
  <r>
    <x v="6"/>
    <s v="Retail - Small"/>
    <x v="1"/>
    <s v="OtherMisc"/>
    <s v="RtS"/>
    <m/>
    <s v="RtS"/>
    <n v="1"/>
  </r>
  <r>
    <x v="8"/>
    <s v="Lodging"/>
    <x v="7"/>
    <s v="Guest Rooms"/>
    <s v="Htl"/>
    <m/>
    <s v="Htl"/>
    <n v="17"/>
  </r>
  <r>
    <x v="8"/>
    <s v="Lodging"/>
    <x v="7"/>
    <s v="HallwayLobby"/>
    <s v="Htl"/>
    <m/>
    <s v="Htl"/>
    <n v="1"/>
  </r>
  <r>
    <x v="3"/>
    <s v="Lodging"/>
    <x v="3"/>
    <s v="Guest Rooms"/>
    <s v="Mtl"/>
    <m/>
    <s v="Mtl"/>
    <n v="8"/>
  </r>
  <r>
    <x v="3"/>
    <s v="Lodging"/>
    <x v="3"/>
    <s v="HallwayLobby"/>
    <s v="Mtl"/>
    <m/>
    <s v="Mtl"/>
    <n v="1"/>
  </r>
  <r>
    <x v="3"/>
    <s v="Lodging"/>
    <x v="3"/>
    <s v="Office"/>
    <s v="Mtl"/>
    <m/>
    <s v="Mtl"/>
    <n v="1"/>
  </r>
  <r>
    <x v="33"/>
    <s v="Retail - Small"/>
    <x v="1"/>
    <s v="HallwayLobby"/>
    <s v="RtS"/>
    <m/>
    <s v="RtS"/>
    <n v="1"/>
  </r>
  <r>
    <x v="14"/>
    <s v="Health/Medical - Clinic"/>
    <x v="8"/>
    <s v="HallwayLobby"/>
    <s v="OfS"/>
    <m/>
    <s v="OfS"/>
    <n v="1"/>
  </r>
  <r>
    <x v="14"/>
    <s v="Health/Medical - Clinic"/>
    <x v="8"/>
    <s v="Office"/>
    <s v="OfS"/>
    <m/>
    <s v="OfS"/>
    <n v="1"/>
  </r>
  <r>
    <x v="2"/>
    <s v="Restaurant - Sit Down"/>
    <x v="2"/>
    <s v="Dining"/>
    <s v="RSD"/>
    <m/>
    <s v="RSD"/>
    <n v="1"/>
  </r>
  <r>
    <x v="40"/>
    <s v="Office - Small"/>
    <x v="8"/>
    <s v="Office"/>
    <s v="OfS"/>
    <m/>
    <s v="OfS"/>
    <n v="2"/>
  </r>
  <r>
    <x v="40"/>
    <s v="Office - Small"/>
    <x v="8"/>
    <s v="Restrooms"/>
    <s v="OfS"/>
    <m/>
    <s v="OfS"/>
    <n v="1"/>
  </r>
  <r>
    <x v="3"/>
    <s v="Lodging"/>
    <x v="3"/>
    <s v="HallwayLobby"/>
    <s v="Mtl"/>
    <m/>
    <s v="Mtl"/>
    <n v="2"/>
  </r>
  <r>
    <x v="3"/>
    <s v="Lodging"/>
    <x v="3"/>
    <s v="Restrooms"/>
    <s v="Mtl"/>
    <m/>
    <s v="Mtl"/>
    <n v="2"/>
  </r>
  <r>
    <x v="23"/>
    <s v="Assembly"/>
    <x v="9"/>
    <s v="Assembly"/>
    <s v="Asm"/>
    <m/>
    <s v="Asm"/>
    <n v="1"/>
  </r>
  <r>
    <x v="23"/>
    <s v="Assembly"/>
    <x v="9"/>
    <s v="HallwayLobby"/>
    <s v="Asm"/>
    <m/>
    <s v="Asm"/>
    <n v="1"/>
  </r>
  <r>
    <x v="18"/>
    <s v="Retail - Small"/>
    <x v="1"/>
    <s v="RetailSales"/>
    <s v="RtS"/>
    <m/>
    <s v="RtS"/>
    <n v="2"/>
  </r>
  <r>
    <x v="14"/>
    <s v="Health/Medical - Clinic"/>
    <x v="8"/>
    <s v="HallwayLobby"/>
    <s v="OfS"/>
    <m/>
    <s v="OfS"/>
    <n v="1"/>
  </r>
  <r>
    <x v="14"/>
    <s v="Health/Medical - Clinic"/>
    <x v="8"/>
    <s v="Office"/>
    <s v="OfS"/>
    <m/>
    <s v="OfS"/>
    <n v="2"/>
  </r>
  <r>
    <x v="3"/>
    <s v="Lodging"/>
    <x v="3"/>
    <s v="HallwayLobby"/>
    <s v="Mtl"/>
    <m/>
    <s v="Mtl"/>
    <n v="2"/>
  </r>
  <r>
    <x v="3"/>
    <s v="Lodging"/>
    <x v="3"/>
    <s v="Kitchen/Break Room"/>
    <s v="Mtl"/>
    <m/>
    <s v="Mtl"/>
    <n v="2"/>
  </r>
  <r>
    <x v="3"/>
    <s v="Lodging"/>
    <x v="3"/>
    <s v="Restrooms"/>
    <s v="Mtl"/>
    <m/>
    <s v="Mtl"/>
    <n v="2"/>
  </r>
  <r>
    <x v="3"/>
    <s v="Lodging"/>
    <x v="3"/>
    <s v="Storage"/>
    <s v="Mtl"/>
    <m/>
    <s v="Mtl"/>
    <n v="2"/>
  </r>
  <r>
    <x v="42"/>
    <s v="Retail - Small"/>
    <x v="10"/>
    <s v="Auto Repair Workshop"/>
    <s v="MLI"/>
    <m/>
    <s v="MLI"/>
    <n v="1"/>
  </r>
  <r>
    <x v="42"/>
    <s v="Retail - Small"/>
    <x v="10"/>
    <s v="Office"/>
    <s v="MLI"/>
    <m/>
    <s v="MLI"/>
    <n v="2"/>
  </r>
  <r>
    <x v="11"/>
    <s v="Office - Small"/>
    <x v="8"/>
    <s v="Comm/Ind Work"/>
    <s v="OfS"/>
    <m/>
    <s v="OfS"/>
    <n v="1"/>
  </r>
  <r>
    <x v="11"/>
    <s v="Office - Small"/>
    <x v="8"/>
    <s v="Office"/>
    <s v="OfS"/>
    <m/>
    <s v="OfS"/>
    <n v="4"/>
  </r>
  <r>
    <x v="32"/>
    <s v="Restaurant - Fast Food"/>
    <x v="15"/>
    <s v="Dining"/>
    <s v="RFF"/>
    <m/>
    <s v="RFF"/>
    <n v="1"/>
  </r>
  <r>
    <x v="32"/>
    <s v="Restaurant - Fast Food"/>
    <x v="15"/>
    <s v="Kitchen/Break Room"/>
    <s v="RFF"/>
    <m/>
    <s v="RFF"/>
    <n v="1"/>
  </r>
  <r>
    <x v="6"/>
    <s v="Retail - Small"/>
    <x v="1"/>
    <s v="OtherMisc"/>
    <s v="RtS"/>
    <m/>
    <s v="RtS"/>
    <n v="1"/>
  </r>
  <r>
    <x v="6"/>
    <s v="Retail - Small"/>
    <x v="1"/>
    <s v="Storage"/>
    <s v="RtS"/>
    <m/>
    <s v="RtS"/>
    <n v="1"/>
  </r>
  <r>
    <x v="76"/>
    <s v="Retail - Small"/>
    <x v="21"/>
    <s v="Comm/Ind Work"/>
    <s v="Rt3"/>
    <m/>
    <s v="Rt3"/>
    <n v="2"/>
  </r>
  <r>
    <x v="76"/>
    <s v="Retail - Small"/>
    <x v="21"/>
    <s v="Kitchen/Break Room"/>
    <s v="Rt3"/>
    <m/>
    <s v="Rt3"/>
    <n v="2"/>
  </r>
  <r>
    <x v="3"/>
    <s v="Lodging"/>
    <x v="3"/>
    <s v="Comm/Ind Work"/>
    <s v="Mtl"/>
    <m/>
    <s v="Mtl"/>
    <n v="1"/>
  </r>
  <r>
    <x v="3"/>
    <s v="Lodging"/>
    <x v="3"/>
    <s v="Office"/>
    <s v="Mtl"/>
    <m/>
    <s v="Mtl"/>
    <n v="1"/>
  </r>
  <r>
    <x v="67"/>
    <s v="Grocery"/>
    <x v="1"/>
    <s v="OtherMisc"/>
    <s v="RtS"/>
    <m/>
    <s v="RtS"/>
    <n v="3"/>
  </r>
  <r>
    <x v="67"/>
    <s v="Grocery"/>
    <x v="1"/>
    <s v="RetailSales"/>
    <s v="RtS"/>
    <m/>
    <s v="RtS"/>
    <n v="2"/>
  </r>
  <r>
    <x v="6"/>
    <s v="Retail - Small"/>
    <x v="1"/>
    <s v="Office"/>
    <s v="RtS"/>
    <m/>
    <s v="RtS"/>
    <n v="4"/>
  </r>
  <r>
    <x v="6"/>
    <s v="Retail - Small"/>
    <x v="1"/>
    <s v="OtherMisc"/>
    <s v="RtS"/>
    <m/>
    <s v="RtS"/>
    <n v="4"/>
  </r>
  <r>
    <x v="6"/>
    <s v="Retail - Small"/>
    <x v="1"/>
    <s v="RetailSales"/>
    <s v="RtS"/>
    <m/>
    <s v="RtS"/>
    <n v="5"/>
  </r>
  <r>
    <x v="6"/>
    <s v="Retail - Small"/>
    <x v="1"/>
    <s v="Storage"/>
    <s v="RtS"/>
    <m/>
    <s v="RtS"/>
    <n v="2"/>
  </r>
  <r>
    <x v="25"/>
    <s v="Office - Small"/>
    <x v="12"/>
    <s v="Comm/Ind Work"/>
    <s v="OfL"/>
    <m/>
    <s v="OfL"/>
    <n v="1"/>
  </r>
  <r>
    <x v="25"/>
    <s v="Office - Small"/>
    <x v="12"/>
    <s v="Office"/>
    <s v="OfL"/>
    <m/>
    <s v="OfL"/>
    <n v="4"/>
  </r>
  <r>
    <x v="18"/>
    <s v="Retail - Small"/>
    <x v="1"/>
    <s v="Office"/>
    <s v="RtS"/>
    <m/>
    <s v="RtS"/>
    <n v="5"/>
  </r>
  <r>
    <x v="18"/>
    <s v="Retail - Small"/>
    <x v="1"/>
    <s v="Storage"/>
    <s v="RtS"/>
    <m/>
    <s v="RtS"/>
    <n v="1"/>
  </r>
  <r>
    <x v="18"/>
    <s v="Retail - Small"/>
    <x v="1"/>
    <s v="Storage"/>
    <s v="RtS"/>
    <m/>
    <s v="RtS"/>
    <n v="1"/>
  </r>
  <r>
    <x v="34"/>
    <s v="Warehouse"/>
    <x v="6"/>
    <s v="Storage"/>
    <s v="SUn"/>
    <m/>
    <s v="SUn"/>
    <n v="1"/>
  </r>
  <r>
    <x v="57"/>
    <s v="Health/Medical - Clinic"/>
    <x v="16"/>
    <s v="Comm/Ind Work"/>
    <s v="MBT"/>
    <m/>
    <s v="MBT"/>
    <n v="2"/>
  </r>
  <r>
    <x v="57"/>
    <s v="Health/Medical - Clinic"/>
    <x v="16"/>
    <s v="Office"/>
    <s v="MBT"/>
    <m/>
    <s v="MBT"/>
    <n v="1"/>
  </r>
  <r>
    <x v="57"/>
    <s v="Health/Medical - Clinic"/>
    <x v="16"/>
    <s v="OtherMisc"/>
    <s v="MBT"/>
    <m/>
    <s v="MBT"/>
    <n v="2"/>
  </r>
  <r>
    <x v="42"/>
    <s v="Retail - Small"/>
    <x v="10"/>
    <s v="Auto Repair Workshop"/>
    <s v="MLI"/>
    <m/>
    <s v="MLI"/>
    <n v="4"/>
  </r>
  <r>
    <x v="42"/>
    <s v="Retail - Small"/>
    <x v="10"/>
    <s v="HallwayLobby"/>
    <s v="MLI"/>
    <m/>
    <s v="MLI"/>
    <n v="2"/>
  </r>
  <r>
    <x v="42"/>
    <s v="Retail - Small"/>
    <x v="10"/>
    <s v="Office"/>
    <s v="MLI"/>
    <m/>
    <s v="MLI"/>
    <n v="2"/>
  </r>
  <r>
    <x v="42"/>
    <s v="Retail - Small"/>
    <x v="10"/>
    <s v="OtherMisc"/>
    <s v="MLI"/>
    <m/>
    <s v="MLI"/>
    <n v="1"/>
  </r>
  <r>
    <x v="18"/>
    <s v="Retail - Small"/>
    <x v="1"/>
    <s v="RetailSales"/>
    <s v="RtS"/>
    <m/>
    <s v="RtS"/>
    <n v="4"/>
  </r>
  <r>
    <x v="18"/>
    <s v="Retail - Small"/>
    <x v="1"/>
    <s v="Storage"/>
    <s v="RtS"/>
    <m/>
    <s v="RtS"/>
    <n v="2"/>
  </r>
  <r>
    <x v="67"/>
    <s v="Grocery"/>
    <x v="1"/>
    <s v="RetailSales"/>
    <s v="RtS"/>
    <m/>
    <s v="RtS"/>
    <n v="4"/>
  </r>
  <r>
    <x v="14"/>
    <s v="Health/Medical - Clinic"/>
    <x v="8"/>
    <s v="Comm/Ind Work"/>
    <s v="OfS"/>
    <m/>
    <s v="OfS"/>
    <n v="1"/>
  </r>
  <r>
    <x v="14"/>
    <s v="Health/Medical - Clinic"/>
    <x v="8"/>
    <s v="HallwayLobby"/>
    <s v="OfS"/>
    <m/>
    <s v="OfS"/>
    <n v="2"/>
  </r>
  <r>
    <x v="14"/>
    <s v="Health/Medical - Clinic"/>
    <x v="8"/>
    <s v="Kitchen/Break Room"/>
    <s v="OfS"/>
    <m/>
    <s v="OfS"/>
    <n v="2"/>
  </r>
  <r>
    <x v="14"/>
    <s v="Health/Medical - Clinic"/>
    <x v="8"/>
    <s v="Office"/>
    <s v="OfS"/>
    <m/>
    <s v="OfS"/>
    <n v="5"/>
  </r>
  <r>
    <x v="14"/>
    <s v="Health/Medical - Clinic"/>
    <x v="8"/>
    <s v="OtherMisc"/>
    <s v="OfS"/>
    <m/>
    <s v="OfS"/>
    <n v="2"/>
  </r>
  <r>
    <x v="14"/>
    <s v="Health/Medical - Clinic"/>
    <x v="8"/>
    <s v="Storage"/>
    <s v="OfS"/>
    <m/>
    <s v="OfS"/>
    <n v="1"/>
  </r>
  <r>
    <x v="45"/>
    <s v="Office - Small"/>
    <x v="8"/>
    <s v="Office"/>
    <s v="OfS"/>
    <m/>
    <s v="OfS"/>
    <n v="10"/>
  </r>
  <r>
    <x v="45"/>
    <s v="Office - Small"/>
    <x v="8"/>
    <s v="Restrooms"/>
    <s v="OfS"/>
    <m/>
    <s v="OfS"/>
    <n v="1"/>
  </r>
  <r>
    <x v="42"/>
    <s v="Retail - Small"/>
    <x v="10"/>
    <s v="Restrooms"/>
    <s v="MLI"/>
    <m/>
    <s v="MLI"/>
    <n v="1"/>
  </r>
  <r>
    <x v="42"/>
    <s v="Retail - Small"/>
    <x v="10"/>
    <s v="Auto Repair Workshop"/>
    <s v="MLI"/>
    <m/>
    <s v="MLI"/>
    <n v="5"/>
  </r>
  <r>
    <x v="42"/>
    <s v="Retail - Small"/>
    <x v="10"/>
    <s v="Office"/>
    <s v="MLI"/>
    <m/>
    <s v="MLI"/>
    <n v="2"/>
  </r>
  <r>
    <x v="42"/>
    <s v="Retail - Small"/>
    <x v="10"/>
    <s v="Restrooms"/>
    <s v="MLI"/>
    <m/>
    <s v="MLI"/>
    <n v="1"/>
  </r>
  <r>
    <x v="9"/>
    <s v="Office - Small"/>
    <x v="8"/>
    <s v="Comm/Ind Work"/>
    <s v="OfS"/>
    <m/>
    <s v="OfS"/>
    <n v="1"/>
  </r>
  <r>
    <x v="9"/>
    <s v="Office - Small"/>
    <x v="8"/>
    <s v="Office"/>
    <s v="OfS"/>
    <m/>
    <s v="OfS"/>
    <n v="1"/>
  </r>
  <r>
    <x v="9"/>
    <s v="Office - Small"/>
    <x v="8"/>
    <s v="Restrooms"/>
    <s v="OfS"/>
    <m/>
    <s v="OfS"/>
    <n v="1"/>
  </r>
  <r>
    <x v="9"/>
    <s v="Office - Small"/>
    <x v="8"/>
    <s v="Storage"/>
    <s v="OfS"/>
    <m/>
    <s v="OfS"/>
    <n v="2"/>
  </r>
  <r>
    <x v="42"/>
    <s v="Retail - Small"/>
    <x v="10"/>
    <s v="Auto Repair Workshop"/>
    <s v="MLI"/>
    <m/>
    <s v="MLI"/>
    <n v="8"/>
  </r>
  <r>
    <x v="42"/>
    <s v="Retail - Small"/>
    <x v="10"/>
    <s v="Office"/>
    <s v="MLI"/>
    <m/>
    <s v="MLI"/>
    <n v="2"/>
  </r>
  <r>
    <x v="2"/>
    <s v="Restaurant - Sit Down"/>
    <x v="2"/>
    <s v="Dining"/>
    <s v="RSD"/>
    <m/>
    <s v="RSD"/>
    <n v="2"/>
  </r>
  <r>
    <x v="2"/>
    <s v="Restaurant - Sit Down"/>
    <x v="2"/>
    <s v="Kitchen/Break Room"/>
    <s v="RSD"/>
    <m/>
    <s v="RSD"/>
    <n v="1"/>
  </r>
  <r>
    <x v="29"/>
    <s v="Assembly"/>
    <x v="9"/>
    <s v="OtherMisc"/>
    <s v="Asm"/>
    <m/>
    <s v="Asm"/>
    <n v="5"/>
  </r>
  <r>
    <x v="42"/>
    <s v="Retail - Small"/>
    <x v="10"/>
    <s v="Auto Repair Workshop"/>
    <s v="MLI"/>
    <m/>
    <s v="MLI"/>
    <n v="4"/>
  </r>
  <r>
    <x v="42"/>
    <s v="Retail - Small"/>
    <x v="10"/>
    <s v="Office"/>
    <s v="MLI"/>
    <m/>
    <s v="MLI"/>
    <n v="1"/>
  </r>
  <r>
    <x v="42"/>
    <s v="Retail - Small"/>
    <x v="10"/>
    <s v="Storage"/>
    <s v="MLI"/>
    <m/>
    <s v="MLI"/>
    <n v="2"/>
  </r>
  <r>
    <x v="6"/>
    <s v="Retail - Small"/>
    <x v="1"/>
    <s v="HallwayLobby"/>
    <s v="RtS"/>
    <m/>
    <s v="RtS"/>
    <n v="1"/>
  </r>
  <r>
    <x v="6"/>
    <s v="Retail - Small"/>
    <x v="1"/>
    <s v="Restrooms"/>
    <s v="RtS"/>
    <m/>
    <s v="RtS"/>
    <n v="1"/>
  </r>
  <r>
    <x v="6"/>
    <s v="Retail - Small"/>
    <x v="1"/>
    <s v="RetailSales"/>
    <s v="RtS"/>
    <m/>
    <s v="RtS"/>
    <n v="4"/>
  </r>
  <r>
    <x v="18"/>
    <s v="Retail - Small"/>
    <x v="1"/>
    <s v="Comm/Ind Work"/>
    <s v="RtS"/>
    <m/>
    <s v="RtS"/>
    <n v="2"/>
  </r>
  <r>
    <x v="18"/>
    <s v="Retail - Small"/>
    <x v="1"/>
    <s v="Office"/>
    <s v="RtS"/>
    <m/>
    <s v="RtS"/>
    <n v="1"/>
  </r>
  <r>
    <x v="18"/>
    <s v="Retail - Small"/>
    <x v="1"/>
    <s v="Restrooms"/>
    <s v="RtS"/>
    <m/>
    <s v="RtS"/>
    <n v="1"/>
  </r>
  <r>
    <x v="18"/>
    <s v="Retail - Small"/>
    <x v="1"/>
    <s v="Storage"/>
    <s v="RtS"/>
    <m/>
    <s v="RtS"/>
    <n v="1"/>
  </r>
  <r>
    <x v="40"/>
    <s v="Office - Small"/>
    <x v="8"/>
    <s v="Conference Room"/>
    <s v="OfS"/>
    <m/>
    <s v="OfS"/>
    <n v="1"/>
  </r>
  <r>
    <x v="40"/>
    <s v="Office - Small"/>
    <x v="8"/>
    <s v="HallwayLobby"/>
    <s v="OfS"/>
    <m/>
    <s v="OfS"/>
    <n v="3"/>
  </r>
  <r>
    <x v="40"/>
    <s v="Office - Small"/>
    <x v="8"/>
    <s v="Kitchen/Break Room"/>
    <s v="OfS"/>
    <m/>
    <s v="OfS"/>
    <n v="1"/>
  </r>
  <r>
    <x v="40"/>
    <s v="Office - Small"/>
    <x v="8"/>
    <s v="Office"/>
    <s v="OfS"/>
    <m/>
    <s v="OfS"/>
    <n v="7"/>
  </r>
  <r>
    <x v="40"/>
    <s v="Office - Small"/>
    <x v="8"/>
    <s v="Restrooms"/>
    <s v="OfS"/>
    <m/>
    <s v="OfS"/>
    <n v="1"/>
  </r>
  <r>
    <x v="40"/>
    <s v="Office - Small"/>
    <x v="8"/>
    <s v="Storage"/>
    <s v="OfS"/>
    <m/>
    <s v="OfS"/>
    <n v="2"/>
  </r>
  <r>
    <x v="14"/>
    <s v="Health/Medical - Clinic"/>
    <x v="8"/>
    <s v="Patient Rooms"/>
    <s v="OfS"/>
    <m/>
    <s v="OfS"/>
    <n v="3"/>
  </r>
  <r>
    <x v="67"/>
    <s v="Grocery"/>
    <x v="1"/>
    <s v="OtherMisc"/>
    <s v="RtS"/>
    <m/>
    <s v="RtS"/>
    <n v="4"/>
  </r>
  <r>
    <x v="67"/>
    <s v="Grocery"/>
    <x v="1"/>
    <s v="RetailSales"/>
    <s v="RtS"/>
    <m/>
    <s v="RtS"/>
    <n v="3"/>
  </r>
  <r>
    <x v="7"/>
    <s v="Warehouse"/>
    <x v="6"/>
    <s v="Storage"/>
    <s v="SUn"/>
    <m/>
    <s v="SUn"/>
    <n v="6"/>
  </r>
  <r>
    <x v="131"/>
    <s v="All Commercial"/>
    <x v="20"/>
    <s v="OtherMisc"/>
    <s v="NA"/>
    <m/>
    <s v="NA"/>
    <n v="5"/>
  </r>
  <r>
    <x v="131"/>
    <s v="All Commercial"/>
    <x v="20"/>
    <s v="Storage"/>
    <s v="NA"/>
    <m/>
    <s v="NA"/>
    <n v="1"/>
  </r>
  <r>
    <x v="42"/>
    <s v="Retail - Small"/>
    <x v="10"/>
    <s v="Auto Repair Workshop"/>
    <s v="MLI"/>
    <m/>
    <s v="MLI"/>
    <n v="1"/>
  </r>
  <r>
    <x v="9"/>
    <s v="Office - Small"/>
    <x v="8"/>
    <s v="HallwayLobby"/>
    <s v="OfS"/>
    <m/>
    <s v="OfS"/>
    <n v="1"/>
  </r>
  <r>
    <x v="9"/>
    <s v="Office - Small"/>
    <x v="8"/>
    <s v="Kitchen/Break Room"/>
    <s v="OfS"/>
    <m/>
    <s v="OfS"/>
    <n v="1"/>
  </r>
  <r>
    <x v="9"/>
    <s v="Office - Small"/>
    <x v="8"/>
    <s v="Office"/>
    <s v="OfS"/>
    <m/>
    <s v="OfS"/>
    <n v="2"/>
  </r>
  <r>
    <x v="9"/>
    <s v="Office - Small"/>
    <x v="8"/>
    <s v="Storage"/>
    <s v="OfS"/>
    <m/>
    <s v="OfS"/>
    <n v="1"/>
  </r>
  <r>
    <x v="18"/>
    <s v="Retail - Small"/>
    <x v="1"/>
    <s v="RetailSales"/>
    <s v="RtS"/>
    <m/>
    <s v="RtS"/>
    <n v="3"/>
  </r>
  <r>
    <x v="18"/>
    <s v="Retail - Small"/>
    <x v="1"/>
    <s v="Storage"/>
    <s v="RtS"/>
    <m/>
    <s v="RtS"/>
    <n v="5"/>
  </r>
  <r>
    <x v="43"/>
    <s v="Retail - Small"/>
    <x v="10"/>
    <s v="Office"/>
    <s v="MLI"/>
    <m/>
    <s v="MLI"/>
    <n v="1"/>
  </r>
  <r>
    <x v="43"/>
    <s v="Retail - Small"/>
    <x v="10"/>
    <s v="OtherMisc"/>
    <s v="MLI"/>
    <m/>
    <s v="MLI"/>
    <n v="1"/>
  </r>
  <r>
    <x v="42"/>
    <s v="Retail - Small"/>
    <x v="10"/>
    <s v="Auto Repair Workshop"/>
    <s v="MLI"/>
    <m/>
    <s v="MLI"/>
    <n v="5"/>
  </r>
  <r>
    <x v="42"/>
    <s v="Retail - Small"/>
    <x v="10"/>
    <s v="Storage"/>
    <s v="MLI"/>
    <m/>
    <s v="MLI"/>
    <n v="3"/>
  </r>
  <r>
    <x v="25"/>
    <s v="Office - Small"/>
    <x v="12"/>
    <s v="HallwayLobby"/>
    <s v="OfL"/>
    <m/>
    <s v="OfL"/>
    <n v="1"/>
  </r>
  <r>
    <x v="25"/>
    <s v="Office - Small"/>
    <x v="12"/>
    <s v="Kitchen/Break Room"/>
    <s v="OfL"/>
    <m/>
    <s v="OfL"/>
    <n v="1"/>
  </r>
  <r>
    <x v="25"/>
    <s v="Office - Small"/>
    <x v="12"/>
    <s v="Office"/>
    <s v="OfL"/>
    <m/>
    <s v="OfL"/>
    <n v="3"/>
  </r>
  <r>
    <x v="25"/>
    <s v="Office - Small"/>
    <x v="12"/>
    <s v="Restrooms"/>
    <s v="OfL"/>
    <m/>
    <s v="OfL"/>
    <n v="1"/>
  </r>
  <r>
    <x v="18"/>
    <s v="Retail - Small"/>
    <x v="1"/>
    <s v="Restrooms"/>
    <s v="RtS"/>
    <m/>
    <s v="RtS"/>
    <n v="1"/>
  </r>
  <r>
    <x v="18"/>
    <s v="Retail - Small"/>
    <x v="1"/>
    <s v="RetailSales"/>
    <s v="RtS"/>
    <m/>
    <s v="RtS"/>
    <n v="1"/>
  </r>
  <r>
    <x v="11"/>
    <s v="Office - Small"/>
    <x v="8"/>
    <s v="Office"/>
    <s v="OfS"/>
    <m/>
    <s v="OfS"/>
    <n v="9"/>
  </r>
  <r>
    <x v="6"/>
    <s v="Retail - Small"/>
    <x v="1"/>
    <s v="RetailSales"/>
    <s v="RtS"/>
    <m/>
    <s v="RtS"/>
    <n v="5"/>
  </r>
  <r>
    <x v="18"/>
    <s v="Retail - Small"/>
    <x v="1"/>
    <s v="RetailSales"/>
    <s v="RtS"/>
    <m/>
    <s v="RtS"/>
    <n v="6"/>
  </r>
  <r>
    <x v="18"/>
    <s v="Retail - Small"/>
    <x v="1"/>
    <s v="Storage"/>
    <s v="RtS"/>
    <m/>
    <s v="RtS"/>
    <n v="1"/>
  </r>
  <r>
    <x v="40"/>
    <s v="Office - Small"/>
    <x v="8"/>
    <s v="HallwayLobby"/>
    <s v="OfS"/>
    <m/>
    <s v="OfS"/>
    <n v="1"/>
  </r>
  <r>
    <x v="40"/>
    <s v="Office - Small"/>
    <x v="8"/>
    <s v="Office"/>
    <s v="OfS"/>
    <m/>
    <s v="OfS"/>
    <n v="1"/>
  </r>
  <r>
    <x v="40"/>
    <s v="Office - Small"/>
    <x v="8"/>
    <s v="Storage"/>
    <s v="OfS"/>
    <m/>
    <s v="OfS"/>
    <n v="2"/>
  </r>
  <r>
    <x v="25"/>
    <s v="Office - Small"/>
    <x v="12"/>
    <s v="HallwayLobby"/>
    <s v="OfL"/>
    <m/>
    <s v="OfL"/>
    <n v="3"/>
  </r>
  <r>
    <x v="25"/>
    <s v="Office - Small"/>
    <x v="12"/>
    <s v="Kitchen/Break Room"/>
    <s v="OfL"/>
    <m/>
    <s v="OfL"/>
    <n v="1"/>
  </r>
  <r>
    <x v="25"/>
    <s v="Office - Small"/>
    <x v="12"/>
    <s v="Office"/>
    <s v="OfL"/>
    <m/>
    <s v="OfL"/>
    <n v="7"/>
  </r>
  <r>
    <x v="25"/>
    <s v="Office - Small"/>
    <x v="12"/>
    <s v="OtherMisc"/>
    <s v="OfL"/>
    <m/>
    <s v="OfL"/>
    <n v="2"/>
  </r>
  <r>
    <x v="25"/>
    <s v="Office - Small"/>
    <x v="12"/>
    <s v="Restrooms"/>
    <s v="OfL"/>
    <m/>
    <s v="OfL"/>
    <n v="4"/>
  </r>
  <r>
    <x v="25"/>
    <s v="Office - Small"/>
    <x v="12"/>
    <s v="Storage"/>
    <s v="OfL"/>
    <m/>
    <s v="OfL"/>
    <n v="2"/>
  </r>
  <r>
    <x v="18"/>
    <s v="Retail - Small"/>
    <x v="1"/>
    <s v="Comm/Ind Work"/>
    <s v="RtS"/>
    <m/>
    <s v="RtS"/>
    <n v="2"/>
  </r>
  <r>
    <x v="18"/>
    <s v="Retail - Small"/>
    <x v="1"/>
    <s v="OtherMisc"/>
    <s v="RtS"/>
    <m/>
    <s v="RtS"/>
    <n v="1"/>
  </r>
  <r>
    <x v="18"/>
    <s v="Retail - Small"/>
    <x v="1"/>
    <s v="RetailSales"/>
    <s v="RtS"/>
    <m/>
    <s v="RtS"/>
    <n v="1"/>
  </r>
  <r>
    <x v="6"/>
    <s v="Retail - Small"/>
    <x v="1"/>
    <s v="RetailSales"/>
    <s v="RtS"/>
    <m/>
    <s v="RtS"/>
    <n v="2"/>
  </r>
  <r>
    <x v="6"/>
    <s v="Retail - Small"/>
    <x v="1"/>
    <s v="Storage"/>
    <s v="RtS"/>
    <m/>
    <s v="RtS"/>
    <n v="1"/>
  </r>
  <r>
    <x v="11"/>
    <s v="Office - Small"/>
    <x v="8"/>
    <s v="Office"/>
    <s v="OfS"/>
    <m/>
    <s v="OfS"/>
    <n v="1"/>
  </r>
  <r>
    <x v="42"/>
    <s v="Retail - Small"/>
    <x v="10"/>
    <s v="Office"/>
    <s v="MLI"/>
    <m/>
    <s v="MLI"/>
    <n v="2"/>
  </r>
  <r>
    <x v="7"/>
    <s v="Warehouse"/>
    <x v="6"/>
    <s v="Storage"/>
    <s v="SUn"/>
    <m/>
    <s v="SUn"/>
    <n v="1"/>
  </r>
  <r>
    <x v="7"/>
    <s v="Warehouse"/>
    <x v="6"/>
    <s v="Storage"/>
    <s v="SUn"/>
    <m/>
    <s v="SUn"/>
    <n v="8"/>
  </r>
  <r>
    <x v="40"/>
    <s v="Office - Small"/>
    <x v="8"/>
    <s v="Office"/>
    <s v="OfS"/>
    <m/>
    <s v="OfS"/>
    <n v="4"/>
  </r>
  <r>
    <x v="9"/>
    <s v="Office - Small"/>
    <x v="8"/>
    <s v="HallwayLobby"/>
    <s v="OfS"/>
    <m/>
    <s v="OfS"/>
    <n v="1"/>
  </r>
  <r>
    <x v="9"/>
    <s v="Office - Small"/>
    <x v="8"/>
    <s v="Office"/>
    <s v="OfS"/>
    <m/>
    <s v="OfS"/>
    <n v="2"/>
  </r>
  <r>
    <x v="18"/>
    <s v="Retail - Small"/>
    <x v="1"/>
    <s v="Office"/>
    <s v="RtS"/>
    <m/>
    <s v="RtS"/>
    <n v="1"/>
  </r>
  <r>
    <x v="18"/>
    <s v="Retail - Small"/>
    <x v="1"/>
    <s v="RetailSales"/>
    <s v="RtS"/>
    <m/>
    <s v="RtS"/>
    <n v="6"/>
  </r>
  <r>
    <x v="18"/>
    <s v="Retail - Small"/>
    <x v="1"/>
    <s v="Storage"/>
    <s v="RtS"/>
    <m/>
    <s v="RtS"/>
    <n v="1"/>
  </r>
  <r>
    <x v="25"/>
    <s v="Office - Small"/>
    <x v="12"/>
    <s v="HallwayLobby"/>
    <s v="OfL"/>
    <m/>
    <s v="OfL"/>
    <n v="5"/>
  </r>
  <r>
    <x v="25"/>
    <s v="Office - Small"/>
    <x v="12"/>
    <s v="Office"/>
    <s v="OfL"/>
    <m/>
    <s v="OfL"/>
    <n v="5"/>
  </r>
  <r>
    <x v="25"/>
    <s v="Office - Small"/>
    <x v="12"/>
    <s v="Storage"/>
    <s v="OfL"/>
    <m/>
    <s v="OfL"/>
    <n v="5"/>
  </r>
  <r>
    <x v="33"/>
    <s v="Retail - Small"/>
    <x v="1"/>
    <s v="Comm/Ind Work"/>
    <s v="RtS"/>
    <m/>
    <s v="RtS"/>
    <n v="2"/>
  </r>
  <r>
    <x v="33"/>
    <s v="Retail - Small"/>
    <x v="1"/>
    <s v="HallwayLobby"/>
    <s v="RtS"/>
    <m/>
    <s v="RtS"/>
    <n v="3"/>
  </r>
  <r>
    <x v="33"/>
    <s v="Retail - Small"/>
    <x v="1"/>
    <s v="Kitchen/Break Room"/>
    <s v="RtS"/>
    <m/>
    <s v="RtS"/>
    <n v="2"/>
  </r>
  <r>
    <x v="33"/>
    <s v="Retail - Small"/>
    <x v="1"/>
    <s v="Office"/>
    <s v="RtS"/>
    <m/>
    <s v="RtS"/>
    <n v="6"/>
  </r>
  <r>
    <x v="33"/>
    <s v="Retail - Small"/>
    <x v="1"/>
    <s v="Office"/>
    <s v="RtS"/>
    <m/>
    <s v="RtS"/>
    <n v="1"/>
  </r>
  <r>
    <x v="33"/>
    <s v="Retail - Small"/>
    <x v="1"/>
    <s v="OtherMisc"/>
    <s v="RtS"/>
    <m/>
    <s v="RtS"/>
    <n v="1"/>
  </r>
  <r>
    <x v="71"/>
    <s v="Warehouse"/>
    <x v="4"/>
    <s v="Comm/Ind Work"/>
    <s v="SCn"/>
    <m/>
    <s v="SCn"/>
    <n v="3"/>
  </r>
  <r>
    <x v="71"/>
    <s v="Warehouse"/>
    <x v="4"/>
    <s v="Office"/>
    <s v="SCn"/>
    <m/>
    <s v="SCn"/>
    <n v="1"/>
  </r>
  <r>
    <x v="81"/>
    <s v="Warehouse"/>
    <x v="4"/>
    <s v="Comm/Ind Work"/>
    <s v="SCn"/>
    <m/>
    <s v="SCn"/>
    <n v="6"/>
  </r>
  <r>
    <x v="81"/>
    <s v="Warehouse"/>
    <x v="4"/>
    <s v="Office"/>
    <s v="SCn"/>
    <m/>
    <s v="SCn"/>
    <n v="3"/>
  </r>
  <r>
    <x v="81"/>
    <s v="Warehouse"/>
    <x v="4"/>
    <s v="OtherMisc"/>
    <s v="SCn"/>
    <m/>
    <s v="SCn"/>
    <n v="4"/>
  </r>
  <r>
    <x v="18"/>
    <s v="Retail - Small"/>
    <x v="1"/>
    <s v="Auto Repair Workshop"/>
    <s v="RtS"/>
    <m/>
    <s v="RtS"/>
    <n v="2"/>
  </r>
  <r>
    <x v="18"/>
    <s v="Retail - Small"/>
    <x v="1"/>
    <s v="RetailSales"/>
    <s v="RtS"/>
    <m/>
    <s v="RtS"/>
    <n v="2"/>
  </r>
  <r>
    <x v="25"/>
    <s v="Office - Small"/>
    <x v="12"/>
    <s v="Conference Room"/>
    <s v="OfL"/>
    <m/>
    <s v="OfL"/>
    <n v="3"/>
  </r>
  <r>
    <x v="25"/>
    <s v="Office - Small"/>
    <x v="12"/>
    <s v="HallwayLobby"/>
    <s v="OfL"/>
    <m/>
    <s v="OfL"/>
    <n v="2"/>
  </r>
  <r>
    <x v="25"/>
    <s v="Office - Small"/>
    <x v="12"/>
    <s v="Kitchen/Break Room"/>
    <s v="OfL"/>
    <m/>
    <s v="OfL"/>
    <n v="1"/>
  </r>
  <r>
    <x v="25"/>
    <s v="Office - Small"/>
    <x v="12"/>
    <s v="Office"/>
    <s v="OfL"/>
    <m/>
    <s v="OfL"/>
    <n v="8"/>
  </r>
  <r>
    <x v="25"/>
    <s v="Office - Small"/>
    <x v="12"/>
    <s v="Storage"/>
    <s v="OfL"/>
    <m/>
    <s v="OfL"/>
    <n v="1"/>
  </r>
  <r>
    <x v="14"/>
    <s v="Health/Medical - Clinic"/>
    <x v="8"/>
    <s v="HallwayLobby"/>
    <s v="OfS"/>
    <m/>
    <s v="OfS"/>
    <n v="2"/>
  </r>
  <r>
    <x v="14"/>
    <s v="Health/Medical - Clinic"/>
    <x v="8"/>
    <s v="Kitchen/Break Room"/>
    <s v="OfS"/>
    <m/>
    <s v="OfS"/>
    <n v="1"/>
  </r>
  <r>
    <x v="14"/>
    <s v="Health/Medical - Clinic"/>
    <x v="8"/>
    <s v="Office"/>
    <s v="OfS"/>
    <m/>
    <s v="OfS"/>
    <n v="2"/>
  </r>
  <r>
    <x v="14"/>
    <s v="Health/Medical - Clinic"/>
    <x v="8"/>
    <s v="Storage"/>
    <s v="OfS"/>
    <m/>
    <s v="OfS"/>
    <n v="1"/>
  </r>
  <r>
    <x v="67"/>
    <s v="Grocery"/>
    <x v="1"/>
    <s v="RetailSales"/>
    <s v="RtS"/>
    <m/>
    <s v="RtS"/>
    <n v="3"/>
  </r>
  <r>
    <x v="25"/>
    <s v="Office - Small"/>
    <x v="12"/>
    <s v="Comm/Ind Work"/>
    <s v="OfL"/>
    <m/>
    <s v="OfL"/>
    <n v="2"/>
  </r>
  <r>
    <x v="25"/>
    <s v="Office - Small"/>
    <x v="12"/>
    <s v="Office"/>
    <s v="OfL"/>
    <m/>
    <s v="OfL"/>
    <n v="5"/>
  </r>
  <r>
    <x v="25"/>
    <s v="Office - Small"/>
    <x v="12"/>
    <s v="Storage"/>
    <s v="OfL"/>
    <m/>
    <s v="OfL"/>
    <n v="1"/>
  </r>
  <r>
    <x v="25"/>
    <s v="Office - Small"/>
    <x v="12"/>
    <s v="Comm/Ind Work"/>
    <s v="OfL"/>
    <m/>
    <s v="OfL"/>
    <n v="1"/>
  </r>
  <r>
    <x v="25"/>
    <s v="Office - Small"/>
    <x v="12"/>
    <s v="Conference Room"/>
    <s v="OfL"/>
    <m/>
    <s v="OfL"/>
    <n v="6"/>
  </r>
  <r>
    <x v="25"/>
    <s v="Office - Small"/>
    <x v="12"/>
    <s v="HallwayLobby"/>
    <s v="OfL"/>
    <m/>
    <s v="OfL"/>
    <n v="1"/>
  </r>
  <r>
    <x v="25"/>
    <s v="Office - Small"/>
    <x v="12"/>
    <s v="Kitchen/Break Room"/>
    <s v="OfL"/>
    <m/>
    <s v="OfL"/>
    <n v="1"/>
  </r>
  <r>
    <x v="25"/>
    <s v="Office - Small"/>
    <x v="12"/>
    <s v="Office"/>
    <s v="OfL"/>
    <m/>
    <s v="OfL"/>
    <n v="3"/>
  </r>
  <r>
    <x v="25"/>
    <s v="Office - Small"/>
    <x v="12"/>
    <s v="OtherMisc"/>
    <s v="OfL"/>
    <m/>
    <s v="OfL"/>
    <n v="4"/>
  </r>
  <r>
    <x v="25"/>
    <s v="Office - Small"/>
    <x v="12"/>
    <s v="Storage"/>
    <s v="OfL"/>
    <m/>
    <s v="OfL"/>
    <n v="1"/>
  </r>
  <r>
    <x v="14"/>
    <s v="Health/Medical - Clinic"/>
    <x v="8"/>
    <s v="Comm/Ind Work"/>
    <s v="OfS"/>
    <m/>
    <s v="OfS"/>
    <n v="1"/>
  </r>
  <r>
    <x v="14"/>
    <s v="Health/Medical - Clinic"/>
    <x v="8"/>
    <s v="HallwayLobby"/>
    <s v="OfS"/>
    <m/>
    <s v="OfS"/>
    <n v="1"/>
  </r>
  <r>
    <x v="14"/>
    <s v="Health/Medical - Clinic"/>
    <x v="8"/>
    <s v="Office"/>
    <s v="OfS"/>
    <m/>
    <s v="OfS"/>
    <n v="6"/>
  </r>
  <r>
    <x v="2"/>
    <s v="Restaurant - Sit Down"/>
    <x v="2"/>
    <s v="Kitchen/Break Room"/>
    <s v="RSD"/>
    <m/>
    <s v="RSD"/>
    <n v="4"/>
  </r>
  <r>
    <x v="131"/>
    <s v="All Commercial"/>
    <x v="20"/>
    <s v="Comm/Ind Work"/>
    <s v="NA"/>
    <m/>
    <s v="NA"/>
    <n v="5"/>
  </r>
  <r>
    <x v="25"/>
    <s v="Office - Small"/>
    <x v="12"/>
    <s v="Conference Room"/>
    <s v="OfL"/>
    <m/>
    <s v="OfL"/>
    <n v="2"/>
  </r>
  <r>
    <x v="25"/>
    <s v="Office - Small"/>
    <x v="12"/>
    <s v="Kitchen/Break Room"/>
    <s v="OfL"/>
    <m/>
    <s v="OfL"/>
    <n v="1"/>
  </r>
  <r>
    <x v="25"/>
    <s v="Office - Small"/>
    <x v="12"/>
    <s v="Office"/>
    <s v="OfL"/>
    <m/>
    <s v="OfL"/>
    <n v="3"/>
  </r>
  <r>
    <x v="14"/>
    <s v="Health/Medical - Clinic"/>
    <x v="8"/>
    <s v="Kitchen/Break Room"/>
    <s v="OfS"/>
    <m/>
    <s v="OfS"/>
    <n v="1"/>
  </r>
  <r>
    <x v="14"/>
    <s v="Health/Medical - Clinic"/>
    <x v="8"/>
    <s v="Office"/>
    <s v="OfS"/>
    <m/>
    <s v="OfS"/>
    <n v="8"/>
  </r>
  <r>
    <x v="2"/>
    <s v="Restaurant - Sit Down"/>
    <x v="2"/>
    <s v="Kitchen/Break Room"/>
    <s v="RSD"/>
    <m/>
    <s v="RSD"/>
    <n v="3"/>
  </r>
  <r>
    <x v="2"/>
    <s v="Restaurant - Sit Down"/>
    <x v="2"/>
    <s v="OtherMisc"/>
    <s v="RSD"/>
    <m/>
    <s v="RSD"/>
    <n v="2"/>
  </r>
  <r>
    <x v="67"/>
    <s v="Grocery"/>
    <x v="1"/>
    <s v="OtherMisc"/>
    <s v="RtS"/>
    <m/>
    <s v="RtS"/>
    <n v="1"/>
  </r>
  <r>
    <x v="67"/>
    <s v="Grocery"/>
    <x v="1"/>
    <s v="RetailSales"/>
    <s v="RtS"/>
    <m/>
    <s v="RtS"/>
    <n v="2"/>
  </r>
  <r>
    <x v="7"/>
    <s v="Warehouse"/>
    <x v="6"/>
    <s v="Office"/>
    <s v="SUn"/>
    <m/>
    <s v="SUn"/>
    <n v="11"/>
  </r>
  <r>
    <x v="7"/>
    <s v="Warehouse"/>
    <x v="6"/>
    <s v="OtherMisc"/>
    <s v="SUn"/>
    <m/>
    <s v="SUn"/>
    <n v="1"/>
  </r>
  <r>
    <x v="7"/>
    <s v="Warehouse"/>
    <x v="6"/>
    <s v="Storage"/>
    <s v="SUn"/>
    <m/>
    <s v="SUn"/>
    <n v="5"/>
  </r>
  <r>
    <x v="52"/>
    <s v="Health/Medical - Clinic"/>
    <x v="17"/>
    <s v="HallwayLobby"/>
    <s v="Nrs"/>
    <m/>
    <s v="Nrs"/>
    <n v="7"/>
  </r>
  <r>
    <x v="52"/>
    <s v="Health/Medical - Clinic"/>
    <x v="17"/>
    <s v="Kitchen/Break Room"/>
    <s v="Nrs"/>
    <m/>
    <s v="Nrs"/>
    <n v="2"/>
  </r>
  <r>
    <x v="52"/>
    <s v="Health/Medical - Clinic"/>
    <x v="17"/>
    <s v="Office"/>
    <s v="Nrs"/>
    <m/>
    <s v="Nrs"/>
    <n v="2"/>
  </r>
  <r>
    <x v="52"/>
    <s v="Health/Medical - Clinic"/>
    <x v="17"/>
    <s v="OtherMisc"/>
    <s v="Nrs"/>
    <m/>
    <s v="Nrs"/>
    <n v="2"/>
  </r>
  <r>
    <x v="52"/>
    <s v="Health/Medical - Clinic"/>
    <x v="17"/>
    <s v="Storage"/>
    <s v="Nrs"/>
    <m/>
    <s v="Nrs"/>
    <n v="1"/>
  </r>
  <r>
    <x v="18"/>
    <s v="Retail - Small"/>
    <x v="1"/>
    <s v="Kitchen/Break Room"/>
    <s v="RtS"/>
    <m/>
    <s v="RtS"/>
    <n v="2"/>
  </r>
  <r>
    <x v="18"/>
    <s v="Retail - Small"/>
    <x v="1"/>
    <s v="OtherMisc"/>
    <s v="RtS"/>
    <m/>
    <s v="RtS"/>
    <n v="2"/>
  </r>
  <r>
    <x v="7"/>
    <s v="Warehouse"/>
    <x v="6"/>
    <s v="Office"/>
    <s v="SUn"/>
    <m/>
    <s v="SUn"/>
    <n v="7"/>
  </r>
  <r>
    <x v="7"/>
    <s v="Warehouse"/>
    <x v="6"/>
    <s v="OtherMisc"/>
    <s v="SUn"/>
    <m/>
    <s v="SUn"/>
    <n v="2"/>
  </r>
  <r>
    <x v="7"/>
    <s v="Warehouse"/>
    <x v="6"/>
    <s v="Storage"/>
    <s v="SUn"/>
    <m/>
    <s v="SUn"/>
    <n v="6"/>
  </r>
  <r>
    <x v="34"/>
    <s v="Warehouse"/>
    <x v="6"/>
    <s v="Office"/>
    <s v="SUn"/>
    <m/>
    <s v="SUn"/>
    <n v="10"/>
  </r>
  <r>
    <x v="34"/>
    <s v="Warehouse"/>
    <x v="6"/>
    <s v="OtherMisc"/>
    <s v="SUn"/>
    <m/>
    <s v="SUn"/>
    <n v="1"/>
  </r>
  <r>
    <x v="34"/>
    <s v="Warehouse"/>
    <x v="6"/>
    <s v="Storage"/>
    <s v="SUn"/>
    <m/>
    <s v="SUn"/>
    <n v="3"/>
  </r>
  <r>
    <x v="7"/>
    <s v="Warehouse"/>
    <x v="6"/>
    <s v="Office"/>
    <s v="SUn"/>
    <m/>
    <s v="SUn"/>
    <n v="7"/>
  </r>
  <r>
    <x v="7"/>
    <s v="Warehouse"/>
    <x v="6"/>
    <s v="Storage"/>
    <s v="SUn"/>
    <m/>
    <s v="SUn"/>
    <n v="3"/>
  </r>
  <r>
    <x v="18"/>
    <s v="Retail - Small"/>
    <x v="1"/>
    <s v="HallwayLobby"/>
    <s v="RtS"/>
    <m/>
    <s v="RtS"/>
    <n v="1"/>
  </r>
  <r>
    <x v="18"/>
    <s v="Retail - Small"/>
    <x v="1"/>
    <s v="Office"/>
    <s v="RtS"/>
    <m/>
    <s v="RtS"/>
    <n v="2"/>
  </r>
  <r>
    <x v="18"/>
    <s v="Retail - Small"/>
    <x v="1"/>
    <s v="OtherMisc"/>
    <s v="RtS"/>
    <m/>
    <s v="RtS"/>
    <n v="2"/>
  </r>
  <r>
    <x v="18"/>
    <s v="Retail - Small"/>
    <x v="1"/>
    <s v="Storage"/>
    <s v="RtS"/>
    <m/>
    <s v="RtS"/>
    <n v="1"/>
  </r>
  <r>
    <x v="40"/>
    <s v="Office - Small"/>
    <x v="8"/>
    <s v="Comm/Ind Work"/>
    <s v="OfS"/>
    <m/>
    <s v="OfS"/>
    <n v="2"/>
  </r>
  <r>
    <x v="40"/>
    <s v="Office - Small"/>
    <x v="8"/>
    <s v="Office"/>
    <s v="OfS"/>
    <m/>
    <s v="OfS"/>
    <n v="2"/>
  </r>
  <r>
    <x v="40"/>
    <s v="Office - Small"/>
    <x v="8"/>
    <s v="OtherMisc"/>
    <s v="OfS"/>
    <m/>
    <s v="OfS"/>
    <n v="2"/>
  </r>
  <r>
    <x v="40"/>
    <s v="Office - Small"/>
    <x v="8"/>
    <s v="Restrooms"/>
    <s v="OfS"/>
    <m/>
    <s v="OfS"/>
    <n v="1"/>
  </r>
  <r>
    <x v="40"/>
    <s v="Office - Small"/>
    <x v="8"/>
    <s v="Storage"/>
    <s v="OfS"/>
    <m/>
    <s v="OfS"/>
    <n v="3"/>
  </r>
  <r>
    <x v="2"/>
    <s v="Restaurant - Sit Down"/>
    <x v="2"/>
    <s v="Kitchen/Break Room"/>
    <s v="RSD"/>
    <m/>
    <s v="RSD"/>
    <n v="1"/>
  </r>
  <r>
    <x v="2"/>
    <s v="Restaurant - Sit Down"/>
    <x v="2"/>
    <s v="OtherMisc"/>
    <s v="RSD"/>
    <m/>
    <s v="RSD"/>
    <n v="2"/>
  </r>
  <r>
    <x v="32"/>
    <s v="Restaurant - Fast Food"/>
    <x v="15"/>
    <s v="Kitchen/Break Room"/>
    <s v="RFF"/>
    <m/>
    <s v="RFF"/>
    <n v="3"/>
  </r>
  <r>
    <x v="32"/>
    <s v="Restaurant - Fast Food"/>
    <x v="15"/>
    <s v="OtherMisc"/>
    <s v="RFF"/>
    <m/>
    <s v="RFF"/>
    <n v="1"/>
  </r>
  <r>
    <x v="25"/>
    <s v="Office - Small"/>
    <x v="12"/>
    <s v="Office"/>
    <s v="OfL"/>
    <m/>
    <s v="OfL"/>
    <n v="1"/>
  </r>
  <r>
    <x v="25"/>
    <s v="Office - Small"/>
    <x v="12"/>
    <s v="Storage"/>
    <s v="OfL"/>
    <m/>
    <s v="OfL"/>
    <n v="2"/>
  </r>
  <r>
    <x v="40"/>
    <s v="Office - Small"/>
    <x v="8"/>
    <s v="Comm/Ind Work"/>
    <s v="OfS"/>
    <m/>
    <s v="OfS"/>
    <n v="1"/>
  </r>
  <r>
    <x v="40"/>
    <s v="Office - Small"/>
    <x v="8"/>
    <s v="Office"/>
    <s v="OfS"/>
    <m/>
    <s v="OfS"/>
    <n v="1"/>
  </r>
  <r>
    <x v="71"/>
    <s v="Warehouse"/>
    <x v="4"/>
    <s v="Office"/>
    <s v="SCn"/>
    <m/>
    <s v="SCn"/>
    <n v="4"/>
  </r>
  <r>
    <x v="71"/>
    <s v="Warehouse"/>
    <x v="4"/>
    <s v="Storage"/>
    <s v="SCn"/>
    <m/>
    <s v="SCn"/>
    <n v="3"/>
  </r>
  <r>
    <x v="36"/>
    <s v="Assembly"/>
    <x v="9"/>
    <s v="Assembly"/>
    <s v="Asm"/>
    <m/>
    <s v="Asm"/>
    <n v="2"/>
  </r>
  <r>
    <x v="36"/>
    <s v="Assembly"/>
    <x v="9"/>
    <s v="Office"/>
    <s v="Asm"/>
    <m/>
    <s v="Asm"/>
    <n v="13"/>
  </r>
  <r>
    <x v="131"/>
    <s v="All Commercial"/>
    <x v="20"/>
    <s v="HallwayLobby"/>
    <s v="NA"/>
    <m/>
    <s v="NA"/>
    <n v="3"/>
  </r>
  <r>
    <x v="131"/>
    <s v="All Commercial"/>
    <x v="20"/>
    <s v="Office"/>
    <s v="NA"/>
    <m/>
    <s v="NA"/>
    <n v="5"/>
  </r>
  <r>
    <x v="131"/>
    <s v="All Commercial"/>
    <x v="20"/>
    <s v="OtherMisc"/>
    <s v="NA"/>
    <m/>
    <s v="NA"/>
    <n v="2"/>
  </r>
  <r>
    <x v="131"/>
    <s v="All Commercial"/>
    <x v="20"/>
    <s v="Restrooms"/>
    <s v="NA"/>
    <m/>
    <s v="NA"/>
    <n v="1"/>
  </r>
  <r>
    <x v="13"/>
    <s v="Restaurant - Sit Down"/>
    <x v="2"/>
    <s v="Kitchen/Break Room"/>
    <s v="RSD"/>
    <m/>
    <s v="RSD"/>
    <n v="2"/>
  </r>
  <r>
    <x v="13"/>
    <s v="Restaurant - Sit Down"/>
    <x v="2"/>
    <s v="OtherMisc"/>
    <s v="RSD"/>
    <m/>
    <s v="RSD"/>
    <n v="2"/>
  </r>
  <r>
    <x v="131"/>
    <s v="All Commercial"/>
    <x v="20"/>
    <s v="Office"/>
    <s v="NA"/>
    <m/>
    <s v="NA"/>
    <n v="1"/>
  </r>
  <r>
    <x v="131"/>
    <s v="All Commercial"/>
    <x v="20"/>
    <s v="OtherMisc"/>
    <s v="NA"/>
    <m/>
    <s v="NA"/>
    <n v="5"/>
  </r>
  <r>
    <x v="38"/>
    <s v="Office - Small"/>
    <x v="16"/>
    <s v="Comm/Ind Work"/>
    <s v="MBT"/>
    <m/>
    <s v="MBT"/>
    <n v="2"/>
  </r>
  <r>
    <x v="38"/>
    <s v="Office - Small"/>
    <x v="16"/>
    <s v="Office"/>
    <s v="MBT"/>
    <m/>
    <s v="MBT"/>
    <n v="1"/>
  </r>
  <r>
    <x v="38"/>
    <s v="Office - Small"/>
    <x v="16"/>
    <s v="Storage"/>
    <s v="MBT"/>
    <m/>
    <s v="MBT"/>
    <n v="3"/>
  </r>
  <r>
    <x v="29"/>
    <s v="Assembly"/>
    <x v="9"/>
    <s v="OtherMisc"/>
    <s v="Asm"/>
    <m/>
    <s v="Asm"/>
    <n v="3"/>
  </r>
  <r>
    <x v="40"/>
    <s v="Office - Small"/>
    <x v="8"/>
    <s v="HallwayLobby"/>
    <s v="OfS"/>
    <m/>
    <s v="OfS"/>
    <n v="1"/>
  </r>
  <r>
    <x v="40"/>
    <s v="Office - Small"/>
    <x v="8"/>
    <s v="Office"/>
    <s v="OfS"/>
    <m/>
    <s v="OfS"/>
    <n v="3"/>
  </r>
  <r>
    <x v="131"/>
    <s v="All Commercial"/>
    <x v="20"/>
    <s v="Comm/Ind Work"/>
    <s v="NA"/>
    <m/>
    <s v="NA"/>
    <n v="4"/>
  </r>
  <r>
    <x v="14"/>
    <s v="Health/Medical - Clinic"/>
    <x v="8"/>
    <s v="Comm/Ind Work"/>
    <s v="OfS"/>
    <m/>
    <s v="OfS"/>
    <n v="1"/>
  </r>
  <r>
    <x v="14"/>
    <s v="Health/Medical - Clinic"/>
    <x v="8"/>
    <s v="Kitchen/Break Room"/>
    <s v="OfS"/>
    <m/>
    <s v="OfS"/>
    <n v="1"/>
  </r>
  <r>
    <x v="14"/>
    <s v="Health/Medical - Clinic"/>
    <x v="8"/>
    <s v="Office"/>
    <s v="OfS"/>
    <m/>
    <s v="OfS"/>
    <n v="4"/>
  </r>
  <r>
    <x v="46"/>
    <s v="Assembly"/>
    <x v="9"/>
    <s v="OtherMisc"/>
    <s v="Asm"/>
    <m/>
    <s v="Asm"/>
    <n v="3"/>
  </r>
  <r>
    <x v="25"/>
    <s v="Office - Large"/>
    <x v="12"/>
    <s v="HallwayLobby"/>
    <s v="OfL"/>
    <m/>
    <s v="OfL"/>
    <n v="2"/>
  </r>
  <r>
    <x v="25"/>
    <s v="Office - Large"/>
    <x v="12"/>
    <s v="Office"/>
    <s v="OfL"/>
    <m/>
    <s v="OfL"/>
    <n v="8"/>
  </r>
  <r>
    <x v="25"/>
    <s v="Office - Large"/>
    <x v="12"/>
    <s v="OtherMisc"/>
    <s v="OfL"/>
    <m/>
    <s v="OfL"/>
    <n v="5"/>
  </r>
  <r>
    <x v="18"/>
    <s v="Retail - Small"/>
    <x v="1"/>
    <s v="RetailSales"/>
    <s v="RtS"/>
    <m/>
    <s v="RtS"/>
    <n v="2"/>
  </r>
  <r>
    <x v="6"/>
    <s v="Retail - Small"/>
    <x v="1"/>
    <s v="RetailSales"/>
    <s v="RtS"/>
    <m/>
    <s v="RtS"/>
    <n v="4"/>
  </r>
  <r>
    <x v="25"/>
    <s v="Office - Small"/>
    <x v="8"/>
    <s v="HallwayLobby"/>
    <s v="OfL"/>
    <s v="OfS"/>
    <s v="OfS"/>
    <n v="2"/>
  </r>
  <r>
    <x v="25"/>
    <s v="Office - Small"/>
    <x v="8"/>
    <s v="Kitchen/Break Room"/>
    <s v="OfL"/>
    <s v="OfS"/>
    <s v="OfS"/>
    <n v="1"/>
  </r>
  <r>
    <x v="25"/>
    <s v="Office - Small"/>
    <x v="8"/>
    <s v="Office"/>
    <s v="OfL"/>
    <s v="OfS"/>
    <s v="OfS"/>
    <n v="3"/>
  </r>
  <r>
    <x v="7"/>
    <s v="Warehouse"/>
    <x v="6"/>
    <s v="Comm/Ind Work"/>
    <s v="SUn"/>
    <m/>
    <s v="SUn"/>
    <n v="3"/>
  </r>
  <r>
    <x v="7"/>
    <s v="Warehouse"/>
    <x v="6"/>
    <s v="Office"/>
    <s v="SUn"/>
    <m/>
    <s v="SUn"/>
    <n v="2"/>
  </r>
  <r>
    <x v="7"/>
    <s v="Warehouse"/>
    <x v="6"/>
    <s v="Storage"/>
    <s v="SUn"/>
    <m/>
    <s v="SUn"/>
    <n v="1"/>
  </r>
  <r>
    <x v="18"/>
    <s v="Retail - Small"/>
    <x v="1"/>
    <s v="Office"/>
    <s v="RtS"/>
    <m/>
    <s v="RtS"/>
    <n v="5"/>
  </r>
  <r>
    <x v="18"/>
    <s v="Retail - Small"/>
    <x v="1"/>
    <s v="Restrooms"/>
    <s v="RtS"/>
    <m/>
    <s v="RtS"/>
    <n v="1"/>
  </r>
  <r>
    <x v="18"/>
    <s v="Retail - Small"/>
    <x v="1"/>
    <s v="Storage"/>
    <s v="RtS"/>
    <m/>
    <s v="RtS"/>
    <n v="1"/>
  </r>
  <r>
    <x v="18"/>
    <s v="Retail - Small"/>
    <x v="1"/>
    <s v="RetailSales"/>
    <s v="RtS"/>
    <m/>
    <s v="RtS"/>
    <n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2" cacheId="11737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DEER Building Type">
  <location ref="H6:I64" firstHeaderRow="1" firstDataRow="1" firstDataCol="1"/>
  <pivotFields count="8">
    <pivotField axis="axisRow" showAll="0" defaultSubtotal="0">
      <items count="132">
        <item x="25"/>
        <item x="123"/>
        <item x="84"/>
        <item x="124"/>
        <item x="16"/>
        <item x="68"/>
        <item x="35"/>
        <item x="42"/>
        <item x="33"/>
        <item x="75"/>
        <item x="78"/>
        <item x="13"/>
        <item x="72"/>
        <item x="50"/>
        <item x="70"/>
        <item x="80"/>
        <item x="10"/>
        <item x="51"/>
        <item x="110"/>
        <item x="106"/>
        <item x="126"/>
        <item x="30"/>
        <item x="54"/>
        <item x="55"/>
        <item x="0"/>
        <item x="83"/>
        <item x="79"/>
        <item x="99"/>
        <item x="36"/>
        <item x="81"/>
        <item x="71"/>
        <item x="67"/>
        <item x="92"/>
        <item x="115"/>
        <item x="27"/>
        <item x="74"/>
        <item x="76"/>
        <item x="125"/>
        <item x="56"/>
        <item x="20"/>
        <item x="121"/>
        <item x="117"/>
        <item x="100"/>
        <item x="31"/>
        <item x="105"/>
        <item x="32"/>
        <item x="9"/>
        <item x="24"/>
        <item x="82"/>
        <item x="63"/>
        <item x="109"/>
        <item x="60"/>
        <item x="17"/>
        <item x="103"/>
        <item x="12"/>
        <item x="94"/>
        <item x="15"/>
        <item x="29"/>
        <item x="130"/>
        <item x="108"/>
        <item x="28"/>
        <item x="8"/>
        <item x="11"/>
        <item x="38"/>
        <item x="37"/>
        <item x="85"/>
        <item x="127"/>
        <item x="69"/>
        <item x="44"/>
        <item x="97"/>
        <item x="101"/>
        <item x="57"/>
        <item x="14"/>
        <item x="116"/>
        <item x="5"/>
        <item x="39"/>
        <item x="4"/>
        <item x="41"/>
        <item x="45"/>
        <item x="3"/>
        <item x="107"/>
        <item x="91"/>
        <item x="120"/>
        <item x="95"/>
        <item x="52"/>
        <item x="26"/>
        <item x="66"/>
        <item x="112"/>
        <item x="122"/>
        <item x="131"/>
        <item x="96"/>
        <item x="22"/>
        <item x="40"/>
        <item x="49"/>
        <item x="18"/>
        <item x="98"/>
        <item x="89"/>
        <item x="114"/>
        <item x="62"/>
        <item x="73"/>
        <item x="111"/>
        <item x="90"/>
        <item x="118"/>
        <item x="87"/>
        <item x="19"/>
        <item x="23"/>
        <item x="1"/>
        <item x="43"/>
        <item x="48"/>
        <item x="93"/>
        <item x="58"/>
        <item x="128"/>
        <item x="61"/>
        <item x="6"/>
        <item x="129"/>
        <item x="86"/>
        <item x="53"/>
        <item x="64"/>
        <item x="102"/>
        <item x="21"/>
        <item x="113"/>
        <item x="65"/>
        <item x="2"/>
        <item x="77"/>
        <item x="46"/>
        <item x="119"/>
        <item x="7"/>
        <item x="34"/>
        <item x="47"/>
        <item x="59"/>
        <item x="104"/>
        <item x="88"/>
      </items>
    </pivotField>
    <pivotField showAll="0" defaultSubtotal="0"/>
    <pivotField axis="axisRow" showAll="0" defaultSubtotal="0">
      <items count="25">
        <item x="9"/>
        <item sd="0" x="0"/>
        <item x="19"/>
        <item x="11"/>
        <item sd="0" x="14"/>
        <item sd="0" x="7"/>
        <item x="10"/>
        <item x="16"/>
        <item sd="0" x="3"/>
        <item sd="0" x="20"/>
        <item sd="0" x="17"/>
        <item sd="0" x="12"/>
        <item sd="0" x="8"/>
        <item sd="0" x="13"/>
        <item sd="0" x="23"/>
        <item sd="0" x="15"/>
        <item sd="0" x="2"/>
        <item sd="0" x="21"/>
        <item sd="0" x="18"/>
        <item sd="0" x="1"/>
        <item sd="0" x="5"/>
        <item sd="0" x="4"/>
        <item sd="0" x="6"/>
        <item sd="0" m="1" x="24"/>
        <item sd="0" x="22"/>
      </items>
    </pivotField>
    <pivotField showAll="0" defaultSubtotal="0"/>
    <pivotField showAll="0" defaultSubtotal="0"/>
    <pivotField showAll="0" defaultSubtotal="0"/>
    <pivotField showAll="0" defaultSubtotal="0"/>
    <pivotField dataField="1" showAll="0" defaultSubtotal="0"/>
  </pivotFields>
  <rowFields count="2">
    <field x="2"/>
    <field x="0"/>
  </rowFields>
  <rowItems count="58">
    <i>
      <x/>
    </i>
    <i r="1">
      <x v="15"/>
    </i>
    <i r="1">
      <x v="28"/>
    </i>
    <i r="1">
      <x v="54"/>
    </i>
    <i r="1">
      <x v="57"/>
    </i>
    <i r="1">
      <x v="65"/>
    </i>
    <i r="1">
      <x v="81"/>
    </i>
    <i r="1">
      <x v="93"/>
    </i>
    <i r="1">
      <x v="99"/>
    </i>
    <i r="1">
      <x v="104"/>
    </i>
    <i r="1">
      <x v="105"/>
    </i>
    <i r="1">
      <x v="124"/>
    </i>
    <i>
      <x v="1"/>
    </i>
    <i>
      <x v="2"/>
    </i>
    <i r="1">
      <x v="129"/>
    </i>
    <i>
      <x v="3"/>
    </i>
    <i r="1">
      <x v="115"/>
    </i>
    <i r="1">
      <x v="118"/>
    </i>
    <i r="1">
      <x v="119"/>
    </i>
    <i r="1">
      <x v="121"/>
    </i>
    <i>
      <x v="4"/>
    </i>
    <i>
      <x v="5"/>
    </i>
    <i>
      <x v="6"/>
    </i>
    <i r="1">
      <x v="4"/>
    </i>
    <i r="1">
      <x v="7"/>
    </i>
    <i r="1">
      <x v="27"/>
    </i>
    <i r="1">
      <x v="41"/>
    </i>
    <i r="1">
      <x v="44"/>
    </i>
    <i r="1">
      <x v="48"/>
    </i>
    <i r="1">
      <x v="66"/>
    </i>
    <i r="1">
      <x v="68"/>
    </i>
    <i r="1">
      <x v="69"/>
    </i>
    <i r="1">
      <x v="70"/>
    </i>
    <i r="1">
      <x v="75"/>
    </i>
    <i r="1">
      <x v="90"/>
    </i>
    <i r="1">
      <x v="95"/>
    </i>
    <i r="1">
      <x v="101"/>
    </i>
    <i r="1">
      <x v="107"/>
    </i>
    <i>
      <x v="7"/>
    </i>
    <i r="1">
      <x v="63"/>
    </i>
    <i r="1">
      <x v="71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4"/>
    </i>
    <i t="grand">
      <x/>
    </i>
  </rowItems>
  <colItems count="1">
    <i/>
  </colItems>
  <dataFields count="1">
    <dataField name="Sum of Count" fld="7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7"/>
  <dimension ref="B2:F41"/>
  <sheetViews>
    <sheetView tabSelected="1" workbookViewId="0"/>
  </sheetViews>
  <sheetFormatPr defaultRowHeight="15"/>
  <cols>
    <col min="2" max="2" width="9.7109375" bestFit="1" customWidth="1"/>
    <col min="3" max="3" width="34.140625" customWidth="1"/>
    <col min="4" max="4" width="14" customWidth="1"/>
    <col min="5" max="5" width="12.28515625" customWidth="1"/>
    <col min="6" max="6" width="74" customWidth="1"/>
  </cols>
  <sheetData>
    <row r="2" spans="2:4" ht="18" thickBot="1">
      <c r="B2" s="14" t="s">
        <v>0</v>
      </c>
      <c r="C2" s="14"/>
      <c r="D2" s="14"/>
    </row>
    <row r="3" spans="2:4" ht="15.75" thickTop="1">
      <c r="B3" s="18">
        <v>42109</v>
      </c>
    </row>
    <row r="5" spans="2:4">
      <c r="B5" t="s">
        <v>1</v>
      </c>
    </row>
    <row r="6" spans="2:4">
      <c r="B6" t="s">
        <v>2</v>
      </c>
    </row>
    <row r="8" spans="2:4">
      <c r="B8" t="s">
        <v>3</v>
      </c>
      <c r="C8" s="24"/>
    </row>
    <row r="9" spans="2:4">
      <c r="C9" t="s">
        <v>4</v>
      </c>
    </row>
    <row r="10" spans="2:4">
      <c r="C10" t="s">
        <v>5</v>
      </c>
    </row>
    <row r="11" spans="2:4">
      <c r="C11" t="s">
        <v>6</v>
      </c>
    </row>
    <row r="12" spans="2:4">
      <c r="C12" t="s">
        <v>7</v>
      </c>
    </row>
    <row r="14" spans="2:4">
      <c r="B14" t="s">
        <v>8</v>
      </c>
    </row>
    <row r="15" spans="2:4">
      <c r="C15" t="s">
        <v>9</v>
      </c>
    </row>
    <row r="17" spans="2:6">
      <c r="B17" s="25" t="s">
        <v>10</v>
      </c>
    </row>
    <row r="18" spans="2:6" ht="60">
      <c r="C18" s="10" t="s">
        <v>11</v>
      </c>
      <c r="D18" s="73" t="s">
        <v>12</v>
      </c>
      <c r="E18" s="73" t="s">
        <v>13</v>
      </c>
      <c r="F18" s="10" t="s">
        <v>14</v>
      </c>
    </row>
    <row r="19" spans="2:6">
      <c r="B19" s="63">
        <v>1</v>
      </c>
      <c r="C19" s="44" t="s">
        <v>15</v>
      </c>
      <c r="D19" s="49" t="b">
        <v>1</v>
      </c>
      <c r="E19" s="49" t="b">
        <v>1</v>
      </c>
      <c r="F19" s="44" t="s">
        <v>16</v>
      </c>
    </row>
    <row r="20" spans="2:6">
      <c r="B20" s="63">
        <v>2</v>
      </c>
      <c r="C20" s="44" t="s">
        <v>17</v>
      </c>
      <c r="D20" s="49" t="b">
        <v>1</v>
      </c>
      <c r="E20" s="49" t="b">
        <v>1</v>
      </c>
      <c r="F20" s="44" t="s">
        <v>18</v>
      </c>
    </row>
    <row r="21" spans="2:6">
      <c r="B21" s="63">
        <v>3</v>
      </c>
      <c r="C21" s="44" t="s">
        <v>19</v>
      </c>
      <c r="D21" s="49" t="b">
        <v>1</v>
      </c>
      <c r="E21" s="49" t="b">
        <v>1</v>
      </c>
      <c r="F21" s="44" t="s">
        <v>20</v>
      </c>
    </row>
    <row r="22" spans="2:6">
      <c r="B22" s="63">
        <v>4</v>
      </c>
      <c r="C22" s="44" t="s">
        <v>21</v>
      </c>
      <c r="D22" s="49" t="b">
        <v>1</v>
      </c>
      <c r="E22" s="49" t="b">
        <v>1</v>
      </c>
      <c r="F22" s="44" t="s">
        <v>22</v>
      </c>
    </row>
    <row r="23" spans="2:6">
      <c r="B23" s="63">
        <v>5</v>
      </c>
      <c r="C23" s="44" t="s">
        <v>23</v>
      </c>
      <c r="D23" s="49" t="b">
        <v>1</v>
      </c>
      <c r="E23" s="49"/>
      <c r="F23" s="44" t="s">
        <v>22</v>
      </c>
    </row>
    <row r="24" spans="2:6">
      <c r="B24" s="63">
        <v>6</v>
      </c>
      <c r="C24" s="44" t="s">
        <v>24</v>
      </c>
      <c r="D24" s="49" t="b">
        <v>1</v>
      </c>
      <c r="E24" s="49" t="b">
        <v>1</v>
      </c>
      <c r="F24" s="44" t="s">
        <v>25</v>
      </c>
    </row>
    <row r="25" spans="2:6">
      <c r="B25" s="63">
        <v>7</v>
      </c>
      <c r="C25" s="44" t="s">
        <v>26</v>
      </c>
      <c r="D25" s="49" t="b">
        <v>1</v>
      </c>
      <c r="E25" s="49" t="b">
        <v>1</v>
      </c>
      <c r="F25" s="44" t="s">
        <v>27</v>
      </c>
    </row>
    <row r="26" spans="2:6">
      <c r="B26" s="63">
        <v>8</v>
      </c>
      <c r="C26" s="44" t="s">
        <v>28</v>
      </c>
      <c r="D26" s="49" t="b">
        <v>1</v>
      </c>
      <c r="E26" s="49"/>
      <c r="F26" s="44" t="s">
        <v>29</v>
      </c>
    </row>
    <row r="27" spans="2:6">
      <c r="B27" s="63">
        <v>9</v>
      </c>
      <c r="C27" s="44" t="s">
        <v>30</v>
      </c>
      <c r="D27" s="49" t="b">
        <v>1</v>
      </c>
      <c r="E27" s="49" t="b">
        <v>1</v>
      </c>
      <c r="F27" s="44"/>
    </row>
    <row r="28" spans="2:6">
      <c r="B28" s="63">
        <v>10</v>
      </c>
      <c r="C28" s="74" t="s">
        <v>31</v>
      </c>
      <c r="D28" s="49" t="b">
        <v>1</v>
      </c>
      <c r="E28" s="49"/>
      <c r="F28" s="74" t="s">
        <v>32</v>
      </c>
    </row>
    <row r="29" spans="2:6">
      <c r="B29" s="63">
        <v>11</v>
      </c>
      <c r="C29" s="74" t="s">
        <v>33</v>
      </c>
      <c r="D29" s="49" t="b">
        <v>1</v>
      </c>
      <c r="E29" s="49"/>
      <c r="F29" s="74" t="s">
        <v>32</v>
      </c>
    </row>
    <row r="30" spans="2:6">
      <c r="B30" s="63">
        <v>12</v>
      </c>
      <c r="C30" s="44" t="s">
        <v>34</v>
      </c>
      <c r="D30" s="49" t="b">
        <v>1</v>
      </c>
      <c r="E30" s="49" t="b">
        <v>1</v>
      </c>
      <c r="F30" s="44" t="s">
        <v>35</v>
      </c>
    </row>
    <row r="31" spans="2:6">
      <c r="B31" s="63">
        <v>13</v>
      </c>
      <c r="C31" s="44" t="s">
        <v>36</v>
      </c>
      <c r="D31" s="49" t="b">
        <v>1</v>
      </c>
      <c r="E31" s="49" t="b">
        <v>1</v>
      </c>
      <c r="F31" s="44" t="s">
        <v>37</v>
      </c>
    </row>
    <row r="32" spans="2:6">
      <c r="B32" s="63">
        <v>14</v>
      </c>
      <c r="C32" s="44" t="s">
        <v>38</v>
      </c>
      <c r="D32" s="49" t="b">
        <v>1</v>
      </c>
      <c r="E32" s="49"/>
      <c r="F32" s="44" t="s">
        <v>39</v>
      </c>
    </row>
    <row r="33" spans="2:6">
      <c r="B33" s="63">
        <v>15</v>
      </c>
      <c r="C33" s="44" t="s">
        <v>40</v>
      </c>
      <c r="D33" s="49" t="b">
        <v>1</v>
      </c>
      <c r="E33" s="49" t="b">
        <v>1</v>
      </c>
      <c r="F33" s="44" t="s">
        <v>41</v>
      </c>
    </row>
    <row r="34" spans="2:6">
      <c r="B34" s="63">
        <v>16</v>
      </c>
      <c r="C34" s="44" t="s">
        <v>42</v>
      </c>
      <c r="D34" s="49" t="b">
        <v>1</v>
      </c>
      <c r="E34" s="49" t="b">
        <v>1</v>
      </c>
      <c r="F34" s="44" t="s">
        <v>43</v>
      </c>
    </row>
    <row r="35" spans="2:6">
      <c r="B35" s="63">
        <v>17</v>
      </c>
      <c r="C35" s="44" t="s">
        <v>44</v>
      </c>
      <c r="D35" s="49" t="b">
        <v>1</v>
      </c>
      <c r="E35" s="49" t="b">
        <v>1</v>
      </c>
      <c r="F35" s="44" t="s">
        <v>43</v>
      </c>
    </row>
    <row r="36" spans="2:6">
      <c r="B36" s="63">
        <v>18</v>
      </c>
      <c r="C36" s="44" t="s">
        <v>45</v>
      </c>
      <c r="D36" s="49" t="b">
        <v>1</v>
      </c>
      <c r="E36" s="49" t="b">
        <v>1</v>
      </c>
      <c r="F36" s="44"/>
    </row>
    <row r="37" spans="2:6">
      <c r="B37" s="63">
        <v>19</v>
      </c>
      <c r="C37" s="44" t="s">
        <v>46</v>
      </c>
      <c r="D37" s="49" t="b">
        <v>1</v>
      </c>
      <c r="E37" s="49" t="b">
        <v>1</v>
      </c>
      <c r="F37" s="44" t="s">
        <v>47</v>
      </c>
    </row>
    <row r="38" spans="2:6">
      <c r="B38" s="63">
        <v>20</v>
      </c>
      <c r="C38" s="44" t="s">
        <v>48</v>
      </c>
      <c r="D38" s="49" t="b">
        <v>1</v>
      </c>
      <c r="E38" s="49" t="b">
        <v>1</v>
      </c>
      <c r="F38" s="44" t="s">
        <v>49</v>
      </c>
    </row>
    <row r="39" spans="2:6">
      <c r="B39" s="63">
        <v>21</v>
      </c>
      <c r="C39" s="44" t="s">
        <v>50</v>
      </c>
      <c r="D39" s="49" t="b">
        <v>1</v>
      </c>
      <c r="E39" s="49" t="b">
        <v>1</v>
      </c>
      <c r="F39" s="44" t="s">
        <v>51</v>
      </c>
    </row>
    <row r="40" spans="2:6">
      <c r="B40" s="63">
        <v>22</v>
      </c>
      <c r="C40" s="44" t="s">
        <v>52</v>
      </c>
      <c r="D40" s="49" t="b">
        <v>1</v>
      </c>
      <c r="E40" s="49" t="b">
        <v>1</v>
      </c>
      <c r="F40" s="44" t="s">
        <v>51</v>
      </c>
    </row>
    <row r="41" spans="2:6">
      <c r="B41" s="63">
        <v>23</v>
      </c>
      <c r="C41" s="44" t="s">
        <v>53</v>
      </c>
      <c r="D41" s="49"/>
      <c r="E41" s="49" t="b">
        <v>1</v>
      </c>
      <c r="F41" s="44" t="s">
        <v>54</v>
      </c>
    </row>
  </sheetData>
  <sortState xmlns:xlrd2="http://schemas.microsoft.com/office/spreadsheetml/2017/richdata2" ref="B18:F40">
    <sortCondition ref="B18:B40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2"/>
  <dimension ref="B2:E36"/>
  <sheetViews>
    <sheetView workbookViewId="0"/>
  </sheetViews>
  <sheetFormatPr defaultRowHeight="15"/>
  <cols>
    <col min="4" max="4" width="83.5703125" customWidth="1"/>
  </cols>
  <sheetData>
    <row r="2" spans="2:5" ht="18" thickBot="1">
      <c r="B2" s="14" t="s">
        <v>55</v>
      </c>
      <c r="C2" s="14"/>
      <c r="D2" s="14"/>
      <c r="E2" s="14"/>
    </row>
    <row r="3" spans="2:5" ht="15.75" thickTop="1"/>
    <row r="4" spans="2:5">
      <c r="B4" s="143" t="s">
        <v>56</v>
      </c>
    </row>
    <row r="5" spans="2:5">
      <c r="B5" s="93" t="s">
        <v>57</v>
      </c>
    </row>
    <row r="7" spans="2:5">
      <c r="C7" t="s">
        <v>58</v>
      </c>
    </row>
    <row r="8" spans="2:5">
      <c r="C8" s="24" t="s">
        <v>59</v>
      </c>
    </row>
    <row r="9" spans="2:5">
      <c r="D9" s="144" t="s">
        <v>60</v>
      </c>
      <c r="E9" s="19" t="s">
        <v>61</v>
      </c>
    </row>
    <row r="10" spans="2:5">
      <c r="D10" s="144" t="s">
        <v>62</v>
      </c>
      <c r="E10" s="19" t="s">
        <v>63</v>
      </c>
    </row>
    <row r="11" spans="2:5">
      <c r="D11" s="144" t="s">
        <v>64</v>
      </c>
      <c r="E11" s="19" t="s">
        <v>65</v>
      </c>
    </row>
    <row r="12" spans="2:5">
      <c r="D12" s="144" t="s">
        <v>66</v>
      </c>
      <c r="E12" s="19" t="s">
        <v>67</v>
      </c>
    </row>
    <row r="13" spans="2:5">
      <c r="D13" s="44"/>
    </row>
    <row r="14" spans="2:5">
      <c r="C14" t="s">
        <v>68</v>
      </c>
    </row>
    <row r="15" spans="2:5" ht="30">
      <c r="D15" s="72" t="s">
        <v>69</v>
      </c>
    </row>
    <row r="17" spans="2:4">
      <c r="C17" t="s">
        <v>70</v>
      </c>
    </row>
    <row r="18" spans="2:4" ht="30">
      <c r="D18" s="72" t="s">
        <v>71</v>
      </c>
    </row>
    <row r="20" spans="2:4">
      <c r="B20" s="93" t="s">
        <v>72</v>
      </c>
    </row>
    <row r="21" spans="2:4">
      <c r="C21" t="s">
        <v>73</v>
      </c>
    </row>
    <row r="22" spans="2:4">
      <c r="D22" t="s">
        <v>74</v>
      </c>
    </row>
    <row r="23" spans="2:4" ht="30">
      <c r="D23" s="72" t="s">
        <v>75</v>
      </c>
    </row>
    <row r="24" spans="2:4" ht="30">
      <c r="D24" s="72" t="s">
        <v>76</v>
      </c>
    </row>
    <row r="26" spans="2:4">
      <c r="B26" s="143" t="s">
        <v>77</v>
      </c>
    </row>
    <row r="30" spans="2:4">
      <c r="B30" s="143" t="s">
        <v>78</v>
      </c>
    </row>
    <row r="31" spans="2:4">
      <c r="B31" s="25"/>
    </row>
    <row r="33" spans="3:4">
      <c r="C33" t="s">
        <v>79</v>
      </c>
    </row>
    <row r="34" spans="3:4">
      <c r="D34" t="s">
        <v>80</v>
      </c>
    </row>
    <row r="35" spans="3:4" ht="30">
      <c r="D35" s="72" t="s">
        <v>81</v>
      </c>
    </row>
    <row r="36" spans="3:4" ht="45">
      <c r="D36" s="72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B2:AV48"/>
  <sheetViews>
    <sheetView zoomScaleNormal="100" workbookViewId="0">
      <selection activeCell="H7" sqref="H7"/>
    </sheetView>
  </sheetViews>
  <sheetFormatPr defaultRowHeight="15"/>
  <cols>
    <col min="12" max="12" width="5.42578125" customWidth="1"/>
    <col min="29" max="29" width="29.28515625" bestFit="1" customWidth="1"/>
  </cols>
  <sheetData>
    <row r="2" spans="2:48" ht="18" thickBot="1">
      <c r="B2" s="14" t="s">
        <v>83</v>
      </c>
      <c r="C2" s="14"/>
      <c r="D2" s="14"/>
      <c r="E2" s="14"/>
      <c r="F2" s="14"/>
      <c r="G2" s="14"/>
      <c r="H2" s="14"/>
      <c r="I2" s="14"/>
      <c r="J2" s="14"/>
      <c r="K2" s="14"/>
    </row>
    <row r="3" spans="2:48" ht="15.75" thickTop="1">
      <c r="B3" s="45" t="s">
        <v>84</v>
      </c>
      <c r="AD3" s="28">
        <v>4</v>
      </c>
      <c r="AE3" s="28">
        <v>4</v>
      </c>
      <c r="AF3" s="28">
        <v>5</v>
      </c>
      <c r="AG3" s="28">
        <v>5</v>
      </c>
      <c r="AH3" s="28">
        <v>6</v>
      </c>
      <c r="AI3" s="28">
        <v>6</v>
      </c>
      <c r="AJ3" s="28">
        <v>7</v>
      </c>
      <c r="AK3" s="28">
        <v>7</v>
      </c>
      <c r="AL3" s="28">
        <v>8</v>
      </c>
      <c r="AM3" s="28">
        <v>8</v>
      </c>
      <c r="AN3" s="28">
        <v>9</v>
      </c>
      <c r="AO3" s="28">
        <v>9</v>
      </c>
      <c r="AP3" s="92">
        <v>3</v>
      </c>
      <c r="AQ3" t="str">
        <f>INDEX(lookup!C7:C9,AP3)</f>
        <v>High-bay</v>
      </c>
      <c r="AR3" t="str">
        <f>"Annual Hours-Of-Use for:"&amp;CHAR(10)&amp;AQ3&amp;" lighting type"</f>
        <v>Annual Hours-Of-Use for:
High-bay lighting type</v>
      </c>
      <c r="AS3" t="str">
        <f>"Coincident Demand Factor for:"&amp;CHAR(10)&amp;AQ3&amp;" lighting type"</f>
        <v>Coincident Demand Factor for:
High-bay lighting type</v>
      </c>
      <c r="AT3" s="67" t="str">
        <f>"Change in HOU and CDF for:"&amp;CHAR(10)&amp;AQ3&amp;" lighting type"</f>
        <v>Change in HOU and CDF for:
High-bay lighting type</v>
      </c>
    </row>
    <row r="4" spans="2:48">
      <c r="B4" s="45"/>
      <c r="AC4" s="25" t="s">
        <v>85</v>
      </c>
    </row>
    <row r="5" spans="2:48">
      <c r="AD5" s="177" t="s">
        <v>86</v>
      </c>
      <c r="AE5" s="178"/>
      <c r="AF5" s="178"/>
      <c r="AG5" s="178"/>
      <c r="AH5" s="178"/>
      <c r="AI5" s="179"/>
      <c r="AJ5" s="177" t="s">
        <v>87</v>
      </c>
      <c r="AK5" s="178"/>
      <c r="AL5" s="178"/>
      <c r="AM5" s="178"/>
      <c r="AN5" s="178"/>
      <c r="AO5" s="179"/>
      <c r="AP5" s="177" t="s">
        <v>88</v>
      </c>
      <c r="AQ5" s="178"/>
      <c r="AR5" s="178"/>
      <c r="AS5" s="178"/>
      <c r="AT5" s="178"/>
      <c r="AU5" s="179"/>
      <c r="AV5" s="67" t="s">
        <v>89</v>
      </c>
    </row>
    <row r="6" spans="2:48">
      <c r="AD6" s="180" t="s">
        <v>90</v>
      </c>
      <c r="AE6" s="181"/>
      <c r="AF6" s="181" t="s">
        <v>91</v>
      </c>
      <c r="AG6" s="181"/>
      <c r="AH6" s="181" t="s">
        <v>92</v>
      </c>
      <c r="AI6" s="182"/>
      <c r="AJ6" s="180" t="s">
        <v>90</v>
      </c>
      <c r="AK6" s="181"/>
      <c r="AL6" s="181" t="s">
        <v>91</v>
      </c>
      <c r="AM6" s="181"/>
      <c r="AN6" s="181" t="s">
        <v>92</v>
      </c>
      <c r="AO6" s="182"/>
      <c r="AP6" s="180" t="s">
        <v>93</v>
      </c>
      <c r="AQ6" s="181"/>
      <c r="AR6" s="181" t="s">
        <v>94</v>
      </c>
      <c r="AS6" s="182"/>
      <c r="AT6" s="180" t="s">
        <v>95</v>
      </c>
      <c r="AU6" s="182"/>
    </row>
    <row r="7" spans="2:48">
      <c r="B7" t="s">
        <v>96</v>
      </c>
      <c r="AC7" s="77" t="s">
        <v>97</v>
      </c>
      <c r="AD7" s="3" t="s">
        <v>98</v>
      </c>
      <c r="AE7" s="10" t="s">
        <v>99</v>
      </c>
      <c r="AF7" s="10" t="s">
        <v>98</v>
      </c>
      <c r="AG7" s="10" t="s">
        <v>99</v>
      </c>
      <c r="AH7" s="10" t="s">
        <v>98</v>
      </c>
      <c r="AI7" s="4" t="s">
        <v>99</v>
      </c>
      <c r="AJ7" s="3" t="s">
        <v>98</v>
      </c>
      <c r="AK7" s="10" t="s">
        <v>99</v>
      </c>
      <c r="AL7" s="10" t="s">
        <v>98</v>
      </c>
      <c r="AM7" s="10" t="s">
        <v>99</v>
      </c>
      <c r="AN7" s="10" t="s">
        <v>98</v>
      </c>
      <c r="AO7" s="4" t="s">
        <v>99</v>
      </c>
      <c r="AP7" s="3" t="s">
        <v>98</v>
      </c>
      <c r="AQ7" s="10" t="s">
        <v>99</v>
      </c>
      <c r="AR7" s="10" t="s">
        <v>98</v>
      </c>
      <c r="AS7" s="4" t="s">
        <v>99</v>
      </c>
      <c r="AT7" s="69" t="s">
        <v>93</v>
      </c>
      <c r="AU7" s="70" t="s">
        <v>94</v>
      </c>
    </row>
    <row r="8" spans="2:48">
      <c r="AC8" s="6" t="s">
        <v>15</v>
      </c>
      <c r="AD8" s="15">
        <v>2712.7238163802735</v>
      </c>
      <c r="AE8" s="17">
        <v>1167.853381361203</v>
      </c>
      <c r="AF8" s="17">
        <v>2604.8141943750393</v>
      </c>
      <c r="AG8" s="17">
        <v>1181.012708190309</v>
      </c>
      <c r="AH8" s="17">
        <v>2712.7238163802735</v>
      </c>
      <c r="AI8" s="13">
        <v>1667.5203829969942</v>
      </c>
      <c r="AJ8" s="137">
        <v>0.54919752698108704</v>
      </c>
      <c r="AK8" s="65">
        <v>0.26355041183573841</v>
      </c>
      <c r="AL8" s="65">
        <v>0.53035991911561853</v>
      </c>
      <c r="AM8" s="65">
        <v>0.22603126492435799</v>
      </c>
      <c r="AN8" s="65">
        <v>0.54919752698108704</v>
      </c>
      <c r="AO8" s="66">
        <v>0.49177737017534628</v>
      </c>
      <c r="AP8" s="15">
        <f>INDEX(AD8:AI8,($AP$3-1)*2+1)</f>
        <v>2712.7238163802735</v>
      </c>
      <c r="AQ8" s="17">
        <f>INDEX(AD8:AI8,($AP$3-1)*2+2)</f>
        <v>1667.5203829969942</v>
      </c>
      <c r="AR8" s="65">
        <f>INDEX(AJ8:AO8,($AP$3-1)*2+1)</f>
        <v>0.54919752698108704</v>
      </c>
      <c r="AS8" s="66">
        <f>INDEX(AJ8:AO8,($AP$3-1)*2+2)</f>
        <v>0.49177737017534628</v>
      </c>
      <c r="AT8" s="139">
        <f>(AQ8-AP8)/AP8</f>
        <v>-0.38529666273876267</v>
      </c>
      <c r="AU8" s="68">
        <f>(AS8-AR8)/AR8</f>
        <v>-0.1045528320591257</v>
      </c>
    </row>
    <row r="9" spans="2:48">
      <c r="AC9" s="6" t="s">
        <v>100</v>
      </c>
      <c r="AD9" s="15">
        <v>2326.0648810221223</v>
      </c>
      <c r="AE9" s="17">
        <v>1287.6206341553823</v>
      </c>
      <c r="AF9" s="17">
        <v>2271.9440220817905</v>
      </c>
      <c r="AG9" s="17">
        <v>1225.5388678545867</v>
      </c>
      <c r="AH9" s="17">
        <v>2326.0648810221223</v>
      </c>
      <c r="AI9" s="13">
        <v>2290.7015908184426</v>
      </c>
      <c r="AJ9" s="137">
        <v>0.63482798634196047</v>
      </c>
      <c r="AK9" s="65">
        <v>0.40673510273198155</v>
      </c>
      <c r="AL9" s="65">
        <v>0.6262449623385824</v>
      </c>
      <c r="AM9" s="65">
        <v>0.42108189101216464</v>
      </c>
      <c r="AN9" s="65">
        <v>0.63482798634196047</v>
      </c>
      <c r="AO9" s="66">
        <v>0.75173008229648386</v>
      </c>
      <c r="AP9" s="15">
        <f t="shared" ref="AP9:AP30" si="0">INDEX(AD9:AI9,($AP$3-1)*2+1)</f>
        <v>2326.0648810221223</v>
      </c>
      <c r="AQ9" s="17">
        <f t="shared" ref="AQ9:AQ30" si="1">INDEX(AD9:AI9,($AP$3-1)*2+2)</f>
        <v>2290.7015908184426</v>
      </c>
      <c r="AR9" s="65">
        <f t="shared" ref="AR9:AR30" si="2">INDEX(AJ9:AO9,($AP$3-1)*2+1)</f>
        <v>0.63482798634196047</v>
      </c>
      <c r="AS9" s="66">
        <f t="shared" ref="AS9:AS30" si="3">INDEX(AJ9:AO9,($AP$3-1)*2+2)</f>
        <v>0.75173008229648386</v>
      </c>
      <c r="AT9" s="139">
        <f t="shared" ref="AT9:AT30" si="4">(AQ9-AP9)/AP9</f>
        <v>-1.5203054090279878E-2</v>
      </c>
      <c r="AU9" s="68">
        <f t="shared" ref="AU9:AU30" si="5">(AS9-AR9)/AR9</f>
        <v>0.18414767223502992</v>
      </c>
    </row>
    <row r="10" spans="2:48">
      <c r="AC10" s="6" t="s">
        <v>101</v>
      </c>
      <c r="AD10" s="15">
        <v>2426.1604993039559</v>
      </c>
      <c r="AE10" s="17">
        <v>1717.0027970254662</v>
      </c>
      <c r="AF10" s="17">
        <v>2437.8625282768699</v>
      </c>
      <c r="AG10" s="17">
        <v>1522.5523782286839</v>
      </c>
      <c r="AH10" s="17">
        <v>2426.1604993039559</v>
      </c>
      <c r="AI10" s="13">
        <v>2367.8090860010584</v>
      </c>
      <c r="AJ10" s="137">
        <v>0.6978243113499184</v>
      </c>
      <c r="AK10" s="65">
        <v>0.35478427899737708</v>
      </c>
      <c r="AL10" s="65">
        <v>0.72208023063407822</v>
      </c>
      <c r="AM10" s="65">
        <v>0.31618132106473551</v>
      </c>
      <c r="AN10" s="65">
        <v>0.6978243113499184</v>
      </c>
      <c r="AO10" s="66">
        <v>0.79723053633946028</v>
      </c>
      <c r="AP10" s="15">
        <f t="shared" si="0"/>
        <v>2426.1604993039559</v>
      </c>
      <c r="AQ10" s="17">
        <f t="shared" si="1"/>
        <v>2367.8090860010584</v>
      </c>
      <c r="AR10" s="65">
        <f t="shared" si="2"/>
        <v>0.6978243113499184</v>
      </c>
      <c r="AS10" s="66">
        <f t="shared" si="3"/>
        <v>0.79723053633946028</v>
      </c>
      <c r="AT10" s="139">
        <f t="shared" si="4"/>
        <v>-2.4050928749206012E-2</v>
      </c>
      <c r="AU10" s="68">
        <f t="shared" si="5"/>
        <v>0.14245165061280793</v>
      </c>
    </row>
    <row r="11" spans="2:48">
      <c r="AC11" s="6" t="s">
        <v>102</v>
      </c>
      <c r="AD11" s="15">
        <v>2503.9788786872259</v>
      </c>
      <c r="AE11" s="17">
        <v>2299.1417480828031</v>
      </c>
      <c r="AF11" s="17">
        <v>2509.0197139259653</v>
      </c>
      <c r="AG11" s="17">
        <v>1533.9039174067143</v>
      </c>
      <c r="AH11" s="17">
        <v>2503.9788786872259</v>
      </c>
      <c r="AI11" s="13">
        <v>2478.1164199628929</v>
      </c>
      <c r="AJ11" s="137">
        <v>0.80191352564522944</v>
      </c>
      <c r="AK11" s="65">
        <v>0.7081590767452669</v>
      </c>
      <c r="AL11" s="65">
        <v>0.80378352906462813</v>
      </c>
      <c r="AM11" s="65">
        <v>0.53166943679624257</v>
      </c>
      <c r="AN11" s="65">
        <v>0.80191352564522944</v>
      </c>
      <c r="AO11" s="66">
        <v>0.78566700393855515</v>
      </c>
      <c r="AP11" s="15">
        <f t="shared" si="0"/>
        <v>2503.9788786872259</v>
      </c>
      <c r="AQ11" s="17">
        <f t="shared" si="1"/>
        <v>2478.1164199628929</v>
      </c>
      <c r="AR11" s="65">
        <f t="shared" si="2"/>
        <v>0.80191352564522944</v>
      </c>
      <c r="AS11" s="66">
        <f t="shared" si="3"/>
        <v>0.78566700393855515</v>
      </c>
      <c r="AT11" s="139">
        <f t="shared" si="4"/>
        <v>-1.0328545078579918E-2</v>
      </c>
      <c r="AU11" s="68">
        <f t="shared" si="5"/>
        <v>-2.0259692831096892E-2</v>
      </c>
    </row>
    <row r="12" spans="2:48">
      <c r="AC12" s="6" t="s">
        <v>103</v>
      </c>
      <c r="AD12" s="15">
        <v>2310.1022767429317</v>
      </c>
      <c r="AE12" s="17">
        <v>2114.331480140841</v>
      </c>
      <c r="AF12" s="17">
        <v>2312.6806972019981</v>
      </c>
      <c r="AG12" s="17">
        <v>2118.4710955482287</v>
      </c>
      <c r="AH12" s="17">
        <v>2310.1022767429317</v>
      </c>
      <c r="AI12" s="13">
        <v>2645.9277333333325</v>
      </c>
      <c r="AJ12" s="137">
        <v>0.68753182258955403</v>
      </c>
      <c r="AK12" s="65">
        <v>0.62111865260247301</v>
      </c>
      <c r="AL12" s="65">
        <v>0.68878267163138152</v>
      </c>
      <c r="AM12" s="65">
        <v>0.62289888108844693</v>
      </c>
      <c r="AN12" s="65">
        <v>0.68753182258955403</v>
      </c>
      <c r="AO12" s="66">
        <v>0.85</v>
      </c>
      <c r="AP12" s="15">
        <f t="shared" si="0"/>
        <v>2310.1022767429317</v>
      </c>
      <c r="AQ12" s="17">
        <f t="shared" si="1"/>
        <v>2645.9277333333325</v>
      </c>
      <c r="AR12" s="65">
        <f t="shared" si="2"/>
        <v>0.68753182258955403</v>
      </c>
      <c r="AS12" s="66">
        <f t="shared" si="3"/>
        <v>0.85</v>
      </c>
      <c r="AT12" s="139">
        <f t="shared" si="4"/>
        <v>0.14537254907340688</v>
      </c>
      <c r="AU12" s="68">
        <f t="shared" si="5"/>
        <v>0.23630641095057642</v>
      </c>
    </row>
    <row r="13" spans="2:48">
      <c r="AC13" s="6" t="s">
        <v>104</v>
      </c>
      <c r="AD13" s="15">
        <v>2622.88</v>
      </c>
      <c r="AE13" s="17">
        <v>1085.6065360931589</v>
      </c>
      <c r="AF13" s="17">
        <v>2622.88</v>
      </c>
      <c r="AG13" s="17">
        <v>1085.6065360931589</v>
      </c>
      <c r="AH13" s="17">
        <v>2622.88</v>
      </c>
      <c r="AI13" s="13">
        <v>1085.6065360931589</v>
      </c>
      <c r="AJ13" s="137">
        <v>0.70000000000000007</v>
      </c>
      <c r="AK13" s="65">
        <v>0.43410094694333046</v>
      </c>
      <c r="AL13" s="65">
        <v>0.70000000000000007</v>
      </c>
      <c r="AM13" s="65">
        <v>0.4341009469433304</v>
      </c>
      <c r="AN13" s="65">
        <v>0.70000000000000007</v>
      </c>
      <c r="AO13" s="66">
        <v>0.4341009469433304</v>
      </c>
      <c r="AP13" s="15">
        <f t="shared" si="0"/>
        <v>2622.88</v>
      </c>
      <c r="AQ13" s="17">
        <f t="shared" si="1"/>
        <v>1085.6065360931589</v>
      </c>
      <c r="AR13" s="65">
        <f t="shared" si="2"/>
        <v>0.70000000000000007</v>
      </c>
      <c r="AS13" s="66">
        <f t="shared" si="3"/>
        <v>0.4341009469433304</v>
      </c>
      <c r="AT13" s="139">
        <f t="shared" si="4"/>
        <v>-0.58610133285047017</v>
      </c>
      <c r="AU13" s="68">
        <f t="shared" si="5"/>
        <v>-0.3798557900809566</v>
      </c>
    </row>
    <row r="14" spans="2:48">
      <c r="AC14" s="6" t="s">
        <v>26</v>
      </c>
      <c r="AD14" s="15">
        <v>4864.5812077106657</v>
      </c>
      <c r="AE14" s="17">
        <v>4771.8255319035861</v>
      </c>
      <c r="AF14" s="17">
        <v>4890.834134048042</v>
      </c>
      <c r="AG14" s="17">
        <v>4897.5212928601959</v>
      </c>
      <c r="AH14" s="17">
        <v>4864.5812077106657</v>
      </c>
      <c r="AI14" s="13">
        <v>5452.7735177592849</v>
      </c>
      <c r="AJ14" s="137">
        <v>0.68022046229566724</v>
      </c>
      <c r="AK14" s="65">
        <v>0.75432355775704596</v>
      </c>
      <c r="AL14" s="65">
        <v>0.68544352661159658</v>
      </c>
      <c r="AM14" s="65">
        <v>0.78158978148471525</v>
      </c>
      <c r="AN14" s="65">
        <v>0.68022046229566724</v>
      </c>
      <c r="AO14" s="66">
        <v>0.89682985894924061</v>
      </c>
      <c r="AP14" s="15">
        <f t="shared" si="0"/>
        <v>4864.5812077106657</v>
      </c>
      <c r="AQ14" s="17">
        <f t="shared" si="1"/>
        <v>5452.7735177592849</v>
      </c>
      <c r="AR14" s="65">
        <f t="shared" si="2"/>
        <v>0.68022046229566724</v>
      </c>
      <c r="AS14" s="66">
        <f t="shared" si="3"/>
        <v>0.89682985894924061</v>
      </c>
      <c r="AT14" s="139">
        <f t="shared" si="4"/>
        <v>0.12091324719100127</v>
      </c>
      <c r="AU14" s="68">
        <f t="shared" si="5"/>
        <v>0.31843998918018596</v>
      </c>
    </row>
    <row r="15" spans="2:48">
      <c r="AC15" s="6" t="s">
        <v>105</v>
      </c>
      <c r="AD15" s="15">
        <v>3271.3202499500203</v>
      </c>
      <c r="AE15" s="17">
        <v>2322.5317030367014</v>
      </c>
      <c r="AF15" s="17">
        <v>3271.3202499500208</v>
      </c>
      <c r="AG15" s="17">
        <v>2264.9986644870219</v>
      </c>
      <c r="AH15" s="17">
        <v>3271.3202499500203</v>
      </c>
      <c r="AI15" s="13">
        <v>2920.615534196942</v>
      </c>
      <c r="AJ15" s="137">
        <v>0.92035057705986256</v>
      </c>
      <c r="AK15" s="65">
        <v>0.55968762800022198</v>
      </c>
      <c r="AL15" s="65">
        <v>0.92035057705986256</v>
      </c>
      <c r="AM15" s="65">
        <v>0.514175062049265</v>
      </c>
      <c r="AN15" s="65">
        <v>0.92035057705986256</v>
      </c>
      <c r="AO15" s="66">
        <v>0.58689445728141731</v>
      </c>
      <c r="AP15" s="15">
        <f t="shared" si="0"/>
        <v>3271.3202499500203</v>
      </c>
      <c r="AQ15" s="17">
        <f t="shared" si="1"/>
        <v>2920.615534196942</v>
      </c>
      <c r="AR15" s="65">
        <f t="shared" si="2"/>
        <v>0.92035057705986256</v>
      </c>
      <c r="AS15" s="66">
        <f t="shared" si="3"/>
        <v>0.58689445728141731</v>
      </c>
      <c r="AT15" s="139">
        <f t="shared" si="4"/>
        <v>-0.1072058645919599</v>
      </c>
      <c r="AU15" s="68">
        <f t="shared" si="5"/>
        <v>-0.36231423991029471</v>
      </c>
    </row>
    <row r="16" spans="2:48">
      <c r="AC16" s="6" t="s">
        <v>40</v>
      </c>
      <c r="AD16" s="15">
        <v>4001.6367003935457</v>
      </c>
      <c r="AE16" s="17">
        <v>2290.62660268738</v>
      </c>
      <c r="AF16" s="17">
        <v>4001.6367003935461</v>
      </c>
      <c r="AG16" s="17">
        <v>2030.4045153148288</v>
      </c>
      <c r="AH16" s="17">
        <v>4001.6367003935457</v>
      </c>
      <c r="AI16" s="13">
        <v>2803.4098126001272</v>
      </c>
      <c r="AJ16" s="137">
        <v>0.84544172813885943</v>
      </c>
      <c r="AK16" s="65">
        <v>0.60679568113350979</v>
      </c>
      <c r="AL16" s="65">
        <v>0.84544172813885954</v>
      </c>
      <c r="AM16" s="65">
        <v>0.53635833169634473</v>
      </c>
      <c r="AN16" s="65">
        <v>0.84544172813885943</v>
      </c>
      <c r="AO16" s="66">
        <v>0.57223690925324211</v>
      </c>
      <c r="AP16" s="15">
        <f t="shared" si="0"/>
        <v>4001.6367003935457</v>
      </c>
      <c r="AQ16" s="17">
        <f t="shared" si="1"/>
        <v>2803.4098126001272</v>
      </c>
      <c r="AR16" s="65">
        <f t="shared" si="2"/>
        <v>0.84544172813885943</v>
      </c>
      <c r="AS16" s="66">
        <f t="shared" si="3"/>
        <v>0.57223690925324211</v>
      </c>
      <c r="AT16" s="139">
        <f t="shared" si="4"/>
        <v>-0.29943420092972894</v>
      </c>
      <c r="AU16" s="68">
        <f t="shared" si="5"/>
        <v>-0.32315038374915039</v>
      </c>
    </row>
    <row r="17" spans="29:47">
      <c r="AC17" s="6" t="s">
        <v>106</v>
      </c>
      <c r="AD17" s="15">
        <v>5361.637105127239</v>
      </c>
      <c r="AE17" s="17">
        <v>5100.0344432110387</v>
      </c>
      <c r="AF17" s="17">
        <v>5364.7398344729363</v>
      </c>
      <c r="AG17" s="17">
        <v>5365.9563939245454</v>
      </c>
      <c r="AH17" s="17">
        <v>5361.637105127239</v>
      </c>
      <c r="AI17" s="13">
        <v>5866.0372720063424</v>
      </c>
      <c r="AJ17" s="137">
        <v>0.83285848472120227</v>
      </c>
      <c r="AK17" s="65">
        <v>0.81963388507455759</v>
      </c>
      <c r="AL17" s="65">
        <v>0.8320443967942569</v>
      </c>
      <c r="AM17" s="65">
        <v>0.83190021231422473</v>
      </c>
      <c r="AN17" s="65">
        <v>0.83285848472120227</v>
      </c>
      <c r="AO17" s="66">
        <v>0.77216494845360817</v>
      </c>
      <c r="AP17" s="15">
        <f t="shared" si="0"/>
        <v>5361.637105127239</v>
      </c>
      <c r="AQ17" s="17">
        <f t="shared" si="1"/>
        <v>5866.0372720063424</v>
      </c>
      <c r="AR17" s="65">
        <f t="shared" si="2"/>
        <v>0.83285848472120227</v>
      </c>
      <c r="AS17" s="66">
        <f t="shared" si="3"/>
        <v>0.77216494845360817</v>
      </c>
      <c r="AT17" s="139">
        <f t="shared" si="4"/>
        <v>9.4075775176345744E-2</v>
      </c>
      <c r="AU17" s="68">
        <f t="shared" si="5"/>
        <v>-7.2873768330415881E-2</v>
      </c>
    </row>
    <row r="18" spans="29:47">
      <c r="AC18" s="6" t="s">
        <v>107</v>
      </c>
      <c r="AD18" s="15">
        <v>4326.1612604723905</v>
      </c>
      <c r="AE18" s="17">
        <v>4040.8235962358385</v>
      </c>
      <c r="AF18" s="17">
        <v>4308.4291946257445</v>
      </c>
      <c r="AG18" s="17">
        <v>3425.0267823905501</v>
      </c>
      <c r="AH18" s="17">
        <v>4326.1612604723905</v>
      </c>
      <c r="AI18" s="13">
        <v>3814.2499999999995</v>
      </c>
      <c r="AJ18" s="137">
        <v>0.67472985449827638</v>
      </c>
      <c r="AK18" s="65">
        <v>0.71521166327134977</v>
      </c>
      <c r="AL18" s="65">
        <v>0.67473921205337362</v>
      </c>
      <c r="AM18" s="65">
        <v>0.48549521816215596</v>
      </c>
      <c r="AN18" s="65">
        <v>0.67472985449827638</v>
      </c>
      <c r="AO18" s="66">
        <v>0.67500000000000016</v>
      </c>
      <c r="AP18" s="15">
        <f t="shared" si="0"/>
        <v>4326.1612604723905</v>
      </c>
      <c r="AQ18" s="17">
        <f t="shared" si="1"/>
        <v>3814.2499999999995</v>
      </c>
      <c r="AR18" s="65">
        <f t="shared" si="2"/>
        <v>0.67472985449827638</v>
      </c>
      <c r="AS18" s="66">
        <f t="shared" si="3"/>
        <v>0.67500000000000016</v>
      </c>
      <c r="AT18" s="139">
        <f t="shared" si="4"/>
        <v>-0.118329213741906</v>
      </c>
      <c r="AU18" s="68">
        <f t="shared" si="5"/>
        <v>4.0037579473143519E-4</v>
      </c>
    </row>
    <row r="19" spans="29:47">
      <c r="AC19" s="6" t="s">
        <v>108</v>
      </c>
      <c r="AD19" s="15">
        <v>1457.0946617517941</v>
      </c>
      <c r="AE19" s="17">
        <v>1232.8450244996825</v>
      </c>
      <c r="AF19" s="17">
        <v>1961.3076609666859</v>
      </c>
      <c r="AG19" s="17">
        <v>1604.8157066705116</v>
      </c>
      <c r="AH19" s="17">
        <v>1457.0946617517941</v>
      </c>
      <c r="AI19" s="13">
        <v>5350.6601061735391</v>
      </c>
      <c r="AJ19" s="137">
        <v>0.17036997090672315</v>
      </c>
      <c r="AK19" s="65">
        <v>0.14978258863810473</v>
      </c>
      <c r="AL19" s="65">
        <v>0.23494474618170993</v>
      </c>
      <c r="AM19" s="65">
        <v>0.19779005878680614</v>
      </c>
      <c r="AN19" s="65">
        <v>0.17036997090672315</v>
      </c>
      <c r="AO19" s="66">
        <v>0.68123749931286171</v>
      </c>
      <c r="AP19" s="15">
        <f t="shared" si="0"/>
        <v>1457.0946617517941</v>
      </c>
      <c r="AQ19" s="17">
        <f t="shared" si="1"/>
        <v>5350.6601061735391</v>
      </c>
      <c r="AR19" s="65">
        <f t="shared" si="2"/>
        <v>0.17036997090672315</v>
      </c>
      <c r="AS19" s="66">
        <f t="shared" si="3"/>
        <v>0.68123749931286171</v>
      </c>
      <c r="AT19" s="139">
        <f t="shared" si="4"/>
        <v>2.6721430986101486</v>
      </c>
      <c r="AU19" s="68">
        <f t="shared" si="5"/>
        <v>2.9985773061253642</v>
      </c>
    </row>
    <row r="20" spans="29:47">
      <c r="AC20" s="6" t="s">
        <v>109</v>
      </c>
      <c r="AD20" s="15">
        <v>1371.8908361037829</v>
      </c>
      <c r="AE20" s="17">
        <v>1034.7564945256718</v>
      </c>
      <c r="AF20" s="17">
        <v>1812.6941160066551</v>
      </c>
      <c r="AG20" s="17">
        <v>967.99464032864682</v>
      </c>
      <c r="AH20" s="17">
        <v>1371.8908361037829</v>
      </c>
      <c r="AI20" s="13">
        <v>4196.9746653302736</v>
      </c>
      <c r="AJ20" s="137">
        <v>0.14948964007252297</v>
      </c>
      <c r="AK20" s="65">
        <v>0.10463257553111227</v>
      </c>
      <c r="AL20" s="65">
        <v>0.20033284960627692</v>
      </c>
      <c r="AM20" s="65">
        <v>8.2688022272068146E-2</v>
      </c>
      <c r="AN20" s="65">
        <v>0.14948964007252297</v>
      </c>
      <c r="AO20" s="66">
        <v>0.37069685965631166</v>
      </c>
      <c r="AP20" s="15">
        <f t="shared" si="0"/>
        <v>1371.8908361037829</v>
      </c>
      <c r="AQ20" s="17">
        <f t="shared" si="1"/>
        <v>4196.9746653302736</v>
      </c>
      <c r="AR20" s="65">
        <f t="shared" si="2"/>
        <v>0.14948964007252297</v>
      </c>
      <c r="AS20" s="66">
        <f t="shared" si="3"/>
        <v>0.37069685965631166</v>
      </c>
      <c r="AT20" s="139">
        <f t="shared" si="4"/>
        <v>2.0592628472173673</v>
      </c>
      <c r="AU20" s="68">
        <f t="shared" si="5"/>
        <v>1.4797494961956752</v>
      </c>
    </row>
    <row r="21" spans="29:47">
      <c r="AC21" s="6" t="s">
        <v>36</v>
      </c>
      <c r="AD21" s="15">
        <v>2788.4676470588229</v>
      </c>
      <c r="AE21" s="17">
        <v>2197.7456904201836</v>
      </c>
      <c r="AF21" s="17">
        <v>2788.4676470588238</v>
      </c>
      <c r="AG21" s="17">
        <v>2037.5705418122013</v>
      </c>
      <c r="AH21" s="17">
        <v>2788.4676470588229</v>
      </c>
      <c r="AI21" s="13">
        <v>2863.2101788463742</v>
      </c>
      <c r="AJ21" s="137">
        <v>0.71</v>
      </c>
      <c r="AK21" s="65">
        <v>0.59373053568459189</v>
      </c>
      <c r="AL21" s="65">
        <v>0.71000000000000008</v>
      </c>
      <c r="AM21" s="65">
        <v>0.4831203166732887</v>
      </c>
      <c r="AN21" s="65">
        <v>0.71</v>
      </c>
      <c r="AO21" s="66">
        <v>0.71755593437136</v>
      </c>
      <c r="AP21" s="15">
        <f t="shared" si="0"/>
        <v>2788.4676470588229</v>
      </c>
      <c r="AQ21" s="17">
        <f t="shared" si="1"/>
        <v>2863.2101788463742</v>
      </c>
      <c r="AR21" s="65">
        <f t="shared" si="2"/>
        <v>0.71</v>
      </c>
      <c r="AS21" s="66">
        <f t="shared" si="3"/>
        <v>0.71755593437136</v>
      </c>
      <c r="AT21" s="139">
        <f t="shared" si="4"/>
        <v>2.680415957717391E-2</v>
      </c>
      <c r="AU21" s="68">
        <f t="shared" si="5"/>
        <v>1.0642161086422592E-2</v>
      </c>
    </row>
    <row r="22" spans="29:47">
      <c r="AC22" s="6" t="s">
        <v>34</v>
      </c>
      <c r="AD22" s="15">
        <v>2776.3833333333332</v>
      </c>
      <c r="AE22" s="17">
        <v>1762.5871878699861</v>
      </c>
      <c r="AF22" s="17">
        <v>2776.3833333333332</v>
      </c>
      <c r="AG22" s="17">
        <v>1516.8775571258732</v>
      </c>
      <c r="AH22" s="17">
        <v>2776.3833333333332</v>
      </c>
      <c r="AI22" s="13">
        <v>2101.8644394635971</v>
      </c>
      <c r="AJ22" s="137">
        <v>0.69333333333333325</v>
      </c>
      <c r="AK22" s="65">
        <v>0.56113380692677439</v>
      </c>
      <c r="AL22" s="65">
        <v>0.69333333333333325</v>
      </c>
      <c r="AM22" s="65">
        <v>0.45624296593223157</v>
      </c>
      <c r="AN22" s="65">
        <v>0.69333333333333325</v>
      </c>
      <c r="AO22" s="66">
        <v>0.70235764704019599</v>
      </c>
      <c r="AP22" s="15">
        <f t="shared" si="0"/>
        <v>2776.3833333333332</v>
      </c>
      <c r="AQ22" s="17">
        <f t="shared" si="1"/>
        <v>2101.8644394635971</v>
      </c>
      <c r="AR22" s="65">
        <f t="shared" si="2"/>
        <v>0.69333333333333325</v>
      </c>
      <c r="AS22" s="66">
        <f t="shared" si="3"/>
        <v>0.70235764704019599</v>
      </c>
      <c r="AT22" s="139">
        <f t="shared" si="4"/>
        <v>-0.24294876207166496</v>
      </c>
      <c r="AU22" s="68">
        <f t="shared" si="5"/>
        <v>1.3015837077205878E-2</v>
      </c>
    </row>
    <row r="23" spans="29:47">
      <c r="AC23" s="6" t="s">
        <v>42</v>
      </c>
      <c r="AD23" s="15">
        <v>4829.5825150815217</v>
      </c>
      <c r="AE23" s="17">
        <v>3877.1054215502854</v>
      </c>
      <c r="AF23" s="17">
        <v>4840.0602025732978</v>
      </c>
      <c r="AG23" s="17">
        <v>3716.2554338610666</v>
      </c>
      <c r="AH23" s="17">
        <v>4829.5825150815217</v>
      </c>
      <c r="AI23" s="13">
        <v>3398.3762649424489</v>
      </c>
      <c r="AJ23" s="137">
        <v>0.81249999999999989</v>
      </c>
      <c r="AK23" s="65">
        <v>0.70273457454820465</v>
      </c>
      <c r="AL23" s="65">
        <v>0.8125</v>
      </c>
      <c r="AM23" s="65">
        <v>0.67001202677948646</v>
      </c>
      <c r="AN23" s="65">
        <v>0.81249999999999989</v>
      </c>
      <c r="AO23" s="66">
        <v>0.62732793415935018</v>
      </c>
      <c r="AP23" s="15">
        <f t="shared" si="0"/>
        <v>4829.5825150815217</v>
      </c>
      <c r="AQ23" s="17">
        <f t="shared" si="1"/>
        <v>3398.3762649424489</v>
      </c>
      <c r="AR23" s="65">
        <f t="shared" si="2"/>
        <v>0.81249999999999989</v>
      </c>
      <c r="AS23" s="66">
        <f t="shared" si="3"/>
        <v>0.62732793415935018</v>
      </c>
      <c r="AT23" s="139">
        <f t="shared" si="4"/>
        <v>-0.2963416083418785</v>
      </c>
      <c r="AU23" s="68">
        <f t="shared" si="5"/>
        <v>-0.22790408103464582</v>
      </c>
    </row>
    <row r="24" spans="29:47">
      <c r="AC24" s="6" t="s">
        <v>44</v>
      </c>
      <c r="AD24" s="15">
        <v>4817.2392806640828</v>
      </c>
      <c r="AE24" s="17">
        <v>3123.1842518308072</v>
      </c>
      <c r="AF24" s="17">
        <v>4831.322536731911</v>
      </c>
      <c r="AG24" s="17">
        <v>3675.6829460334852</v>
      </c>
      <c r="AH24" s="17">
        <v>4817.2392806640828</v>
      </c>
      <c r="AI24" s="13">
        <v>3822.5247387571121</v>
      </c>
      <c r="AJ24" s="137">
        <v>0.80000000000000016</v>
      </c>
      <c r="AK24" s="65">
        <v>0.53210159183067374</v>
      </c>
      <c r="AL24" s="65">
        <v>0.80000000000000016</v>
      </c>
      <c r="AM24" s="65">
        <v>0.61626964379391735</v>
      </c>
      <c r="AN24" s="65">
        <v>0.80000000000000016</v>
      </c>
      <c r="AO24" s="66">
        <v>0.62762549950951918</v>
      </c>
      <c r="AP24" s="15">
        <f t="shared" si="0"/>
        <v>4817.2392806640828</v>
      </c>
      <c r="AQ24" s="17">
        <f t="shared" si="1"/>
        <v>3822.5247387571121</v>
      </c>
      <c r="AR24" s="65">
        <f t="shared" si="2"/>
        <v>0.80000000000000016</v>
      </c>
      <c r="AS24" s="66">
        <f t="shared" si="3"/>
        <v>0.62762549950951918</v>
      </c>
      <c r="AT24" s="139">
        <f t="shared" si="4"/>
        <v>-0.20649058183587754</v>
      </c>
      <c r="AU24" s="68">
        <f t="shared" si="5"/>
        <v>-0.21546812561310116</v>
      </c>
    </row>
    <row r="25" spans="29:47">
      <c r="AC25" s="6" t="s">
        <v>45</v>
      </c>
      <c r="AD25" s="15">
        <v>3408.5829196811446</v>
      </c>
      <c r="AE25" s="17">
        <v>5268.4021327593518</v>
      </c>
      <c r="AF25" s="17">
        <v>3427.586906909723</v>
      </c>
      <c r="AG25" s="17">
        <v>1886.568704757839</v>
      </c>
      <c r="AH25" s="17">
        <v>3408.5829196811446</v>
      </c>
      <c r="AI25" s="13">
        <v>5595.7236656070645</v>
      </c>
      <c r="AJ25" s="137">
        <v>0.75433495873803225</v>
      </c>
      <c r="AK25" s="65">
        <v>0.92904809819589407</v>
      </c>
      <c r="AL25" s="65">
        <v>0.75875163750000019</v>
      </c>
      <c r="AM25" s="65">
        <v>0.60853148201422991</v>
      </c>
      <c r="AN25" s="65">
        <v>0.75433495873803225</v>
      </c>
      <c r="AO25" s="66">
        <v>0.96891633477906991</v>
      </c>
      <c r="AP25" s="15">
        <f t="shared" si="0"/>
        <v>3408.5829196811446</v>
      </c>
      <c r="AQ25" s="17">
        <f t="shared" si="1"/>
        <v>5595.7236656070645</v>
      </c>
      <c r="AR25" s="65">
        <f t="shared" si="2"/>
        <v>0.75433495873803225</v>
      </c>
      <c r="AS25" s="66">
        <f t="shared" si="3"/>
        <v>0.96891633477906991</v>
      </c>
      <c r="AT25" s="139">
        <f t="shared" si="4"/>
        <v>0.64165689891167899</v>
      </c>
      <c r="AU25" s="68">
        <f t="shared" si="5"/>
        <v>0.28446431330721095</v>
      </c>
    </row>
    <row r="26" spans="29:47">
      <c r="AC26" s="6" t="s">
        <v>46</v>
      </c>
      <c r="AD26" s="15">
        <v>4167.7018356695926</v>
      </c>
      <c r="AE26" s="17">
        <v>3059.9249043441405</v>
      </c>
      <c r="AF26" s="17">
        <v>4194.7022129964034</v>
      </c>
      <c r="AG26" s="17">
        <v>2936.9874023731809</v>
      </c>
      <c r="AH26" s="17">
        <v>4167.7018356695926</v>
      </c>
      <c r="AI26" s="13">
        <v>4059.0482026255713</v>
      </c>
      <c r="AJ26" s="137">
        <v>0.82909657933569503</v>
      </c>
      <c r="AK26" s="65">
        <v>0.80153001615778829</v>
      </c>
      <c r="AL26" s="65">
        <v>0.82930733838905968</v>
      </c>
      <c r="AM26" s="65">
        <v>0.80236255973870496</v>
      </c>
      <c r="AN26" s="65">
        <v>0.82909657933569503</v>
      </c>
      <c r="AO26" s="66">
        <v>0.9266735219439276</v>
      </c>
      <c r="AP26" s="15">
        <f t="shared" si="0"/>
        <v>4167.7018356695926</v>
      </c>
      <c r="AQ26" s="17">
        <f t="shared" si="1"/>
        <v>4059.0482026255713</v>
      </c>
      <c r="AR26" s="65">
        <f t="shared" si="2"/>
        <v>0.82909657933569503</v>
      </c>
      <c r="AS26" s="66">
        <f t="shared" si="3"/>
        <v>0.9266735219439276</v>
      </c>
      <c r="AT26" s="139">
        <f t="shared" si="4"/>
        <v>-2.6070394987016802E-2</v>
      </c>
      <c r="AU26" s="68">
        <f t="shared" si="5"/>
        <v>0.11769068289536917</v>
      </c>
    </row>
    <row r="27" spans="29:47">
      <c r="AC27" s="6" t="s">
        <v>48</v>
      </c>
      <c r="AD27" s="15">
        <v>3466.7779411764723</v>
      </c>
      <c r="AE27" s="17">
        <v>2740.2562745613873</v>
      </c>
      <c r="AF27" s="17">
        <v>3466.7779411764718</v>
      </c>
      <c r="AG27" s="17">
        <v>2263.6726895439015</v>
      </c>
      <c r="AH27" s="17">
        <v>3466.7779411764723</v>
      </c>
      <c r="AI27" s="13">
        <v>2288.280974740042</v>
      </c>
      <c r="AJ27" s="137">
        <v>0.87500000000000011</v>
      </c>
      <c r="AK27" s="65">
        <v>0.70192946841226422</v>
      </c>
      <c r="AL27" s="65">
        <v>0.875</v>
      </c>
      <c r="AM27" s="65">
        <v>0.5290862221321021</v>
      </c>
      <c r="AN27" s="65">
        <v>0.87500000000000011</v>
      </c>
      <c r="AO27" s="66">
        <v>0.64398560723128295</v>
      </c>
      <c r="AP27" s="15">
        <f t="shared" si="0"/>
        <v>3466.7779411764723</v>
      </c>
      <c r="AQ27" s="17">
        <f t="shared" si="1"/>
        <v>2288.280974740042</v>
      </c>
      <c r="AR27" s="65">
        <f t="shared" si="2"/>
        <v>0.87500000000000011</v>
      </c>
      <c r="AS27" s="66">
        <f t="shared" si="3"/>
        <v>0.64398560723128295</v>
      </c>
      <c r="AT27" s="139">
        <f t="shared" si="4"/>
        <v>-0.33994013647049459</v>
      </c>
      <c r="AU27" s="68">
        <f t="shared" si="5"/>
        <v>-0.26401644887853387</v>
      </c>
    </row>
    <row r="28" spans="29:47">
      <c r="AC28" s="6" t="s">
        <v>50</v>
      </c>
      <c r="AD28" s="15">
        <v>3450.2999999999988</v>
      </c>
      <c r="AE28" s="17">
        <v>2048.2703757539716</v>
      </c>
      <c r="AF28" s="17">
        <v>3450.2999999999988</v>
      </c>
      <c r="AG28" s="17">
        <v>2027.1957722764912</v>
      </c>
      <c r="AH28" s="17">
        <v>3450.2999999999988</v>
      </c>
      <c r="AI28" s="13">
        <v>2305.3867845712466</v>
      </c>
      <c r="AJ28" s="137">
        <v>0.69999999999999984</v>
      </c>
      <c r="AK28" s="65">
        <v>0.49529308007983941</v>
      </c>
      <c r="AL28" s="65">
        <v>0.69999999999999984</v>
      </c>
      <c r="AM28" s="65">
        <v>0.49163532867339566</v>
      </c>
      <c r="AN28" s="65">
        <v>0.69999999999999984</v>
      </c>
      <c r="AO28" s="66">
        <v>0.51362982446118921</v>
      </c>
      <c r="AP28" s="15">
        <f t="shared" si="0"/>
        <v>3450.2999999999988</v>
      </c>
      <c r="AQ28" s="17">
        <f t="shared" si="1"/>
        <v>2305.3867845712466</v>
      </c>
      <c r="AR28" s="65">
        <f t="shared" si="2"/>
        <v>0.69999999999999984</v>
      </c>
      <c r="AS28" s="66">
        <f t="shared" si="3"/>
        <v>0.51362982446118921</v>
      </c>
      <c r="AT28" s="139">
        <f t="shared" si="4"/>
        <v>-0.33183004823602369</v>
      </c>
      <c r="AU28" s="68">
        <f t="shared" si="5"/>
        <v>-0.26624310791258665</v>
      </c>
    </row>
    <row r="29" spans="29:47">
      <c r="AC29" s="6" t="s">
        <v>52</v>
      </c>
      <c r="AD29" s="15">
        <v>3450.2999999999988</v>
      </c>
      <c r="AE29" s="17">
        <v>1890.8595483270647</v>
      </c>
      <c r="AF29" s="17">
        <v>3450.2999999999988</v>
      </c>
      <c r="AG29" s="17">
        <v>1347.4641405509822</v>
      </c>
      <c r="AH29" s="17">
        <v>3450.2999999999988</v>
      </c>
      <c r="AI29" s="13">
        <v>2175.2968186173321</v>
      </c>
      <c r="AJ29" s="137">
        <v>0.69999999999999984</v>
      </c>
      <c r="AK29" s="65">
        <v>0.4862940591546871</v>
      </c>
      <c r="AL29" s="65">
        <v>0.69999999999999984</v>
      </c>
      <c r="AM29" s="65">
        <v>0.23553371569189335</v>
      </c>
      <c r="AN29" s="65">
        <v>0.69999999999999984</v>
      </c>
      <c r="AO29" s="66">
        <v>0.4530909492902726</v>
      </c>
      <c r="AP29" s="15">
        <f t="shared" si="0"/>
        <v>3450.2999999999988</v>
      </c>
      <c r="AQ29" s="17">
        <f t="shared" si="1"/>
        <v>2175.2968186173321</v>
      </c>
      <c r="AR29" s="65">
        <f t="shared" si="2"/>
        <v>0.69999999999999984</v>
      </c>
      <c r="AS29" s="66">
        <f t="shared" si="3"/>
        <v>0.4530909492902726</v>
      </c>
      <c r="AT29" s="139">
        <f t="shared" si="4"/>
        <v>-0.36953400613936965</v>
      </c>
      <c r="AU29" s="68">
        <f t="shared" si="5"/>
        <v>-0.35272721529961043</v>
      </c>
    </row>
    <row r="30" spans="29:47">
      <c r="AC30" s="7" t="s">
        <v>53</v>
      </c>
      <c r="AD30" s="36">
        <v>4791.0052083333348</v>
      </c>
      <c r="AE30" s="22">
        <v>4700.0101420027459</v>
      </c>
      <c r="AF30" s="22">
        <v>4792.0850000000028</v>
      </c>
      <c r="AG30" s="22">
        <v>4709.4729923257373</v>
      </c>
      <c r="AH30" s="22">
        <v>4791.0052083333348</v>
      </c>
      <c r="AI30" s="16">
        <v>4818.0000000000018</v>
      </c>
      <c r="AJ30" s="138">
        <v>0.55312499999999987</v>
      </c>
      <c r="AK30" s="116">
        <v>0.56365886837707013</v>
      </c>
      <c r="AL30" s="116">
        <v>0.55300000000000005</v>
      </c>
      <c r="AM30" s="116">
        <v>0.56256341975777724</v>
      </c>
      <c r="AN30" s="116">
        <v>0.55312499999999987</v>
      </c>
      <c r="AO30" s="117">
        <v>0.55000000000000004</v>
      </c>
      <c r="AP30" s="36">
        <f t="shared" si="0"/>
        <v>4791.0052083333348</v>
      </c>
      <c r="AQ30" s="22">
        <f t="shared" si="1"/>
        <v>4818.0000000000018</v>
      </c>
      <c r="AR30" s="116">
        <f t="shared" si="2"/>
        <v>0.55312499999999987</v>
      </c>
      <c r="AS30" s="117">
        <f t="shared" si="3"/>
        <v>0.55000000000000004</v>
      </c>
      <c r="AT30" s="140">
        <f t="shared" si="4"/>
        <v>5.6344734544878008E-3</v>
      </c>
      <c r="AU30" s="141">
        <f t="shared" si="5"/>
        <v>-5.6497175141239737E-3</v>
      </c>
    </row>
    <row r="48" spans="21:21">
      <c r="U48" s="67" t="s">
        <v>89</v>
      </c>
    </row>
  </sheetData>
  <mergeCells count="12">
    <mergeCell ref="AP5:AU5"/>
    <mergeCell ref="AD5:AI5"/>
    <mergeCell ref="AD6:AE6"/>
    <mergeCell ref="AF6:AG6"/>
    <mergeCell ref="AH6:AI6"/>
    <mergeCell ref="AJ5:AO5"/>
    <mergeCell ref="AJ6:AK6"/>
    <mergeCell ref="AL6:AM6"/>
    <mergeCell ref="AN6:AO6"/>
    <mergeCell ref="AP6:AQ6"/>
    <mergeCell ref="AR6:AS6"/>
    <mergeCell ref="AT6:AU6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Drop Down 2">
              <controlPr defaultSize="0" autoLine="0" autoPict="0">
                <anchor moveWithCells="1">
                  <from>
                    <xdr:col>3</xdr:col>
                    <xdr:colOff>9525</xdr:colOff>
                    <xdr:row>5</xdr:row>
                    <xdr:rowOff>180975</xdr:rowOff>
                  </from>
                  <to>
                    <xdr:col>5</xdr:col>
                    <xdr:colOff>323850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5"/>
  <dimension ref="B2:AB243"/>
  <sheetViews>
    <sheetView zoomScaleNormal="100" workbookViewId="0">
      <pane ySplit="9" topLeftCell="A10" activePane="bottomLeft" state="frozen"/>
      <selection pane="bottomLeft" activeCell="A10" sqref="A10"/>
    </sheetView>
  </sheetViews>
  <sheetFormatPr defaultRowHeight="15"/>
  <cols>
    <col min="2" max="2" width="9.85546875" customWidth="1"/>
    <col min="3" max="3" width="22.7109375" customWidth="1"/>
    <col min="4" max="4" width="10" customWidth="1"/>
    <col min="11" max="13" width="9.140625" hidden="1" customWidth="1"/>
    <col min="14" max="14" width="9.42578125" hidden="1" customWidth="1"/>
    <col min="15" max="16" width="9.140625" hidden="1" customWidth="1"/>
  </cols>
  <sheetData>
    <row r="2" spans="2:28" ht="18" thickBot="1">
      <c r="B2" s="14" t="s">
        <v>110</v>
      </c>
      <c r="C2" s="14"/>
      <c r="D2" s="14"/>
      <c r="E2" s="14"/>
      <c r="F2" s="14"/>
      <c r="G2" s="14"/>
      <c r="H2" s="14"/>
      <c r="I2" s="14"/>
      <c r="J2" s="14"/>
      <c r="K2" s="14"/>
    </row>
    <row r="3" spans="2:28" ht="15.75" thickTop="1">
      <c r="B3" s="45" t="s">
        <v>111</v>
      </c>
      <c r="E3" s="113"/>
      <c r="F3" s="113"/>
      <c r="G3" s="113"/>
      <c r="H3" s="113"/>
      <c r="I3" s="113"/>
      <c r="J3" s="113"/>
      <c r="K3" s="113"/>
      <c r="L3" s="113"/>
      <c r="M3" s="113"/>
    </row>
    <row r="4" spans="2:28">
      <c r="B4" s="45"/>
      <c r="D4" s="142"/>
      <c r="E4" s="113"/>
      <c r="F4" s="113"/>
      <c r="G4" s="113"/>
      <c r="H4" s="113"/>
      <c r="I4" s="113"/>
      <c r="J4" s="113"/>
      <c r="K4" s="113"/>
      <c r="L4" s="113"/>
      <c r="M4" s="113"/>
    </row>
    <row r="5" spans="2:28">
      <c r="B5" s="25"/>
      <c r="C5" s="19"/>
      <c r="D5" s="19"/>
      <c r="E5" s="113"/>
      <c r="F5" s="113"/>
      <c r="G5" s="113"/>
      <c r="H5" s="113"/>
      <c r="I5" s="113"/>
      <c r="J5" s="113"/>
      <c r="K5" s="113"/>
      <c r="L5" s="113"/>
      <c r="M5" s="113"/>
    </row>
    <row r="6" spans="2:28" ht="15.75" thickBot="1">
      <c r="B6" s="25"/>
      <c r="C6" s="19"/>
      <c r="D6" s="19"/>
      <c r="E6" s="113"/>
      <c r="F6" s="113"/>
      <c r="G6" s="113"/>
      <c r="H6" s="113"/>
      <c r="I6" s="113"/>
      <c r="J6" s="113"/>
      <c r="K6" s="113"/>
      <c r="L6" s="113"/>
      <c r="M6" s="113"/>
    </row>
    <row r="7" spans="2:28" ht="18" thickBot="1">
      <c r="E7" s="194" t="s">
        <v>112</v>
      </c>
      <c r="F7" s="195"/>
      <c r="G7" s="195"/>
      <c r="H7" s="195"/>
      <c r="I7" s="195"/>
      <c r="J7" s="195"/>
      <c r="K7" s="195"/>
      <c r="L7" s="195"/>
      <c r="M7" s="196"/>
      <c r="N7" s="197" t="s">
        <v>113</v>
      </c>
      <c r="O7" s="197"/>
      <c r="P7" s="198"/>
      <c r="Q7" s="188" t="s">
        <v>114</v>
      </c>
      <c r="R7" s="189"/>
      <c r="S7" s="189"/>
      <c r="T7" s="189"/>
      <c r="U7" s="189"/>
      <c r="V7" s="190"/>
      <c r="W7" s="188" t="s">
        <v>115</v>
      </c>
      <c r="X7" s="189"/>
      <c r="Y7" s="189"/>
      <c r="Z7" s="189"/>
      <c r="AA7" s="189"/>
      <c r="AB7" s="190"/>
    </row>
    <row r="8" spans="2:28">
      <c r="B8" s="120" t="s">
        <v>116</v>
      </c>
      <c r="C8" s="121" t="s">
        <v>117</v>
      </c>
      <c r="D8" s="122" t="s">
        <v>118</v>
      </c>
      <c r="E8" s="199" t="s">
        <v>119</v>
      </c>
      <c r="F8" s="191"/>
      <c r="G8" s="192"/>
      <c r="H8" s="200" t="s">
        <v>120</v>
      </c>
      <c r="I8" s="201"/>
      <c r="J8" s="202"/>
      <c r="K8" s="191" t="s">
        <v>121</v>
      </c>
      <c r="L8" s="191"/>
      <c r="M8" s="192"/>
      <c r="N8" s="191" t="s">
        <v>122</v>
      </c>
      <c r="O8" s="191"/>
      <c r="P8" s="193"/>
      <c r="Q8" s="183" t="s">
        <v>119</v>
      </c>
      <c r="R8" s="184"/>
      <c r="S8" s="185"/>
      <c r="T8" s="186" t="s">
        <v>120</v>
      </c>
      <c r="U8" s="184"/>
      <c r="V8" s="187"/>
      <c r="W8" s="183" t="s">
        <v>119</v>
      </c>
      <c r="X8" s="184"/>
      <c r="Y8" s="185"/>
      <c r="Z8" s="186" t="s">
        <v>120</v>
      </c>
      <c r="AA8" s="184"/>
      <c r="AB8" s="187"/>
    </row>
    <row r="9" spans="2:28" ht="15.75" thickBot="1">
      <c r="B9" s="127" t="s">
        <v>123</v>
      </c>
      <c r="C9" s="128" t="s">
        <v>124</v>
      </c>
      <c r="D9" s="129" t="s">
        <v>125</v>
      </c>
      <c r="E9" s="124" t="s">
        <v>126</v>
      </c>
      <c r="F9" s="55" t="s">
        <v>91</v>
      </c>
      <c r="G9" s="56" t="s">
        <v>127</v>
      </c>
      <c r="H9" s="54" t="s">
        <v>126</v>
      </c>
      <c r="I9" s="55" t="s">
        <v>91</v>
      </c>
      <c r="J9" s="56" t="s">
        <v>127</v>
      </c>
      <c r="K9" s="55" t="s">
        <v>126</v>
      </c>
      <c r="L9" s="55" t="s">
        <v>91</v>
      </c>
      <c r="M9" s="56" t="s">
        <v>127</v>
      </c>
      <c r="N9" s="55" t="s">
        <v>126</v>
      </c>
      <c r="O9" s="55" t="s">
        <v>91</v>
      </c>
      <c r="P9" s="125" t="s">
        <v>127</v>
      </c>
      <c r="Q9" s="130" t="s">
        <v>126</v>
      </c>
      <c r="R9" s="52" t="s">
        <v>91</v>
      </c>
      <c r="S9" s="53" t="s">
        <v>127</v>
      </c>
      <c r="T9" s="51" t="s">
        <v>126</v>
      </c>
      <c r="U9" s="52" t="s">
        <v>91</v>
      </c>
      <c r="V9" s="131" t="s">
        <v>127</v>
      </c>
      <c r="W9" s="130" t="s">
        <v>126</v>
      </c>
      <c r="X9" s="52" t="s">
        <v>91</v>
      </c>
      <c r="Y9" s="53" t="s">
        <v>127</v>
      </c>
      <c r="Z9" s="51" t="s">
        <v>126</v>
      </c>
      <c r="AA9" s="52" t="s">
        <v>91</v>
      </c>
      <c r="AB9" s="131" t="s">
        <v>127</v>
      </c>
    </row>
    <row r="10" spans="2:28">
      <c r="B10" s="58" t="s">
        <v>128</v>
      </c>
      <c r="C10" s="26" t="s">
        <v>129</v>
      </c>
      <c r="D10" s="132">
        <v>0.18195845427789117</v>
      </c>
      <c r="E10" s="133">
        <v>1589.1659554537505</v>
      </c>
      <c r="F10" s="40">
        <v>1315.5226044361318</v>
      </c>
      <c r="G10" s="37">
        <v>0</v>
      </c>
      <c r="H10" s="41">
        <v>0.41810066440433663</v>
      </c>
      <c r="I10" s="42">
        <v>0.29904741741387614</v>
      </c>
      <c r="J10" s="43">
        <v>0</v>
      </c>
      <c r="K10" s="57">
        <v>124</v>
      </c>
      <c r="L10" s="57">
        <v>38</v>
      </c>
      <c r="M10" s="135">
        <v>0</v>
      </c>
      <c r="N10" s="39" t="b">
        <v>0</v>
      </c>
      <c r="O10" s="26" t="b">
        <v>0</v>
      </c>
      <c r="P10" s="136" t="b">
        <v>0</v>
      </c>
      <c r="Q10" s="133">
        <v>3173.4722222222226</v>
      </c>
      <c r="R10" s="40">
        <v>3173.4722222222226</v>
      </c>
      <c r="S10" s="37">
        <v>3173.4722222222226</v>
      </c>
      <c r="T10" s="42">
        <v>0.62962962962962965</v>
      </c>
      <c r="U10" s="42">
        <v>0.62962962962962965</v>
      </c>
      <c r="V10" s="134">
        <v>0.62962962962962965</v>
      </c>
      <c r="W10" s="146">
        <f>IF(AND(E10&gt;0,Q10&lt;&gt;0),(E10-Q10)/Q10,0)</f>
        <v>-0.49923432626079906</v>
      </c>
      <c r="X10" s="147">
        <f t="shared" ref="X10:X73" si="0">IF(AND(F10&gt;0,R10&lt;&gt;0),(F10-R10)/R10,0)</f>
        <v>-0.58546270068973927</v>
      </c>
      <c r="Y10" s="148">
        <f t="shared" ref="Y10:Y73" si="1">IF(AND(G10&gt;0,S10&lt;&gt;0),(G10-S10)/S10,0)</f>
        <v>0</v>
      </c>
      <c r="Z10" s="147">
        <f t="shared" ref="Z10:Z73" si="2">IF(AND(H10&gt;0,T10&lt;&gt;0),(H10-T10)/T10,0)</f>
        <v>-0.33595776829899476</v>
      </c>
      <c r="AA10" s="147">
        <f t="shared" ref="AA10:AA73" si="3">IF(AND(I10&gt;0,U10&lt;&gt;0),(I10-U10)/U10,0)</f>
        <v>-0.52504233704854963</v>
      </c>
      <c r="AB10" s="132">
        <f t="shared" ref="AB10:AB73" si="4">IF(AND(J10&gt;0,V10&lt;&gt;0),(J10-V10)/V10,0)</f>
        <v>0</v>
      </c>
    </row>
    <row r="11" spans="2:28">
      <c r="B11" s="59" t="s">
        <v>128</v>
      </c>
      <c r="C11" s="11" t="s">
        <v>130</v>
      </c>
      <c r="D11" s="123">
        <v>0.16588476714185799</v>
      </c>
      <c r="E11" s="118">
        <v>1240.5270136603667</v>
      </c>
      <c r="F11" s="17">
        <v>952.51482021106358</v>
      </c>
      <c r="G11" s="13">
        <v>1667.5203829969942</v>
      </c>
      <c r="H11" s="30">
        <v>0.24635620057424648</v>
      </c>
      <c r="I11" s="32">
        <v>0.13013647548299942</v>
      </c>
      <c r="J11" s="33">
        <v>0.49177737017534628</v>
      </c>
      <c r="K11" s="171">
        <v>152</v>
      </c>
      <c r="L11" s="171">
        <v>148</v>
      </c>
      <c r="M11" s="172">
        <v>14</v>
      </c>
      <c r="N11" s="1" t="b">
        <v>0</v>
      </c>
      <c r="O11" s="11" t="b">
        <v>0</v>
      </c>
      <c r="P11" s="126" t="b">
        <v>0</v>
      </c>
      <c r="Q11" s="118">
        <v>2430.8999999999996</v>
      </c>
      <c r="R11" s="17">
        <v>2430.8999999999996</v>
      </c>
      <c r="S11" s="13">
        <v>2430.8999999999996</v>
      </c>
      <c r="T11" s="32">
        <v>0.5</v>
      </c>
      <c r="U11" s="32">
        <v>0.5</v>
      </c>
      <c r="V11" s="119">
        <v>0.5</v>
      </c>
      <c r="W11" s="149">
        <f t="shared" ref="W11:W74" si="5">IF(AND(E11&gt;0,Q11&lt;&gt;0),(E11-Q11)/Q11,0)</f>
        <v>-0.48968406200980424</v>
      </c>
      <c r="X11" s="150">
        <f t="shared" si="0"/>
        <v>-0.60816371705497396</v>
      </c>
      <c r="Y11" s="151">
        <f t="shared" si="1"/>
        <v>-0.31403168250565866</v>
      </c>
      <c r="Z11" s="150">
        <f t="shared" si="2"/>
        <v>-0.50728759885150709</v>
      </c>
      <c r="AA11" s="150">
        <f t="shared" si="3"/>
        <v>-0.73972704903400111</v>
      </c>
      <c r="AB11" s="123">
        <f t="shared" si="4"/>
        <v>-1.6445259649307431E-2</v>
      </c>
    </row>
    <row r="12" spans="2:28">
      <c r="B12" s="59" t="s">
        <v>128</v>
      </c>
      <c r="C12" s="11" t="s">
        <v>131</v>
      </c>
      <c r="D12" s="123">
        <v>0.14543732592292885</v>
      </c>
      <c r="E12" s="118">
        <v>573.20788844517199</v>
      </c>
      <c r="F12" s="17">
        <v>573.20788844517199</v>
      </c>
      <c r="G12" s="13">
        <v>0</v>
      </c>
      <c r="H12" s="30">
        <v>0.14402925022095128</v>
      </c>
      <c r="I12" s="32">
        <v>0.14402925022095128</v>
      </c>
      <c r="J12" s="33">
        <v>0</v>
      </c>
      <c r="K12" s="171">
        <v>43</v>
      </c>
      <c r="L12" s="171">
        <v>2</v>
      </c>
      <c r="M12" s="172">
        <v>0</v>
      </c>
      <c r="N12" s="1" t="b">
        <v>0</v>
      </c>
      <c r="O12" s="11" t="b">
        <v>0</v>
      </c>
      <c r="P12" s="126" t="b">
        <v>0</v>
      </c>
      <c r="Q12" s="118">
        <v>2430.8999999999996</v>
      </c>
      <c r="R12" s="17">
        <v>2430.8999999999996</v>
      </c>
      <c r="S12" s="13">
        <v>2430.8999999999996</v>
      </c>
      <c r="T12" s="32">
        <v>0.5</v>
      </c>
      <c r="U12" s="32">
        <v>0.5</v>
      </c>
      <c r="V12" s="119">
        <v>0.5</v>
      </c>
      <c r="W12" s="149">
        <f t="shared" si="5"/>
        <v>-0.76419931365125171</v>
      </c>
      <c r="X12" s="150">
        <f t="shared" si="0"/>
        <v>-0.76419931365125171</v>
      </c>
      <c r="Y12" s="151">
        <f t="shared" si="1"/>
        <v>0</v>
      </c>
      <c r="Z12" s="150">
        <f t="shared" si="2"/>
        <v>-0.71194149955809749</v>
      </c>
      <c r="AA12" s="150">
        <f t="shared" si="3"/>
        <v>-0.71194149955809749</v>
      </c>
      <c r="AB12" s="123">
        <f t="shared" si="4"/>
        <v>0</v>
      </c>
    </row>
    <row r="13" spans="2:28">
      <c r="B13" s="59" t="s">
        <v>128</v>
      </c>
      <c r="C13" s="11" t="s">
        <v>132</v>
      </c>
      <c r="D13" s="123">
        <v>0.13189787834610969</v>
      </c>
      <c r="E13" s="118">
        <v>307.67507287722344</v>
      </c>
      <c r="F13" s="17">
        <v>350.89945283270356</v>
      </c>
      <c r="G13" s="13">
        <v>0</v>
      </c>
      <c r="H13" s="30">
        <v>1.8166660411766716E-2</v>
      </c>
      <c r="I13" s="32">
        <v>8.0610050042745726E-2</v>
      </c>
      <c r="J13" s="33">
        <v>0</v>
      </c>
      <c r="K13" s="171">
        <v>3</v>
      </c>
      <c r="L13" s="171">
        <v>7</v>
      </c>
      <c r="M13" s="172">
        <v>0</v>
      </c>
      <c r="N13" s="1" t="b">
        <v>0</v>
      </c>
      <c r="O13" s="11" t="b">
        <v>0</v>
      </c>
      <c r="P13" s="126" t="b">
        <v>0</v>
      </c>
      <c r="Q13" s="118">
        <v>2430.8999999999996</v>
      </c>
      <c r="R13" s="17">
        <v>2430.8999999999996</v>
      </c>
      <c r="S13" s="13">
        <v>2430.8999999999996</v>
      </c>
      <c r="T13" s="32">
        <v>0.5</v>
      </c>
      <c r="U13" s="32">
        <v>0.5</v>
      </c>
      <c r="V13" s="119">
        <v>0.5</v>
      </c>
      <c r="W13" s="149">
        <f t="shared" si="5"/>
        <v>-0.87343162084938764</v>
      </c>
      <c r="X13" s="150">
        <f t="shared" si="0"/>
        <v>-0.85565039580702473</v>
      </c>
      <c r="Y13" s="151">
        <f t="shared" si="1"/>
        <v>0</v>
      </c>
      <c r="Z13" s="150">
        <f t="shared" si="2"/>
        <v>-0.96366667917646653</v>
      </c>
      <c r="AA13" s="150">
        <f t="shared" si="3"/>
        <v>-0.83877989991450852</v>
      </c>
      <c r="AB13" s="123">
        <f t="shared" si="4"/>
        <v>0</v>
      </c>
    </row>
    <row r="14" spans="2:28">
      <c r="B14" s="59" t="s">
        <v>128</v>
      </c>
      <c r="C14" s="11" t="s">
        <v>133</v>
      </c>
      <c r="D14" s="123">
        <v>8.0394850226808659E-2</v>
      </c>
      <c r="E14" s="118">
        <v>1278.5909755541061</v>
      </c>
      <c r="F14" s="17">
        <v>979.36703796348797</v>
      </c>
      <c r="G14" s="13">
        <v>0</v>
      </c>
      <c r="H14" s="30">
        <v>0.26782805782073793</v>
      </c>
      <c r="I14" s="32">
        <v>0.14253208105263024</v>
      </c>
      <c r="J14" s="33">
        <v>0</v>
      </c>
      <c r="K14" s="171">
        <v>16</v>
      </c>
      <c r="L14" s="171">
        <v>46</v>
      </c>
      <c r="M14" s="172">
        <v>0</v>
      </c>
      <c r="N14" s="1" t="b">
        <v>0</v>
      </c>
      <c r="O14" s="11" t="b">
        <v>0</v>
      </c>
      <c r="P14" s="126" t="b">
        <v>0</v>
      </c>
      <c r="Q14" s="118">
        <v>3173.4722222222226</v>
      </c>
      <c r="R14" s="17">
        <v>3173.4722222222226</v>
      </c>
      <c r="S14" s="13">
        <v>3173.4722222222226</v>
      </c>
      <c r="T14" s="32">
        <v>0.62962962962962965</v>
      </c>
      <c r="U14" s="32">
        <v>0.62962962962962965</v>
      </c>
      <c r="V14" s="119">
        <v>0.62962962962962965</v>
      </c>
      <c r="W14" s="149">
        <f t="shared" si="5"/>
        <v>-0.5971003096857822</v>
      </c>
      <c r="X14" s="150">
        <f t="shared" si="0"/>
        <v>-0.69138944052969009</v>
      </c>
      <c r="Y14" s="151">
        <f t="shared" si="1"/>
        <v>0</v>
      </c>
      <c r="Z14" s="150">
        <f t="shared" si="2"/>
        <v>-0.57462602581412214</v>
      </c>
      <c r="AA14" s="150">
        <f t="shared" si="3"/>
        <v>-0.7736255183281755</v>
      </c>
      <c r="AB14" s="123">
        <f t="shared" si="4"/>
        <v>0</v>
      </c>
    </row>
    <row r="15" spans="2:28">
      <c r="B15" s="59" t="s">
        <v>128</v>
      </c>
      <c r="C15" s="11" t="s">
        <v>134</v>
      </c>
      <c r="D15" s="123">
        <v>6.1169021277586791E-2</v>
      </c>
      <c r="E15" s="118">
        <v>1612.9512646350402</v>
      </c>
      <c r="F15" s="17">
        <v>2288.1098041683431</v>
      </c>
      <c r="G15" s="13">
        <v>0</v>
      </c>
      <c r="H15" s="30">
        <v>0.32178775040124474</v>
      </c>
      <c r="I15" s="32">
        <v>0.3488004016073703</v>
      </c>
      <c r="J15" s="33">
        <v>0</v>
      </c>
      <c r="K15" s="171">
        <v>33</v>
      </c>
      <c r="L15" s="171">
        <v>100</v>
      </c>
      <c r="M15" s="172">
        <v>0</v>
      </c>
      <c r="N15" s="1" t="b">
        <v>0</v>
      </c>
      <c r="O15" s="11" t="b">
        <v>0</v>
      </c>
      <c r="P15" s="126" t="b">
        <v>0</v>
      </c>
      <c r="Q15" s="118">
        <v>3173.4722222222226</v>
      </c>
      <c r="R15" s="17">
        <v>3173.4722222222226</v>
      </c>
      <c r="S15" s="13">
        <v>3173.4722222222226</v>
      </c>
      <c r="T15" s="32">
        <v>0.62962962962962965</v>
      </c>
      <c r="U15" s="32">
        <v>0.62962962962962965</v>
      </c>
      <c r="V15" s="119">
        <v>0.62962962962962965</v>
      </c>
      <c r="W15" s="149">
        <f t="shared" si="5"/>
        <v>-0.49173928375980186</v>
      </c>
      <c r="X15" s="150">
        <f t="shared" si="0"/>
        <v>-0.27898855135839346</v>
      </c>
      <c r="Y15" s="151">
        <f t="shared" si="1"/>
        <v>0</v>
      </c>
      <c r="Z15" s="150">
        <f t="shared" si="2"/>
        <v>-0.48892533759802309</v>
      </c>
      <c r="AA15" s="150">
        <f t="shared" si="3"/>
        <v>-0.44602289156476482</v>
      </c>
      <c r="AB15" s="123">
        <f t="shared" si="4"/>
        <v>0</v>
      </c>
    </row>
    <row r="16" spans="2:28">
      <c r="B16" s="59" t="s">
        <v>128</v>
      </c>
      <c r="C16" s="11" t="s">
        <v>135</v>
      </c>
      <c r="D16" s="123">
        <v>4.8163369262551312E-2</v>
      </c>
      <c r="E16" s="118">
        <v>2286.7055919754857</v>
      </c>
      <c r="F16" s="17">
        <v>1550.5556279254322</v>
      </c>
      <c r="G16" s="13">
        <v>0</v>
      </c>
      <c r="H16" s="30">
        <v>0.54336361232621944</v>
      </c>
      <c r="I16" s="32">
        <v>0.21560582365887485</v>
      </c>
      <c r="J16" s="33">
        <v>0</v>
      </c>
      <c r="K16" s="171">
        <v>27</v>
      </c>
      <c r="L16" s="171">
        <v>67</v>
      </c>
      <c r="M16" s="172">
        <v>0</v>
      </c>
      <c r="N16" s="1" t="b">
        <v>0</v>
      </c>
      <c r="O16" s="11" t="b">
        <v>0</v>
      </c>
      <c r="P16" s="126" t="b">
        <v>0</v>
      </c>
      <c r="Q16" s="118">
        <v>3173.4722222222226</v>
      </c>
      <c r="R16" s="17">
        <v>3173.4722222222226</v>
      </c>
      <c r="S16" s="13">
        <v>3173.4722222222226</v>
      </c>
      <c r="T16" s="32">
        <v>0.62962962962962965</v>
      </c>
      <c r="U16" s="32">
        <v>0.62962962962962965</v>
      </c>
      <c r="V16" s="119">
        <v>0.62962962962962965</v>
      </c>
      <c r="W16" s="149">
        <f t="shared" si="5"/>
        <v>-0.27943103583423801</v>
      </c>
      <c r="X16" s="150">
        <f t="shared" si="0"/>
        <v>-0.51140091377902275</v>
      </c>
      <c r="Y16" s="151">
        <f t="shared" si="1"/>
        <v>0</v>
      </c>
      <c r="Z16" s="150">
        <f t="shared" si="2"/>
        <v>-0.13701073336423975</v>
      </c>
      <c r="AA16" s="150">
        <f t="shared" si="3"/>
        <v>-0.65756722124766942</v>
      </c>
      <c r="AB16" s="123">
        <f t="shared" si="4"/>
        <v>0</v>
      </c>
    </row>
    <row r="17" spans="2:28">
      <c r="B17" s="59" t="s">
        <v>128</v>
      </c>
      <c r="C17" s="11" t="s">
        <v>136</v>
      </c>
      <c r="D17" s="123">
        <v>4.497051870775242E-2</v>
      </c>
      <c r="E17" s="118">
        <v>1708.0566848403469</v>
      </c>
      <c r="F17" s="17">
        <v>757.19144029304744</v>
      </c>
      <c r="G17" s="13">
        <v>0</v>
      </c>
      <c r="H17" s="30">
        <v>0.32511927672784047</v>
      </c>
      <c r="I17" s="32">
        <v>0.128701696719459</v>
      </c>
      <c r="J17" s="33">
        <v>0</v>
      </c>
      <c r="K17" s="171">
        <v>30</v>
      </c>
      <c r="L17" s="171">
        <v>18</v>
      </c>
      <c r="M17" s="172">
        <v>0</v>
      </c>
      <c r="N17" s="1" t="b">
        <v>0</v>
      </c>
      <c r="O17" s="11" t="b">
        <v>0</v>
      </c>
      <c r="P17" s="126" t="b">
        <v>0</v>
      </c>
      <c r="Q17" s="118">
        <v>3173.4722222222226</v>
      </c>
      <c r="R17" s="17">
        <v>3173.4722222222226</v>
      </c>
      <c r="S17" s="13">
        <v>3173.4722222222226</v>
      </c>
      <c r="T17" s="32">
        <v>0.62962962962962965</v>
      </c>
      <c r="U17" s="32">
        <v>0.62962962962962965</v>
      </c>
      <c r="V17" s="119">
        <v>0.62962962962962965</v>
      </c>
      <c r="W17" s="149">
        <f t="shared" si="5"/>
        <v>-0.4617703999802838</v>
      </c>
      <c r="X17" s="150">
        <f t="shared" si="0"/>
        <v>-0.76139969494901572</v>
      </c>
      <c r="Y17" s="151">
        <f t="shared" si="1"/>
        <v>0</v>
      </c>
      <c r="Z17" s="150">
        <f t="shared" si="2"/>
        <v>-0.48363408990284162</v>
      </c>
      <c r="AA17" s="150">
        <f t="shared" si="3"/>
        <v>-0.79559142285732987</v>
      </c>
      <c r="AB17" s="123">
        <f t="shared" si="4"/>
        <v>0</v>
      </c>
    </row>
    <row r="18" spans="2:28">
      <c r="B18" s="59" t="s">
        <v>128</v>
      </c>
      <c r="C18" s="11" t="s">
        <v>137</v>
      </c>
      <c r="D18" s="123">
        <v>4.1510084436543485E-2</v>
      </c>
      <c r="E18" s="118">
        <v>939.01549134253082</v>
      </c>
      <c r="F18" s="17">
        <v>4040.1152617936191</v>
      </c>
      <c r="G18" s="13">
        <v>0</v>
      </c>
      <c r="H18" s="30">
        <v>0.14150777871422129</v>
      </c>
      <c r="I18" s="32">
        <v>0.71632513477101145</v>
      </c>
      <c r="J18" s="33">
        <v>0</v>
      </c>
      <c r="K18" s="171">
        <v>5</v>
      </c>
      <c r="L18" s="171">
        <v>5</v>
      </c>
      <c r="M18" s="172">
        <v>0</v>
      </c>
      <c r="N18" s="1" t="b">
        <v>0</v>
      </c>
      <c r="O18" s="11" t="b">
        <v>0</v>
      </c>
      <c r="P18" s="126" t="b">
        <v>0</v>
      </c>
      <c r="Q18" s="118">
        <v>3173.4722222222226</v>
      </c>
      <c r="R18" s="17">
        <v>3173.4722222222226</v>
      </c>
      <c r="S18" s="13">
        <v>3173.4722222222226</v>
      </c>
      <c r="T18" s="32">
        <v>0.62962962962962965</v>
      </c>
      <c r="U18" s="32">
        <v>0.62962962962962965</v>
      </c>
      <c r="V18" s="119">
        <v>0.62962962962962965</v>
      </c>
      <c r="W18" s="149">
        <f t="shared" si="5"/>
        <v>-0.7041047075291601</v>
      </c>
      <c r="X18" s="150">
        <f t="shared" si="0"/>
        <v>0.27308984572252848</v>
      </c>
      <c r="Y18" s="151">
        <f t="shared" si="1"/>
        <v>0</v>
      </c>
      <c r="Z18" s="150">
        <f t="shared" si="2"/>
        <v>-0.77525235145388383</v>
      </c>
      <c r="AA18" s="150">
        <f t="shared" si="3"/>
        <v>0.13769286110690052</v>
      </c>
      <c r="AB18" s="123">
        <f t="shared" si="4"/>
        <v>0</v>
      </c>
    </row>
    <row r="19" spans="2:28">
      <c r="B19" s="59" t="s">
        <v>128</v>
      </c>
      <c r="C19" s="11" t="s">
        <v>138</v>
      </c>
      <c r="D19" s="123">
        <v>3.9743471588456557E-2</v>
      </c>
      <c r="E19" s="118">
        <v>878.9687465470023</v>
      </c>
      <c r="F19" s="17">
        <v>878.9687465470023</v>
      </c>
      <c r="G19" s="13">
        <v>0</v>
      </c>
      <c r="H19" s="30">
        <v>0.3109342732234649</v>
      </c>
      <c r="I19" s="32">
        <v>0.3109342732234649</v>
      </c>
      <c r="J19" s="33">
        <v>0</v>
      </c>
      <c r="K19" s="171">
        <v>3</v>
      </c>
      <c r="L19" s="171">
        <v>0</v>
      </c>
      <c r="M19" s="172">
        <v>0</v>
      </c>
      <c r="N19" s="1" t="b">
        <v>0</v>
      </c>
      <c r="O19" s="11" t="b">
        <v>0</v>
      </c>
      <c r="P19" s="126" t="b">
        <v>0</v>
      </c>
      <c r="Q19" s="118">
        <v>2430.8999999999996</v>
      </c>
      <c r="R19" s="17">
        <v>2430.8999999999996</v>
      </c>
      <c r="S19" s="13">
        <v>2430.8999999999996</v>
      </c>
      <c r="T19" s="32">
        <v>0.5</v>
      </c>
      <c r="U19" s="32">
        <v>0.5</v>
      </c>
      <c r="V19" s="119">
        <v>0.5</v>
      </c>
      <c r="W19" s="149">
        <f t="shared" si="5"/>
        <v>-0.63841838555802277</v>
      </c>
      <c r="X19" s="150">
        <f t="shared" si="0"/>
        <v>-0.63841838555802277</v>
      </c>
      <c r="Y19" s="151">
        <f t="shared" si="1"/>
        <v>0</v>
      </c>
      <c r="Z19" s="150">
        <f t="shared" si="2"/>
        <v>-0.37813145355307021</v>
      </c>
      <c r="AA19" s="150">
        <f t="shared" si="3"/>
        <v>-0.37813145355307021</v>
      </c>
      <c r="AB19" s="123">
        <f t="shared" si="4"/>
        <v>0</v>
      </c>
    </row>
    <row r="20" spans="2:28">
      <c r="B20" s="59" t="s">
        <v>128</v>
      </c>
      <c r="C20" s="11" t="s">
        <v>139</v>
      </c>
      <c r="D20" s="123">
        <v>2.5405412131073758E-2</v>
      </c>
      <c r="E20" s="118">
        <v>1029.990595854003</v>
      </c>
      <c r="F20" s="17">
        <v>1029.990595854003</v>
      </c>
      <c r="G20" s="13">
        <v>0</v>
      </c>
      <c r="H20" s="30">
        <v>0.2754933447616959</v>
      </c>
      <c r="I20" s="32">
        <v>0.2754933447616959</v>
      </c>
      <c r="J20" s="33">
        <v>0</v>
      </c>
      <c r="K20" s="171">
        <v>13</v>
      </c>
      <c r="L20" s="171">
        <v>3</v>
      </c>
      <c r="M20" s="172">
        <v>0</v>
      </c>
      <c r="N20" s="1" t="b">
        <v>0</v>
      </c>
      <c r="O20" s="11" t="b">
        <v>0</v>
      </c>
      <c r="P20" s="126" t="b">
        <v>0</v>
      </c>
      <c r="Q20" s="118">
        <v>2430.8999999999996</v>
      </c>
      <c r="R20" s="17">
        <v>2430.8999999999996</v>
      </c>
      <c r="S20" s="13">
        <v>2430.8999999999996</v>
      </c>
      <c r="T20" s="32">
        <v>0.5</v>
      </c>
      <c r="U20" s="32">
        <v>0.5</v>
      </c>
      <c r="V20" s="119">
        <v>0.5</v>
      </c>
      <c r="W20" s="149">
        <f t="shared" si="5"/>
        <v>-0.57629248597062688</v>
      </c>
      <c r="X20" s="150">
        <f t="shared" si="0"/>
        <v>-0.57629248597062688</v>
      </c>
      <c r="Y20" s="151">
        <f t="shared" si="1"/>
        <v>0</v>
      </c>
      <c r="Z20" s="150">
        <f t="shared" si="2"/>
        <v>-0.4490133104766082</v>
      </c>
      <c r="AA20" s="150">
        <f t="shared" si="3"/>
        <v>-0.4490133104766082</v>
      </c>
      <c r="AB20" s="123">
        <f t="shared" si="4"/>
        <v>0</v>
      </c>
    </row>
    <row r="21" spans="2:28">
      <c r="B21" s="59" t="s">
        <v>128</v>
      </c>
      <c r="C21" s="11" t="s">
        <v>140</v>
      </c>
      <c r="D21" s="123">
        <v>1.33134895847167E-2</v>
      </c>
      <c r="E21" s="118">
        <v>3061.1435866011739</v>
      </c>
      <c r="F21" s="17">
        <v>3061.1435866011739</v>
      </c>
      <c r="G21" s="13">
        <v>0</v>
      </c>
      <c r="H21" s="30">
        <v>0.71641317113960667</v>
      </c>
      <c r="I21" s="32">
        <v>0.71641317113960667</v>
      </c>
      <c r="J21" s="33">
        <v>0</v>
      </c>
      <c r="K21" s="171">
        <v>0</v>
      </c>
      <c r="L21" s="171">
        <v>5</v>
      </c>
      <c r="M21" s="172">
        <v>0</v>
      </c>
      <c r="N21" s="1" t="b">
        <v>0</v>
      </c>
      <c r="O21" s="11" t="b">
        <v>0</v>
      </c>
      <c r="P21" s="126" t="b">
        <v>0</v>
      </c>
      <c r="Q21" s="118">
        <v>2430.8999999999996</v>
      </c>
      <c r="R21" s="17">
        <v>2430.8999999999996</v>
      </c>
      <c r="S21" s="13">
        <v>2430.8999999999996</v>
      </c>
      <c r="T21" s="32">
        <v>0.5</v>
      </c>
      <c r="U21" s="32">
        <v>0.5</v>
      </c>
      <c r="V21" s="119">
        <v>0.5</v>
      </c>
      <c r="W21" s="149">
        <f t="shared" si="5"/>
        <v>0.25926347714886433</v>
      </c>
      <c r="X21" s="150">
        <f t="shared" si="0"/>
        <v>0.25926347714886433</v>
      </c>
      <c r="Y21" s="151">
        <f t="shared" si="1"/>
        <v>0</v>
      </c>
      <c r="Z21" s="150">
        <f t="shared" si="2"/>
        <v>0.43282634227921335</v>
      </c>
      <c r="AA21" s="150">
        <f t="shared" si="3"/>
        <v>0.43282634227921335</v>
      </c>
      <c r="AB21" s="123">
        <f t="shared" si="4"/>
        <v>0</v>
      </c>
    </row>
    <row r="22" spans="2:28">
      <c r="B22" s="59" t="s">
        <v>128</v>
      </c>
      <c r="C22" s="11" t="s">
        <v>141</v>
      </c>
      <c r="D22" s="123">
        <v>1.0075678547861554E-2</v>
      </c>
      <c r="E22" s="118">
        <v>1616.7167460959579</v>
      </c>
      <c r="F22" s="17">
        <v>1616.7167460959579</v>
      </c>
      <c r="G22" s="13">
        <v>0</v>
      </c>
      <c r="H22" s="30">
        <v>0.36090867509631841</v>
      </c>
      <c r="I22" s="32">
        <v>0.36090867509631841</v>
      </c>
      <c r="J22" s="33">
        <v>0</v>
      </c>
      <c r="K22" s="171">
        <v>37</v>
      </c>
      <c r="L22" s="171">
        <v>24</v>
      </c>
      <c r="M22" s="172">
        <v>0</v>
      </c>
      <c r="N22" s="1" t="b">
        <v>0</v>
      </c>
      <c r="O22" s="11" t="b">
        <v>0</v>
      </c>
      <c r="P22" s="126" t="b">
        <v>0</v>
      </c>
      <c r="Q22" s="118">
        <v>3173.4722222222226</v>
      </c>
      <c r="R22" s="17">
        <v>3173.4722222222226</v>
      </c>
      <c r="S22" s="13">
        <v>3173.4722222222226</v>
      </c>
      <c r="T22" s="32">
        <v>0.62962962962962965</v>
      </c>
      <c r="U22" s="32">
        <v>0.62962962962962965</v>
      </c>
      <c r="V22" s="119">
        <v>0.62962962962962965</v>
      </c>
      <c r="W22" s="149">
        <f t="shared" si="5"/>
        <v>-0.49055273439140029</v>
      </c>
      <c r="X22" s="150">
        <f t="shared" si="0"/>
        <v>-0.49055273439140029</v>
      </c>
      <c r="Y22" s="151">
        <f t="shared" si="1"/>
        <v>0</v>
      </c>
      <c r="Z22" s="150">
        <f t="shared" si="2"/>
        <v>-0.42679210425878844</v>
      </c>
      <c r="AA22" s="150">
        <f t="shared" si="3"/>
        <v>-0.42679210425878844</v>
      </c>
      <c r="AB22" s="123">
        <f t="shared" si="4"/>
        <v>0</v>
      </c>
    </row>
    <row r="23" spans="2:28">
      <c r="B23" s="59" t="s">
        <v>128</v>
      </c>
      <c r="C23" s="11" t="s">
        <v>142</v>
      </c>
      <c r="D23" s="123">
        <v>1.0075678547861554E-2</v>
      </c>
      <c r="E23" s="118">
        <v>939.01549134253082</v>
      </c>
      <c r="F23" s="17">
        <v>4040.1152617936191</v>
      </c>
      <c r="G23" s="13">
        <v>0</v>
      </c>
      <c r="H23" s="30">
        <v>0.14150777871422129</v>
      </c>
      <c r="I23" s="32">
        <v>0.71632513477101145</v>
      </c>
      <c r="J23" s="33">
        <v>0</v>
      </c>
      <c r="K23" s="171">
        <v>2</v>
      </c>
      <c r="L23" s="171">
        <v>2</v>
      </c>
      <c r="M23" s="172">
        <v>0</v>
      </c>
      <c r="N23" s="1" t="b">
        <v>0</v>
      </c>
      <c r="O23" s="11" t="b">
        <v>0</v>
      </c>
      <c r="P23" s="126" t="b">
        <v>0</v>
      </c>
      <c r="Q23" s="118">
        <v>2430.8999999999996</v>
      </c>
      <c r="R23" s="17">
        <v>2430.8999999999996</v>
      </c>
      <c r="S23" s="13">
        <v>2430.8999999999996</v>
      </c>
      <c r="T23" s="32">
        <v>0.5</v>
      </c>
      <c r="U23" s="32">
        <v>0.5</v>
      </c>
      <c r="V23" s="119">
        <v>0.5</v>
      </c>
      <c r="W23" s="149">
        <f t="shared" si="5"/>
        <v>-0.6137169396756218</v>
      </c>
      <c r="X23" s="150">
        <f t="shared" si="0"/>
        <v>0.66198332378691827</v>
      </c>
      <c r="Y23" s="151">
        <f t="shared" si="1"/>
        <v>0</v>
      </c>
      <c r="Z23" s="150">
        <f t="shared" si="2"/>
        <v>-0.71698444257155747</v>
      </c>
      <c r="AA23" s="150">
        <f t="shared" si="3"/>
        <v>0.4326502695420229</v>
      </c>
      <c r="AB23" s="123">
        <f t="shared" si="4"/>
        <v>0</v>
      </c>
    </row>
    <row r="24" spans="2:28">
      <c r="B24" s="152" t="s">
        <v>128</v>
      </c>
      <c r="C24" s="142" t="s">
        <v>143</v>
      </c>
      <c r="D24" s="153">
        <v>0.56104359097353251</v>
      </c>
      <c r="E24" s="154">
        <v>1167.853381361203</v>
      </c>
      <c r="F24" s="155">
        <v>1181.012708190309</v>
      </c>
      <c r="G24" s="156">
        <v>1667.5203829969942</v>
      </c>
      <c r="H24" s="157">
        <v>0.26355041183573841</v>
      </c>
      <c r="I24" s="158">
        <v>0.22603126492435799</v>
      </c>
      <c r="J24" s="159">
        <v>0.49177737017534628</v>
      </c>
      <c r="K24" s="160">
        <v>215</v>
      </c>
      <c r="L24" s="160">
        <v>10</v>
      </c>
      <c r="M24" s="161">
        <v>0</v>
      </c>
      <c r="N24" s="162" t="b">
        <v>0</v>
      </c>
      <c r="O24" s="142" t="b">
        <v>0</v>
      </c>
      <c r="P24" s="163" t="b">
        <v>0</v>
      </c>
      <c r="Q24" s="154">
        <v>2712.7238163802735</v>
      </c>
      <c r="R24" s="155">
        <v>2604.8141943750393</v>
      </c>
      <c r="S24" s="156">
        <v>2712.7238163802735</v>
      </c>
      <c r="T24" s="158">
        <v>0.54919752698108704</v>
      </c>
      <c r="U24" s="158">
        <v>0.53035991911561853</v>
      </c>
      <c r="V24" s="164">
        <v>0.54919752698108704</v>
      </c>
      <c r="W24" s="165">
        <f t="shared" si="5"/>
        <v>-0.56949049722299794</v>
      </c>
      <c r="X24" s="166">
        <f t="shared" si="0"/>
        <v>-0.54660385729598504</v>
      </c>
      <c r="Y24" s="167">
        <f t="shared" si="1"/>
        <v>-0.38529666273876267</v>
      </c>
      <c r="Z24" s="166">
        <f t="shared" si="2"/>
        <v>-0.52011726402982439</v>
      </c>
      <c r="AA24" s="166">
        <f t="shared" si="3"/>
        <v>-0.57381533412014274</v>
      </c>
      <c r="AB24" s="153">
        <f t="shared" si="4"/>
        <v>-0.1045528320591257</v>
      </c>
    </row>
    <row r="25" spans="2:28">
      <c r="B25" s="59" t="s">
        <v>144</v>
      </c>
      <c r="C25" s="11" t="s">
        <v>131</v>
      </c>
      <c r="D25" s="123">
        <v>0.56104359097353251</v>
      </c>
      <c r="E25" s="118">
        <v>1132.9838997276595</v>
      </c>
      <c r="F25" s="17">
        <v>972.38349339362003</v>
      </c>
      <c r="G25" s="13">
        <v>0</v>
      </c>
      <c r="H25" s="30">
        <v>0.3692768122732446</v>
      </c>
      <c r="I25" s="32">
        <v>0.37058556621413391</v>
      </c>
      <c r="J25" s="33">
        <v>0</v>
      </c>
      <c r="K25" s="171">
        <v>215</v>
      </c>
      <c r="L25" s="171">
        <v>10</v>
      </c>
      <c r="M25" s="172">
        <v>0</v>
      </c>
      <c r="N25" s="1" t="b">
        <v>0</v>
      </c>
      <c r="O25" s="11" t="b">
        <v>0</v>
      </c>
      <c r="P25" s="126" t="b">
        <v>0</v>
      </c>
      <c r="Q25" s="118">
        <v>2549.44</v>
      </c>
      <c r="R25" s="17">
        <v>2549.44</v>
      </c>
      <c r="S25" s="13">
        <v>2549.44</v>
      </c>
      <c r="T25" s="32">
        <v>0.70000000000000007</v>
      </c>
      <c r="U25" s="32">
        <v>0.70000000000000007</v>
      </c>
      <c r="V25" s="119">
        <v>0.70000000000000007</v>
      </c>
      <c r="W25" s="149">
        <f t="shared" si="5"/>
        <v>-0.55559499351714126</v>
      </c>
      <c r="X25" s="150">
        <f t="shared" si="0"/>
        <v>-0.61858937908182976</v>
      </c>
      <c r="Y25" s="151">
        <f t="shared" si="1"/>
        <v>0</v>
      </c>
      <c r="Z25" s="150">
        <f t="shared" si="2"/>
        <v>-0.47246169675250776</v>
      </c>
      <c r="AA25" s="150">
        <f t="shared" si="3"/>
        <v>-0.47059204826552303</v>
      </c>
      <c r="AB25" s="123">
        <f t="shared" si="4"/>
        <v>0</v>
      </c>
    </row>
    <row r="26" spans="2:28">
      <c r="B26" s="59" t="s">
        <v>144</v>
      </c>
      <c r="C26" s="11" t="s">
        <v>145</v>
      </c>
      <c r="D26" s="123">
        <v>8.3606011671086805E-2</v>
      </c>
      <c r="E26" s="118">
        <v>2400.7308665230498</v>
      </c>
      <c r="F26" s="17">
        <v>2400.7308665230498</v>
      </c>
      <c r="G26" s="13">
        <v>2400.7308665230498</v>
      </c>
      <c r="H26" s="30">
        <v>0.81339277104584851</v>
      </c>
      <c r="I26" s="32">
        <v>0.81339277104584851</v>
      </c>
      <c r="J26" s="33">
        <v>0.81339277104584851</v>
      </c>
      <c r="K26" s="171">
        <v>0</v>
      </c>
      <c r="L26" s="171">
        <v>0</v>
      </c>
      <c r="M26" s="172">
        <v>60</v>
      </c>
      <c r="N26" s="1" t="b">
        <v>0</v>
      </c>
      <c r="O26" s="11" t="b">
        <v>0</v>
      </c>
      <c r="P26" s="126" t="b">
        <v>0</v>
      </c>
      <c r="Q26" s="118">
        <v>2203.7957142857153</v>
      </c>
      <c r="R26" s="17">
        <v>2203.7957142857153</v>
      </c>
      <c r="S26" s="13">
        <v>2203.7957142857153</v>
      </c>
      <c r="T26" s="32">
        <v>0.69761904761904769</v>
      </c>
      <c r="U26" s="32">
        <v>0.69761904761904769</v>
      </c>
      <c r="V26" s="119">
        <v>0.69761904761904769</v>
      </c>
      <c r="W26" s="149">
        <f t="shared" si="5"/>
        <v>8.9361800170831285E-2</v>
      </c>
      <c r="X26" s="150">
        <f t="shared" si="0"/>
        <v>8.9361800170831285E-2</v>
      </c>
      <c r="Y26" s="151">
        <f t="shared" si="1"/>
        <v>8.9361800170831285E-2</v>
      </c>
      <c r="Z26" s="150">
        <f t="shared" si="2"/>
        <v>0.16595550798381001</v>
      </c>
      <c r="AA26" s="150">
        <f t="shared" si="3"/>
        <v>0.16595550798381001</v>
      </c>
      <c r="AB26" s="123">
        <f t="shared" si="4"/>
        <v>0.16595550798381001</v>
      </c>
    </row>
    <row r="27" spans="2:28">
      <c r="B27" s="59" t="s">
        <v>144</v>
      </c>
      <c r="C27" s="11" t="s">
        <v>129</v>
      </c>
      <c r="D27" s="123">
        <v>8.0193770090965802E-2</v>
      </c>
      <c r="E27" s="118">
        <v>1693.8811304229537</v>
      </c>
      <c r="F27" s="17">
        <v>1693.8811304229537</v>
      </c>
      <c r="G27" s="13">
        <v>0</v>
      </c>
      <c r="H27" s="30">
        <v>0.56905533380577278</v>
      </c>
      <c r="I27" s="32">
        <v>0.56905533380577278</v>
      </c>
      <c r="J27" s="33">
        <v>0</v>
      </c>
      <c r="K27" s="171">
        <v>79</v>
      </c>
      <c r="L27" s="171">
        <v>1</v>
      </c>
      <c r="M27" s="172">
        <v>0</v>
      </c>
      <c r="N27" s="1" t="b">
        <v>0</v>
      </c>
      <c r="O27" s="11" t="b">
        <v>0</v>
      </c>
      <c r="P27" s="126" t="b">
        <v>0</v>
      </c>
      <c r="Q27" s="118">
        <v>2549.44</v>
      </c>
      <c r="R27" s="17">
        <v>2549.44</v>
      </c>
      <c r="S27" s="13">
        <v>2549.44</v>
      </c>
      <c r="T27" s="32">
        <v>0.70000000000000007</v>
      </c>
      <c r="U27" s="32">
        <v>0.70000000000000007</v>
      </c>
      <c r="V27" s="119">
        <v>0.70000000000000007</v>
      </c>
      <c r="W27" s="149">
        <f t="shared" si="5"/>
        <v>-0.33558697971987822</v>
      </c>
      <c r="X27" s="150">
        <f t="shared" si="0"/>
        <v>-0.33558697971987822</v>
      </c>
      <c r="Y27" s="151">
        <f t="shared" si="1"/>
        <v>0</v>
      </c>
      <c r="Z27" s="150">
        <f t="shared" si="2"/>
        <v>-0.18706380884889612</v>
      </c>
      <c r="AA27" s="150">
        <f t="shared" si="3"/>
        <v>-0.18706380884889612</v>
      </c>
      <c r="AB27" s="123">
        <f t="shared" si="4"/>
        <v>0</v>
      </c>
    </row>
    <row r="28" spans="2:28">
      <c r="B28" s="59" t="s">
        <v>144</v>
      </c>
      <c r="C28" s="11" t="s">
        <v>136</v>
      </c>
      <c r="D28" s="123">
        <v>5.0645592659234032E-2</v>
      </c>
      <c r="E28" s="118">
        <v>1773.2681668699772</v>
      </c>
      <c r="F28" s="17">
        <v>1773.2681668699772</v>
      </c>
      <c r="G28" s="13">
        <v>0</v>
      </c>
      <c r="H28" s="30">
        <v>0.46840287888574972</v>
      </c>
      <c r="I28" s="32">
        <v>0.46840287888574972</v>
      </c>
      <c r="J28" s="33">
        <v>0</v>
      </c>
      <c r="K28" s="171">
        <v>39</v>
      </c>
      <c r="L28" s="171">
        <v>2</v>
      </c>
      <c r="M28" s="172">
        <v>0</v>
      </c>
      <c r="N28" s="1" t="b">
        <v>0</v>
      </c>
      <c r="O28" s="11" t="b">
        <v>0</v>
      </c>
      <c r="P28" s="126" t="b">
        <v>0</v>
      </c>
      <c r="Q28" s="118">
        <v>1751.0399999999997</v>
      </c>
      <c r="R28" s="17">
        <v>1751.0399999999997</v>
      </c>
      <c r="S28" s="13">
        <v>1751.0399999999997</v>
      </c>
      <c r="T28" s="32">
        <v>0.3666666666666667</v>
      </c>
      <c r="U28" s="32">
        <v>0.3666666666666667</v>
      </c>
      <c r="V28" s="119">
        <v>0.3666666666666667</v>
      </c>
      <c r="W28" s="149">
        <f t="shared" si="5"/>
        <v>1.2694265619276252E-2</v>
      </c>
      <c r="X28" s="150">
        <f t="shared" si="0"/>
        <v>1.2694265619276252E-2</v>
      </c>
      <c r="Y28" s="151">
        <f t="shared" si="1"/>
        <v>0</v>
      </c>
      <c r="Z28" s="150">
        <f t="shared" si="2"/>
        <v>0.2774623969611355</v>
      </c>
      <c r="AA28" s="150">
        <f t="shared" si="3"/>
        <v>0.2774623969611355</v>
      </c>
      <c r="AB28" s="123">
        <f t="shared" si="4"/>
        <v>0</v>
      </c>
    </row>
    <row r="29" spans="2:28">
      <c r="B29" s="59" t="s">
        <v>144</v>
      </c>
      <c r="C29" s="11" t="s">
        <v>135</v>
      </c>
      <c r="D29" s="123">
        <v>4.9084623692513908E-2</v>
      </c>
      <c r="E29" s="118">
        <v>1129.8323360775034</v>
      </c>
      <c r="F29" s="17">
        <v>706.9101599976068</v>
      </c>
      <c r="G29" s="13">
        <v>0</v>
      </c>
      <c r="H29" s="30">
        <v>0.39432532423312683</v>
      </c>
      <c r="I29" s="32">
        <v>0.2826316978380094</v>
      </c>
      <c r="J29" s="33">
        <v>0</v>
      </c>
      <c r="K29" s="171">
        <v>52</v>
      </c>
      <c r="L29" s="171">
        <v>21</v>
      </c>
      <c r="M29" s="172">
        <v>0</v>
      </c>
      <c r="N29" s="1" t="b">
        <v>0</v>
      </c>
      <c r="O29" s="11" t="b">
        <v>0</v>
      </c>
      <c r="P29" s="126" t="b">
        <v>0</v>
      </c>
      <c r="Q29" s="118">
        <v>2549.44</v>
      </c>
      <c r="R29" s="17">
        <v>2549.44</v>
      </c>
      <c r="S29" s="13">
        <v>2549.44</v>
      </c>
      <c r="T29" s="32">
        <v>0.70000000000000007</v>
      </c>
      <c r="U29" s="32">
        <v>0.70000000000000007</v>
      </c>
      <c r="V29" s="119">
        <v>0.70000000000000007</v>
      </c>
      <c r="W29" s="149">
        <f t="shared" si="5"/>
        <v>-0.5568311723054854</v>
      </c>
      <c r="X29" s="150">
        <f t="shared" si="0"/>
        <v>-0.72271943642619285</v>
      </c>
      <c r="Y29" s="151">
        <f t="shared" si="1"/>
        <v>0</v>
      </c>
      <c r="Z29" s="150">
        <f t="shared" si="2"/>
        <v>-0.43667810823839032</v>
      </c>
      <c r="AA29" s="150">
        <f t="shared" si="3"/>
        <v>-0.59624043165998664</v>
      </c>
      <c r="AB29" s="123">
        <f t="shared" si="4"/>
        <v>0</v>
      </c>
    </row>
    <row r="30" spans="2:28">
      <c r="B30" s="59" t="s">
        <v>144</v>
      </c>
      <c r="C30" s="11" t="s">
        <v>146</v>
      </c>
      <c r="D30" s="123">
        <v>4.2866620017464323E-2</v>
      </c>
      <c r="E30" s="118">
        <v>1252.8476068782979</v>
      </c>
      <c r="F30" s="17">
        <v>1252.8476068782979</v>
      </c>
      <c r="G30" s="13">
        <v>0</v>
      </c>
      <c r="H30" s="30">
        <v>0.41057539684593919</v>
      </c>
      <c r="I30" s="32">
        <v>0.41057539684593919</v>
      </c>
      <c r="J30" s="33">
        <v>0</v>
      </c>
      <c r="K30" s="171">
        <v>14</v>
      </c>
      <c r="L30" s="171">
        <v>0</v>
      </c>
      <c r="M30" s="172">
        <v>0</v>
      </c>
      <c r="N30" s="1" t="b">
        <v>0</v>
      </c>
      <c r="O30" s="11" t="b">
        <v>0</v>
      </c>
      <c r="P30" s="126" t="b">
        <v>0</v>
      </c>
      <c r="Q30" s="118">
        <v>2549.44</v>
      </c>
      <c r="R30" s="17">
        <v>2549.44</v>
      </c>
      <c r="S30" s="13">
        <v>2549.44</v>
      </c>
      <c r="T30" s="32">
        <v>0.70000000000000007</v>
      </c>
      <c r="U30" s="32">
        <v>0.70000000000000007</v>
      </c>
      <c r="V30" s="119">
        <v>0.70000000000000007</v>
      </c>
      <c r="W30" s="149">
        <f t="shared" si="5"/>
        <v>-0.50857929314739792</v>
      </c>
      <c r="X30" s="150">
        <f t="shared" si="0"/>
        <v>-0.50857929314739792</v>
      </c>
      <c r="Y30" s="151">
        <f t="shared" si="1"/>
        <v>0</v>
      </c>
      <c r="Z30" s="150">
        <f t="shared" si="2"/>
        <v>-0.4134637187915155</v>
      </c>
      <c r="AA30" s="150">
        <f t="shared" si="3"/>
        <v>-0.4134637187915155</v>
      </c>
      <c r="AB30" s="123">
        <f t="shared" si="4"/>
        <v>0</v>
      </c>
    </row>
    <row r="31" spans="2:28">
      <c r="B31" s="59" t="s">
        <v>144</v>
      </c>
      <c r="C31" s="11" t="s">
        <v>147</v>
      </c>
      <c r="D31" s="123">
        <v>3.6991121658179055E-2</v>
      </c>
      <c r="E31" s="118">
        <v>489.57199135799863</v>
      </c>
      <c r="F31" s="17">
        <v>451.49255892009666</v>
      </c>
      <c r="G31" s="13">
        <v>0</v>
      </c>
      <c r="H31" s="30">
        <v>8.7817140304521632E-2</v>
      </c>
      <c r="I31" s="32">
        <v>0.16981378652129211</v>
      </c>
      <c r="J31" s="33">
        <v>0</v>
      </c>
      <c r="K31" s="171">
        <v>20</v>
      </c>
      <c r="L31" s="171">
        <v>5</v>
      </c>
      <c r="M31" s="172">
        <v>0</v>
      </c>
      <c r="N31" s="1" t="b">
        <v>0</v>
      </c>
      <c r="O31" s="11" t="b">
        <v>0</v>
      </c>
      <c r="P31" s="126" t="b">
        <v>0</v>
      </c>
      <c r="Q31" s="118">
        <v>2549.44</v>
      </c>
      <c r="R31" s="17">
        <v>2549.44</v>
      </c>
      <c r="S31" s="13">
        <v>2549.44</v>
      </c>
      <c r="T31" s="32">
        <v>0.70000000000000007</v>
      </c>
      <c r="U31" s="32">
        <v>0.70000000000000007</v>
      </c>
      <c r="V31" s="119">
        <v>0.70000000000000007</v>
      </c>
      <c r="W31" s="149">
        <f t="shared" si="5"/>
        <v>-0.80796881222621486</v>
      </c>
      <c r="X31" s="150">
        <f t="shared" si="0"/>
        <v>-0.82290520313476823</v>
      </c>
      <c r="Y31" s="151">
        <f t="shared" si="1"/>
        <v>0</v>
      </c>
      <c r="Z31" s="150">
        <f t="shared" si="2"/>
        <v>-0.87454694242211206</v>
      </c>
      <c r="AA31" s="150">
        <f t="shared" si="3"/>
        <v>-0.75740887639815413</v>
      </c>
      <c r="AB31" s="123">
        <f t="shared" si="4"/>
        <v>0</v>
      </c>
    </row>
    <row r="32" spans="2:28">
      <c r="B32" s="59" t="s">
        <v>144</v>
      </c>
      <c r="C32" s="11" t="s">
        <v>148</v>
      </c>
      <c r="D32" s="123">
        <v>3.6893668074765851E-2</v>
      </c>
      <c r="E32" s="118">
        <v>2125.7970606672293</v>
      </c>
      <c r="F32" s="17">
        <v>2125.7970606672293</v>
      </c>
      <c r="G32" s="13">
        <v>2125.7970606672293</v>
      </c>
      <c r="H32" s="30">
        <v>0.63788185442294842</v>
      </c>
      <c r="I32" s="32">
        <v>0.63788185442294842</v>
      </c>
      <c r="J32" s="33">
        <v>0.63788185442294842</v>
      </c>
      <c r="K32" s="171">
        <v>26</v>
      </c>
      <c r="L32" s="171">
        <v>1</v>
      </c>
      <c r="M32" s="172">
        <v>0</v>
      </c>
      <c r="N32" s="1" t="b">
        <v>0</v>
      </c>
      <c r="O32" s="11" t="b">
        <v>0</v>
      </c>
      <c r="P32" s="126" t="b">
        <v>0</v>
      </c>
      <c r="Q32" s="118">
        <v>2549.44</v>
      </c>
      <c r="R32" s="17">
        <v>2549.44</v>
      </c>
      <c r="S32" s="13">
        <v>2549.44</v>
      </c>
      <c r="T32" s="32">
        <v>0.70000000000000007</v>
      </c>
      <c r="U32" s="32">
        <v>0.70000000000000007</v>
      </c>
      <c r="V32" s="119">
        <v>0.70000000000000007</v>
      </c>
      <c r="W32" s="149">
        <f t="shared" si="5"/>
        <v>-0.16617097846302356</v>
      </c>
      <c r="X32" s="150">
        <f t="shared" si="0"/>
        <v>-0.16617097846302356</v>
      </c>
      <c r="Y32" s="151">
        <f t="shared" si="1"/>
        <v>-0.16617097846302356</v>
      </c>
      <c r="Z32" s="150">
        <f t="shared" si="2"/>
        <v>-8.8740207967216628E-2</v>
      </c>
      <c r="AA32" s="150">
        <f t="shared" si="3"/>
        <v>-8.8740207967216628E-2</v>
      </c>
      <c r="AB32" s="123">
        <f t="shared" si="4"/>
        <v>-8.8740207967216628E-2</v>
      </c>
    </row>
    <row r="33" spans="2:28">
      <c r="B33" s="59" t="s">
        <v>144</v>
      </c>
      <c r="C33" s="11" t="s">
        <v>139</v>
      </c>
      <c r="D33" s="123">
        <v>3.2030984418722035E-2</v>
      </c>
      <c r="E33" s="118">
        <v>879.70077397839123</v>
      </c>
      <c r="F33" s="17">
        <v>879.70077397839123</v>
      </c>
      <c r="G33" s="13">
        <v>2045.4980498034176</v>
      </c>
      <c r="H33" s="30">
        <v>5.0063198291276555E-2</v>
      </c>
      <c r="I33" s="32">
        <v>5.0063198291276555E-2</v>
      </c>
      <c r="J33" s="33">
        <v>0.63899891785194707</v>
      </c>
      <c r="K33" s="171">
        <v>3</v>
      </c>
      <c r="L33" s="171">
        <v>0</v>
      </c>
      <c r="M33" s="172">
        <v>10</v>
      </c>
      <c r="N33" s="1" t="b">
        <v>0</v>
      </c>
      <c r="O33" s="11" t="b">
        <v>0</v>
      </c>
      <c r="P33" s="126" t="b">
        <v>0</v>
      </c>
      <c r="Q33" s="118">
        <v>1418.8399999999997</v>
      </c>
      <c r="R33" s="17">
        <v>1418.8399999999997</v>
      </c>
      <c r="S33" s="13">
        <v>1418.8399999999997</v>
      </c>
      <c r="T33" s="32">
        <v>0.3666666666666667</v>
      </c>
      <c r="U33" s="32">
        <v>0.3666666666666667</v>
      </c>
      <c r="V33" s="119">
        <v>0.3666666666666667</v>
      </c>
      <c r="W33" s="149">
        <f t="shared" si="5"/>
        <v>-0.37998592231795592</v>
      </c>
      <c r="X33" s="150">
        <f t="shared" si="0"/>
        <v>-0.37998592231795592</v>
      </c>
      <c r="Y33" s="151">
        <f t="shared" si="1"/>
        <v>0.44166928603888955</v>
      </c>
      <c r="Z33" s="150">
        <f t="shared" si="2"/>
        <v>-0.86346400466015494</v>
      </c>
      <c r="AA33" s="150">
        <f t="shared" si="3"/>
        <v>-0.86346400466015494</v>
      </c>
      <c r="AB33" s="123">
        <f t="shared" si="4"/>
        <v>0.74272432141440092</v>
      </c>
    </row>
    <row r="34" spans="2:28">
      <c r="B34" s="59" t="s">
        <v>144</v>
      </c>
      <c r="C34" s="11" t="s">
        <v>149</v>
      </c>
      <c r="D34" s="123">
        <v>1.3914240491191754E-2</v>
      </c>
      <c r="E34" s="118">
        <v>1132.9838997276595</v>
      </c>
      <c r="F34" s="17">
        <v>972.38349339362003</v>
      </c>
      <c r="G34" s="13">
        <v>0</v>
      </c>
      <c r="H34" s="30">
        <v>0.3692768122732446</v>
      </c>
      <c r="I34" s="32">
        <v>0.37058556621413391</v>
      </c>
      <c r="J34" s="33">
        <v>0</v>
      </c>
      <c r="K34" s="171">
        <v>0</v>
      </c>
      <c r="L34" s="171">
        <v>0</v>
      </c>
      <c r="M34" s="172">
        <v>0</v>
      </c>
      <c r="N34" s="1" t="b">
        <v>0</v>
      </c>
      <c r="O34" s="11" t="b">
        <v>0</v>
      </c>
      <c r="P34" s="126" t="b">
        <v>0</v>
      </c>
      <c r="Q34" s="118">
        <v>2549.44</v>
      </c>
      <c r="R34" s="17">
        <v>2549.44</v>
      </c>
      <c r="S34" s="13">
        <v>2549.44</v>
      </c>
      <c r="T34" s="32">
        <v>0.70000000000000007</v>
      </c>
      <c r="U34" s="32">
        <v>0.70000000000000007</v>
      </c>
      <c r="V34" s="119">
        <v>0.70000000000000007</v>
      </c>
      <c r="W34" s="149">
        <f t="shared" si="5"/>
        <v>-0.55559499351714126</v>
      </c>
      <c r="X34" s="150">
        <f t="shared" si="0"/>
        <v>-0.61858937908182976</v>
      </c>
      <c r="Y34" s="151">
        <f t="shared" si="1"/>
        <v>0</v>
      </c>
      <c r="Z34" s="150">
        <f t="shared" si="2"/>
        <v>-0.47246169675250776</v>
      </c>
      <c r="AA34" s="150">
        <f t="shared" si="3"/>
        <v>-0.47059204826552303</v>
      </c>
      <c r="AB34" s="123">
        <f t="shared" si="4"/>
        <v>0</v>
      </c>
    </row>
    <row r="35" spans="2:28">
      <c r="B35" s="59" t="s">
        <v>144</v>
      </c>
      <c r="C35" s="11" t="s">
        <v>137</v>
      </c>
      <c r="D35" s="123">
        <v>1.2729776252343781E-2</v>
      </c>
      <c r="E35" s="118">
        <v>2229.8733254667718</v>
      </c>
      <c r="F35" s="17">
        <v>2229.8733254667718</v>
      </c>
      <c r="G35" s="13">
        <v>0</v>
      </c>
      <c r="H35" s="30">
        <v>0.60937681762045492</v>
      </c>
      <c r="I35" s="32">
        <v>0.60937681762045492</v>
      </c>
      <c r="J35" s="33">
        <v>0</v>
      </c>
      <c r="K35" s="171">
        <v>10</v>
      </c>
      <c r="L35" s="171">
        <v>0</v>
      </c>
      <c r="M35" s="172">
        <v>0</v>
      </c>
      <c r="N35" s="1" t="b">
        <v>0</v>
      </c>
      <c r="O35" s="11" t="b">
        <v>0</v>
      </c>
      <c r="P35" s="126" t="b">
        <v>0</v>
      </c>
      <c r="Q35" s="118">
        <v>2549.44</v>
      </c>
      <c r="R35" s="17">
        <v>2549.44</v>
      </c>
      <c r="S35" s="13">
        <v>2549.44</v>
      </c>
      <c r="T35" s="32">
        <v>0.70000000000000007</v>
      </c>
      <c r="U35" s="32">
        <v>0.70000000000000007</v>
      </c>
      <c r="V35" s="119">
        <v>0.70000000000000007</v>
      </c>
      <c r="W35" s="149">
        <f t="shared" si="5"/>
        <v>-0.12534779188105163</v>
      </c>
      <c r="X35" s="150">
        <f t="shared" si="0"/>
        <v>-0.12534779188105163</v>
      </c>
      <c r="Y35" s="151">
        <f t="shared" si="1"/>
        <v>0</v>
      </c>
      <c r="Z35" s="150">
        <f t="shared" si="2"/>
        <v>-0.1294616891136359</v>
      </c>
      <c r="AA35" s="150">
        <f t="shared" si="3"/>
        <v>-0.1294616891136359</v>
      </c>
      <c r="AB35" s="123">
        <f t="shared" si="4"/>
        <v>0</v>
      </c>
    </row>
    <row r="36" spans="2:28">
      <c r="B36" s="59" t="s">
        <v>144</v>
      </c>
      <c r="C36" s="11" t="s">
        <v>143</v>
      </c>
      <c r="D36" s="123">
        <v>4.8631381860488779E-2</v>
      </c>
      <c r="E36" s="118">
        <v>1287.6206341553823</v>
      </c>
      <c r="F36" s="17">
        <v>1225.5388678545867</v>
      </c>
      <c r="G36" s="13">
        <v>2290.7015908184426</v>
      </c>
      <c r="H36" s="30">
        <v>0.40673510273198155</v>
      </c>
      <c r="I36" s="32">
        <v>0.42108189101216464</v>
      </c>
      <c r="J36" s="33">
        <v>0.75173008229648386</v>
      </c>
      <c r="K36" s="171">
        <v>0</v>
      </c>
      <c r="L36" s="171">
        <v>0</v>
      </c>
      <c r="M36" s="172">
        <v>0</v>
      </c>
      <c r="N36" s="1" t="b">
        <v>1</v>
      </c>
      <c r="O36" s="11" t="b">
        <v>1</v>
      </c>
      <c r="P36" s="126" t="b">
        <v>0</v>
      </c>
      <c r="Q36" s="118">
        <v>2326.0648810221223</v>
      </c>
      <c r="R36" s="17">
        <v>2271.9440220817905</v>
      </c>
      <c r="S36" s="13">
        <v>2326.0648810221223</v>
      </c>
      <c r="T36" s="32">
        <v>0.63482798634196047</v>
      </c>
      <c r="U36" s="32">
        <v>0.6262449623385824</v>
      </c>
      <c r="V36" s="119">
        <v>0.63482798634196047</v>
      </c>
      <c r="W36" s="149">
        <f t="shared" si="5"/>
        <v>-0.44643821216647472</v>
      </c>
      <c r="X36" s="150">
        <f t="shared" si="0"/>
        <v>-0.46057699664113161</v>
      </c>
      <c r="Y36" s="151">
        <f t="shared" si="1"/>
        <v>-1.5203054090279878E-2</v>
      </c>
      <c r="Z36" s="150">
        <f t="shared" si="2"/>
        <v>-0.35929872109814792</v>
      </c>
      <c r="AA36" s="150">
        <f t="shared" si="3"/>
        <v>-0.32760833805397599</v>
      </c>
      <c r="AB36" s="123">
        <f t="shared" si="4"/>
        <v>0.18414767223502992</v>
      </c>
    </row>
    <row r="37" spans="2:28">
      <c r="B37" s="59" t="s">
        <v>150</v>
      </c>
      <c r="C37" s="11" t="s">
        <v>131</v>
      </c>
      <c r="D37" s="123">
        <v>0.43850893276178299</v>
      </c>
      <c r="E37" s="118">
        <v>1631.2250201394818</v>
      </c>
      <c r="F37" s="17">
        <v>1631.2250201394818</v>
      </c>
      <c r="G37" s="13">
        <v>0</v>
      </c>
      <c r="H37" s="30">
        <v>0.27268780816161081</v>
      </c>
      <c r="I37" s="32">
        <v>0.27268780816161081</v>
      </c>
      <c r="J37" s="33">
        <v>0</v>
      </c>
      <c r="K37" s="171">
        <v>14</v>
      </c>
      <c r="L37" s="171">
        <v>4</v>
      </c>
      <c r="M37" s="172">
        <v>0</v>
      </c>
      <c r="N37" s="1" t="b">
        <v>0</v>
      </c>
      <c r="O37" s="11" t="b">
        <v>0</v>
      </c>
      <c r="P37" s="126" t="b">
        <v>0</v>
      </c>
      <c r="Q37" s="118">
        <v>2549.44</v>
      </c>
      <c r="R37" s="17">
        <v>2549.44</v>
      </c>
      <c r="S37" s="13">
        <v>2549.44</v>
      </c>
      <c r="T37" s="32">
        <v>0.70000000000000007</v>
      </c>
      <c r="U37" s="32">
        <v>0.70000000000000007</v>
      </c>
      <c r="V37" s="119">
        <v>0.70000000000000007</v>
      </c>
      <c r="W37" s="149">
        <f t="shared" si="5"/>
        <v>-0.36016340053522272</v>
      </c>
      <c r="X37" s="150">
        <f t="shared" si="0"/>
        <v>-0.36016340053522272</v>
      </c>
      <c r="Y37" s="151">
        <f t="shared" si="1"/>
        <v>0</v>
      </c>
      <c r="Z37" s="150">
        <f t="shared" si="2"/>
        <v>-0.61044598834055597</v>
      </c>
      <c r="AA37" s="150">
        <f t="shared" si="3"/>
        <v>-0.61044598834055597</v>
      </c>
      <c r="AB37" s="123">
        <f t="shared" si="4"/>
        <v>0</v>
      </c>
    </row>
    <row r="38" spans="2:28">
      <c r="B38" s="59" t="s">
        <v>150</v>
      </c>
      <c r="C38" s="11" t="s">
        <v>145</v>
      </c>
      <c r="D38" s="123">
        <v>0.17266730589646465</v>
      </c>
      <c r="E38" s="118">
        <v>386.55594296575066</v>
      </c>
      <c r="F38" s="17">
        <v>386.55594296575066</v>
      </c>
      <c r="G38" s="13">
        <v>2400.7308665230498</v>
      </c>
      <c r="H38" s="30">
        <v>0.15781371595679491</v>
      </c>
      <c r="I38" s="32">
        <v>0.15781371595679491</v>
      </c>
      <c r="J38" s="33">
        <v>0.81339277104584851</v>
      </c>
      <c r="K38" s="171">
        <v>4</v>
      </c>
      <c r="L38" s="171">
        <v>0</v>
      </c>
      <c r="M38" s="172">
        <v>60</v>
      </c>
      <c r="N38" s="1" t="b">
        <v>0</v>
      </c>
      <c r="O38" s="11" t="b">
        <v>0</v>
      </c>
      <c r="P38" s="126" t="b">
        <v>0</v>
      </c>
      <c r="Q38" s="118">
        <v>2500.8525000000004</v>
      </c>
      <c r="R38" s="17">
        <v>2500.8525000000004</v>
      </c>
      <c r="S38" s="13">
        <v>2500.8525000000004</v>
      </c>
      <c r="T38" s="32">
        <v>0.82187500000000002</v>
      </c>
      <c r="U38" s="32">
        <v>0.82187500000000002</v>
      </c>
      <c r="V38" s="119">
        <v>0.82187500000000002</v>
      </c>
      <c r="W38" s="149">
        <f t="shared" si="5"/>
        <v>-0.84543033107080467</v>
      </c>
      <c r="X38" s="150">
        <f t="shared" si="0"/>
        <v>-0.84543033107080467</v>
      </c>
      <c r="Y38" s="151">
        <f t="shared" si="1"/>
        <v>-4.0035001455283978E-2</v>
      </c>
      <c r="Z38" s="150">
        <f t="shared" si="2"/>
        <v>-0.80798331138336743</v>
      </c>
      <c r="AA38" s="150">
        <f t="shared" si="3"/>
        <v>-0.80798331138336743</v>
      </c>
      <c r="AB38" s="123">
        <f t="shared" si="4"/>
        <v>-1.0320582757902985E-2</v>
      </c>
    </row>
    <row r="39" spans="2:28">
      <c r="B39" s="59" t="s">
        <v>150</v>
      </c>
      <c r="C39" s="11" t="s">
        <v>129</v>
      </c>
      <c r="D39" s="123">
        <v>7.4332293621686432E-2</v>
      </c>
      <c r="E39" s="118">
        <v>1947.4312467527961</v>
      </c>
      <c r="F39" s="17">
        <v>1947.4312467527961</v>
      </c>
      <c r="G39" s="13">
        <v>0</v>
      </c>
      <c r="H39" s="30">
        <v>0.47662167360171365</v>
      </c>
      <c r="I39" s="32">
        <v>0.47662167360171365</v>
      </c>
      <c r="J39" s="33">
        <v>0</v>
      </c>
      <c r="K39" s="171">
        <v>10</v>
      </c>
      <c r="L39" s="171">
        <v>1</v>
      </c>
      <c r="M39" s="172">
        <v>0</v>
      </c>
      <c r="N39" s="1" t="b">
        <v>0</v>
      </c>
      <c r="O39" s="11" t="b">
        <v>0</v>
      </c>
      <c r="P39" s="126" t="b">
        <v>0</v>
      </c>
      <c r="Q39" s="118">
        <v>2397.7768421052642</v>
      </c>
      <c r="R39" s="17">
        <v>2397.7768421052642</v>
      </c>
      <c r="S39" s="13">
        <v>2397.7768421052642</v>
      </c>
      <c r="T39" s="32">
        <v>1</v>
      </c>
      <c r="U39" s="32">
        <v>1</v>
      </c>
      <c r="V39" s="119">
        <v>1</v>
      </c>
      <c r="W39" s="149">
        <f t="shared" si="5"/>
        <v>-0.1878179768210046</v>
      </c>
      <c r="X39" s="150">
        <f t="shared" si="0"/>
        <v>-0.1878179768210046</v>
      </c>
      <c r="Y39" s="151">
        <f t="shared" si="1"/>
        <v>0</v>
      </c>
      <c r="Z39" s="150">
        <f t="shared" si="2"/>
        <v>-0.5233783263982863</v>
      </c>
      <c r="AA39" s="150">
        <f t="shared" si="3"/>
        <v>-0.5233783263982863</v>
      </c>
      <c r="AB39" s="123">
        <f t="shared" si="4"/>
        <v>0</v>
      </c>
    </row>
    <row r="40" spans="2:28">
      <c r="B40" s="59" t="s">
        <v>150</v>
      </c>
      <c r="C40" s="11" t="s">
        <v>148</v>
      </c>
      <c r="D40" s="123">
        <v>6.2354995357174564E-2</v>
      </c>
      <c r="E40" s="118">
        <v>4811.7599733936513</v>
      </c>
      <c r="F40" s="17">
        <v>4811.7599733936513</v>
      </c>
      <c r="G40" s="13">
        <v>0</v>
      </c>
      <c r="H40" s="30">
        <v>0.79958289367331059</v>
      </c>
      <c r="I40" s="32">
        <v>0.79958289367331059</v>
      </c>
      <c r="J40" s="33">
        <v>0</v>
      </c>
      <c r="K40" s="171">
        <v>7</v>
      </c>
      <c r="L40" s="171">
        <v>0</v>
      </c>
      <c r="M40" s="172">
        <v>0</v>
      </c>
      <c r="N40" s="1" t="b">
        <v>0</v>
      </c>
      <c r="O40" s="11" t="b">
        <v>0</v>
      </c>
      <c r="P40" s="126" t="b">
        <v>0</v>
      </c>
      <c r="Q40" s="118">
        <v>2549.44</v>
      </c>
      <c r="R40" s="17">
        <v>2549.44</v>
      </c>
      <c r="S40" s="13">
        <v>2549.44</v>
      </c>
      <c r="T40" s="32">
        <v>0.70000000000000007</v>
      </c>
      <c r="U40" s="32">
        <v>0.70000000000000007</v>
      </c>
      <c r="V40" s="119">
        <v>0.70000000000000007</v>
      </c>
      <c r="W40" s="149">
        <f t="shared" si="5"/>
        <v>0.88737917871911132</v>
      </c>
      <c r="X40" s="150">
        <f t="shared" si="0"/>
        <v>0.88737917871911132</v>
      </c>
      <c r="Y40" s="151">
        <f t="shared" si="1"/>
        <v>0</v>
      </c>
      <c r="Z40" s="150">
        <f t="shared" si="2"/>
        <v>0.14226127667615787</v>
      </c>
      <c r="AA40" s="150">
        <f t="shared" si="3"/>
        <v>0.14226127667615787</v>
      </c>
      <c r="AB40" s="123">
        <f t="shared" si="4"/>
        <v>0</v>
      </c>
    </row>
    <row r="41" spans="2:28">
      <c r="B41" s="59" t="s">
        <v>150</v>
      </c>
      <c r="C41" s="11" t="s">
        <v>146</v>
      </c>
      <c r="D41" s="123">
        <v>4.8631381860488779E-2</v>
      </c>
      <c r="E41" s="118">
        <v>2397.7768421052642</v>
      </c>
      <c r="F41" s="17">
        <v>2397.7768421052642</v>
      </c>
      <c r="G41" s="13">
        <v>0</v>
      </c>
      <c r="H41" s="30">
        <v>1</v>
      </c>
      <c r="I41" s="32">
        <v>1</v>
      </c>
      <c r="J41" s="33">
        <v>0</v>
      </c>
      <c r="K41" s="171">
        <v>0</v>
      </c>
      <c r="L41" s="171">
        <v>0</v>
      </c>
      <c r="M41" s="172">
        <v>0</v>
      </c>
      <c r="N41" s="1" t="b">
        <v>1</v>
      </c>
      <c r="O41" s="11" t="b">
        <v>1</v>
      </c>
      <c r="P41" s="126" t="b">
        <v>0</v>
      </c>
      <c r="Q41" s="118">
        <v>2397.7768421052642</v>
      </c>
      <c r="R41" s="17">
        <v>2397.7768421052642</v>
      </c>
      <c r="S41" s="13">
        <v>2397.7768421052642</v>
      </c>
      <c r="T41" s="32">
        <v>1</v>
      </c>
      <c r="U41" s="32">
        <v>1</v>
      </c>
      <c r="V41" s="119">
        <v>1</v>
      </c>
      <c r="W41" s="149">
        <f t="shared" si="5"/>
        <v>0</v>
      </c>
      <c r="X41" s="150">
        <f t="shared" si="0"/>
        <v>0</v>
      </c>
      <c r="Y41" s="151">
        <f t="shared" si="1"/>
        <v>0</v>
      </c>
      <c r="Z41" s="150">
        <f t="shared" si="2"/>
        <v>0</v>
      </c>
      <c r="AA41" s="150">
        <f t="shared" si="3"/>
        <v>0</v>
      </c>
      <c r="AB41" s="123">
        <f t="shared" si="4"/>
        <v>0</v>
      </c>
    </row>
    <row r="42" spans="2:28">
      <c r="B42" s="59" t="s">
        <v>150</v>
      </c>
      <c r="C42" s="11" t="s">
        <v>147</v>
      </c>
      <c r="D42" s="123">
        <v>4.399447881485323E-2</v>
      </c>
      <c r="E42" s="118">
        <v>489.57199135799863</v>
      </c>
      <c r="F42" s="17">
        <v>409.11171796955705</v>
      </c>
      <c r="G42" s="13">
        <v>0</v>
      </c>
      <c r="H42" s="30">
        <v>8.7817140304521632E-2</v>
      </c>
      <c r="I42" s="32">
        <v>0.19422289467085155</v>
      </c>
      <c r="J42" s="33">
        <v>0</v>
      </c>
      <c r="K42" s="171">
        <v>20</v>
      </c>
      <c r="L42" s="171">
        <v>5</v>
      </c>
      <c r="M42" s="172">
        <v>0</v>
      </c>
      <c r="N42" s="1" t="b">
        <v>0</v>
      </c>
      <c r="O42" s="11" t="b">
        <v>0</v>
      </c>
      <c r="P42" s="126" t="b">
        <v>0</v>
      </c>
      <c r="Q42" s="118">
        <v>2549.44</v>
      </c>
      <c r="R42" s="17">
        <v>2549.44</v>
      </c>
      <c r="S42" s="13">
        <v>2549.44</v>
      </c>
      <c r="T42" s="32">
        <v>0.70000000000000007</v>
      </c>
      <c r="U42" s="32">
        <v>0.70000000000000007</v>
      </c>
      <c r="V42" s="119">
        <v>0.70000000000000007</v>
      </c>
      <c r="W42" s="149">
        <f t="shared" si="5"/>
        <v>-0.80796881222621486</v>
      </c>
      <c r="X42" s="150">
        <f t="shared" si="0"/>
        <v>-0.83952879143280212</v>
      </c>
      <c r="Y42" s="151">
        <f t="shared" si="1"/>
        <v>0</v>
      </c>
      <c r="Z42" s="150">
        <f t="shared" si="2"/>
        <v>-0.87454694242211206</v>
      </c>
      <c r="AA42" s="150">
        <f t="shared" si="3"/>
        <v>-0.72253872189878354</v>
      </c>
      <c r="AB42" s="123">
        <f t="shared" si="4"/>
        <v>0</v>
      </c>
    </row>
    <row r="43" spans="2:28">
      <c r="B43" s="59" t="s">
        <v>150</v>
      </c>
      <c r="C43" s="11" t="s">
        <v>136</v>
      </c>
      <c r="D43" s="123">
        <v>4.0844241220116075E-2</v>
      </c>
      <c r="E43" s="118">
        <v>1773.2681668699772</v>
      </c>
      <c r="F43" s="17">
        <v>652.75675295683413</v>
      </c>
      <c r="G43" s="13">
        <v>0</v>
      </c>
      <c r="H43" s="30">
        <v>0.46840287888574972</v>
      </c>
      <c r="I43" s="32">
        <v>3.2564442135126923E-2</v>
      </c>
      <c r="J43" s="33">
        <v>0</v>
      </c>
      <c r="K43" s="171">
        <v>39</v>
      </c>
      <c r="L43" s="171">
        <v>2</v>
      </c>
      <c r="M43" s="172">
        <v>0</v>
      </c>
      <c r="N43" s="1" t="b">
        <v>0</v>
      </c>
      <c r="O43" s="11" t="b">
        <v>0</v>
      </c>
      <c r="P43" s="126" t="b">
        <v>0</v>
      </c>
      <c r="Q43" s="118">
        <v>1197.0399999999995</v>
      </c>
      <c r="R43" s="17">
        <v>1197.0399999999995</v>
      </c>
      <c r="S43" s="13">
        <v>1197.0399999999995</v>
      </c>
      <c r="T43" s="32">
        <v>5.000000000000001E-2</v>
      </c>
      <c r="U43" s="32">
        <v>5.000000000000001E-2</v>
      </c>
      <c r="V43" s="119">
        <v>5.000000000000001E-2</v>
      </c>
      <c r="W43" s="149">
        <f t="shared" si="5"/>
        <v>0.48137753698287272</v>
      </c>
      <c r="X43" s="150">
        <f t="shared" si="0"/>
        <v>-0.45469094353001205</v>
      </c>
      <c r="Y43" s="151">
        <f t="shared" si="1"/>
        <v>0</v>
      </c>
      <c r="Z43" s="150">
        <f t="shared" si="2"/>
        <v>8.3680575777149926</v>
      </c>
      <c r="AA43" s="150">
        <f t="shared" si="3"/>
        <v>-0.34871115729746166</v>
      </c>
      <c r="AB43" s="123">
        <f t="shared" si="4"/>
        <v>0</v>
      </c>
    </row>
    <row r="44" spans="2:28">
      <c r="B44" s="59" t="s">
        <v>150</v>
      </c>
      <c r="C44" s="11" t="s">
        <v>135</v>
      </c>
      <c r="D44" s="123">
        <v>3.6647662755219669E-2</v>
      </c>
      <c r="E44" s="118">
        <v>1129.8323360775034</v>
      </c>
      <c r="F44" s="17">
        <v>667.14910884128574</v>
      </c>
      <c r="G44" s="13">
        <v>0</v>
      </c>
      <c r="H44" s="30">
        <v>0.39432532423312683</v>
      </c>
      <c r="I44" s="32">
        <v>0.25549732291025884</v>
      </c>
      <c r="J44" s="33">
        <v>0</v>
      </c>
      <c r="K44" s="171">
        <v>52</v>
      </c>
      <c r="L44" s="171">
        <v>24</v>
      </c>
      <c r="M44" s="172">
        <v>0</v>
      </c>
      <c r="N44" s="1" t="b">
        <v>0</v>
      </c>
      <c r="O44" s="11" t="b">
        <v>0</v>
      </c>
      <c r="P44" s="126" t="b">
        <v>0</v>
      </c>
      <c r="Q44" s="118">
        <v>2549.44</v>
      </c>
      <c r="R44" s="17">
        <v>2549.44</v>
      </c>
      <c r="S44" s="13">
        <v>2549.44</v>
      </c>
      <c r="T44" s="32">
        <v>0.70000000000000007</v>
      </c>
      <c r="U44" s="32">
        <v>0.70000000000000007</v>
      </c>
      <c r="V44" s="119">
        <v>0.70000000000000007</v>
      </c>
      <c r="W44" s="149">
        <f t="shared" si="5"/>
        <v>-0.5568311723054854</v>
      </c>
      <c r="X44" s="150">
        <f t="shared" si="0"/>
        <v>-0.73831543050972537</v>
      </c>
      <c r="Y44" s="151">
        <f t="shared" si="1"/>
        <v>0</v>
      </c>
      <c r="Z44" s="150">
        <f t="shared" si="2"/>
        <v>-0.43667810823839032</v>
      </c>
      <c r="AA44" s="150">
        <f t="shared" si="3"/>
        <v>-0.63500382441391601</v>
      </c>
      <c r="AB44" s="123">
        <f t="shared" si="4"/>
        <v>0</v>
      </c>
    </row>
    <row r="45" spans="2:28">
      <c r="B45" s="59" t="s">
        <v>150</v>
      </c>
      <c r="C45" s="11" t="s">
        <v>139</v>
      </c>
      <c r="D45" s="123">
        <v>2.6722329589061018E-2</v>
      </c>
      <c r="E45" s="118">
        <v>879.70077397839123</v>
      </c>
      <c r="F45" s="17">
        <v>879.70077397839123</v>
      </c>
      <c r="G45" s="13">
        <v>2045.4980498034176</v>
      </c>
      <c r="H45" s="30">
        <v>5.0063198291276555E-2</v>
      </c>
      <c r="I45" s="32">
        <v>5.0063198291276555E-2</v>
      </c>
      <c r="J45" s="33">
        <v>0.63899891785194707</v>
      </c>
      <c r="K45" s="171">
        <v>3</v>
      </c>
      <c r="L45" s="171">
        <v>0</v>
      </c>
      <c r="M45" s="172">
        <v>10</v>
      </c>
      <c r="N45" s="1" t="b">
        <v>0</v>
      </c>
      <c r="O45" s="11" t="b">
        <v>0</v>
      </c>
      <c r="P45" s="126" t="b">
        <v>0</v>
      </c>
      <c r="Q45" s="118">
        <v>2549.4400000000005</v>
      </c>
      <c r="R45" s="17">
        <v>2549.4400000000005</v>
      </c>
      <c r="S45" s="13">
        <v>2549.4400000000005</v>
      </c>
      <c r="T45" s="32">
        <v>1</v>
      </c>
      <c r="U45" s="32">
        <v>1</v>
      </c>
      <c r="V45" s="119">
        <v>1</v>
      </c>
      <c r="W45" s="149">
        <f t="shared" si="5"/>
        <v>-0.65494352721445059</v>
      </c>
      <c r="X45" s="150">
        <f t="shared" si="0"/>
        <v>-0.65494352721445059</v>
      </c>
      <c r="Y45" s="151">
        <f t="shared" si="1"/>
        <v>-0.19766770357277785</v>
      </c>
      <c r="Z45" s="150">
        <f t="shared" si="2"/>
        <v>-0.94993680170872341</v>
      </c>
      <c r="AA45" s="150">
        <f t="shared" si="3"/>
        <v>-0.94993680170872341</v>
      </c>
      <c r="AB45" s="123">
        <f t="shared" si="4"/>
        <v>-0.36100108214805293</v>
      </c>
    </row>
    <row r="46" spans="2:28">
      <c r="B46" s="59" t="s">
        <v>150</v>
      </c>
      <c r="C46" s="11" t="s">
        <v>149</v>
      </c>
      <c r="D46" s="123">
        <v>2.4549381566615795E-2</v>
      </c>
      <c r="E46" s="118">
        <v>1631.2250201394818</v>
      </c>
      <c r="F46" s="17">
        <v>1631.2250201394818</v>
      </c>
      <c r="G46" s="13">
        <v>0</v>
      </c>
      <c r="H46" s="30">
        <v>0.27268780816161081</v>
      </c>
      <c r="I46" s="32">
        <v>0.27268780816161081</v>
      </c>
      <c r="J46" s="33">
        <v>0</v>
      </c>
      <c r="K46" s="171">
        <v>0</v>
      </c>
      <c r="L46" s="171">
        <v>0</v>
      </c>
      <c r="M46" s="172">
        <v>0</v>
      </c>
      <c r="N46" s="1" t="b">
        <v>0</v>
      </c>
      <c r="O46" s="11" t="b">
        <v>0</v>
      </c>
      <c r="P46" s="126" t="b">
        <v>0</v>
      </c>
      <c r="Q46" s="118">
        <v>2240.7242105263163</v>
      </c>
      <c r="R46" s="17">
        <v>2240.7242105263163</v>
      </c>
      <c r="S46" s="13">
        <v>2240.7242105263163</v>
      </c>
      <c r="T46" s="32">
        <v>0.59736842105263155</v>
      </c>
      <c r="U46" s="32">
        <v>0.59736842105263155</v>
      </c>
      <c r="V46" s="119">
        <v>0.59736842105263155</v>
      </c>
      <c r="W46" s="149">
        <f t="shared" si="5"/>
        <v>-0.27200990979772172</v>
      </c>
      <c r="X46" s="150">
        <f t="shared" si="0"/>
        <v>-0.27200990979772172</v>
      </c>
      <c r="Y46" s="151">
        <f t="shared" si="1"/>
        <v>0</v>
      </c>
      <c r="Z46" s="150">
        <f t="shared" si="2"/>
        <v>-0.5435182066017088</v>
      </c>
      <c r="AA46" s="150">
        <f t="shared" si="3"/>
        <v>-0.5435182066017088</v>
      </c>
      <c r="AB46" s="123">
        <f t="shared" si="4"/>
        <v>0</v>
      </c>
    </row>
    <row r="47" spans="2:28">
      <c r="B47" s="59" t="s">
        <v>150</v>
      </c>
      <c r="C47" s="11" t="s">
        <v>151</v>
      </c>
      <c r="D47" s="123">
        <v>1.5039120774698142E-2</v>
      </c>
      <c r="E47" s="118">
        <v>1631.2250201394818</v>
      </c>
      <c r="F47" s="17">
        <v>1631.2250201394818</v>
      </c>
      <c r="G47" s="13">
        <v>0</v>
      </c>
      <c r="H47" s="30">
        <v>0.27268780816161081</v>
      </c>
      <c r="I47" s="32">
        <v>0.27268780816161081</v>
      </c>
      <c r="J47" s="33">
        <v>0</v>
      </c>
      <c r="K47" s="171">
        <v>0</v>
      </c>
      <c r="L47" s="171">
        <v>0</v>
      </c>
      <c r="M47" s="172">
        <v>0</v>
      </c>
      <c r="N47" s="1" t="b">
        <v>0</v>
      </c>
      <c r="O47" s="11" t="b">
        <v>0</v>
      </c>
      <c r="P47" s="126" t="b">
        <v>0</v>
      </c>
      <c r="Q47" s="118">
        <v>2549.44</v>
      </c>
      <c r="R47" s="17">
        <v>2549.44</v>
      </c>
      <c r="S47" s="13">
        <v>2549.44</v>
      </c>
      <c r="T47" s="32">
        <v>0.70000000000000007</v>
      </c>
      <c r="U47" s="32">
        <v>0.70000000000000007</v>
      </c>
      <c r="V47" s="119">
        <v>0.70000000000000007</v>
      </c>
      <c r="W47" s="149">
        <f t="shared" si="5"/>
        <v>-0.36016340053522272</v>
      </c>
      <c r="X47" s="150">
        <f t="shared" si="0"/>
        <v>-0.36016340053522272</v>
      </c>
      <c r="Y47" s="151">
        <f t="shared" si="1"/>
        <v>0</v>
      </c>
      <c r="Z47" s="150">
        <f t="shared" si="2"/>
        <v>-0.61044598834055597</v>
      </c>
      <c r="AA47" s="150">
        <f t="shared" si="3"/>
        <v>-0.61044598834055597</v>
      </c>
      <c r="AB47" s="123">
        <f t="shared" si="4"/>
        <v>0</v>
      </c>
    </row>
    <row r="48" spans="2:28">
      <c r="B48" s="59" t="s">
        <v>150</v>
      </c>
      <c r="C48" s="11" t="s">
        <v>138</v>
      </c>
      <c r="D48" s="123">
        <v>1.0178917031792255E-2</v>
      </c>
      <c r="E48" s="118">
        <v>1631.2250201394818</v>
      </c>
      <c r="F48" s="17">
        <v>1631.2250201394818</v>
      </c>
      <c r="G48" s="13">
        <v>0</v>
      </c>
      <c r="H48" s="30">
        <v>0.27268780816161081</v>
      </c>
      <c r="I48" s="32">
        <v>0.27268780816161081</v>
      </c>
      <c r="J48" s="33">
        <v>0</v>
      </c>
      <c r="K48" s="171">
        <v>0</v>
      </c>
      <c r="L48" s="171">
        <v>2</v>
      </c>
      <c r="M48" s="172">
        <v>0</v>
      </c>
      <c r="N48" s="1" t="b">
        <v>0</v>
      </c>
      <c r="O48" s="11" t="b">
        <v>0</v>
      </c>
      <c r="P48" s="126" t="b">
        <v>0</v>
      </c>
      <c r="Q48" s="118">
        <v>2549.44</v>
      </c>
      <c r="R48" s="17">
        <v>2549.44</v>
      </c>
      <c r="S48" s="13">
        <v>2549.44</v>
      </c>
      <c r="T48" s="32">
        <v>0.70000000000000007</v>
      </c>
      <c r="U48" s="32">
        <v>0.70000000000000007</v>
      </c>
      <c r="V48" s="119">
        <v>0.70000000000000007</v>
      </c>
      <c r="W48" s="149">
        <f t="shared" si="5"/>
        <v>-0.36016340053522272</v>
      </c>
      <c r="X48" s="150">
        <f t="shared" si="0"/>
        <v>-0.36016340053522272</v>
      </c>
      <c r="Y48" s="151">
        <f t="shared" si="1"/>
        <v>0</v>
      </c>
      <c r="Z48" s="150">
        <f t="shared" si="2"/>
        <v>-0.61044598834055597</v>
      </c>
      <c r="AA48" s="150">
        <f t="shared" si="3"/>
        <v>-0.61044598834055597</v>
      </c>
      <c r="AB48" s="123">
        <f t="shared" si="4"/>
        <v>0</v>
      </c>
    </row>
    <row r="49" spans="2:28">
      <c r="B49" s="59" t="s">
        <v>150</v>
      </c>
      <c r="C49" s="11" t="s">
        <v>141</v>
      </c>
      <c r="D49" s="123">
        <v>5.5289587500462973E-3</v>
      </c>
      <c r="E49" s="118">
        <v>2033.2069560297218</v>
      </c>
      <c r="F49" s="17">
        <v>958.5129770164167</v>
      </c>
      <c r="G49" s="13">
        <v>0</v>
      </c>
      <c r="H49" s="30">
        <v>0.36064341247005172</v>
      </c>
      <c r="I49" s="32">
        <v>0.23355247852740083</v>
      </c>
      <c r="J49" s="33">
        <v>0</v>
      </c>
      <c r="K49" s="171">
        <v>26</v>
      </c>
      <c r="L49" s="171">
        <v>22</v>
      </c>
      <c r="M49" s="172">
        <v>0</v>
      </c>
      <c r="N49" s="1" t="b">
        <v>0</v>
      </c>
      <c r="O49" s="11" t="b">
        <v>0</v>
      </c>
      <c r="P49" s="126" t="b">
        <v>0</v>
      </c>
      <c r="Q49" s="118">
        <v>2549.44</v>
      </c>
      <c r="R49" s="17">
        <v>2549.44</v>
      </c>
      <c r="S49" s="13">
        <v>2549.44</v>
      </c>
      <c r="T49" s="32">
        <v>0.70000000000000007</v>
      </c>
      <c r="U49" s="32">
        <v>0.70000000000000007</v>
      </c>
      <c r="V49" s="119">
        <v>0.70000000000000007</v>
      </c>
      <c r="W49" s="149">
        <f t="shared" si="5"/>
        <v>-0.20248879909716574</v>
      </c>
      <c r="X49" s="150">
        <f t="shared" si="0"/>
        <v>-0.624029992070252</v>
      </c>
      <c r="Y49" s="151">
        <f t="shared" si="1"/>
        <v>0</v>
      </c>
      <c r="Z49" s="150">
        <f t="shared" si="2"/>
        <v>-0.48479512504278333</v>
      </c>
      <c r="AA49" s="150">
        <f t="shared" si="3"/>
        <v>-0.66635360210371319</v>
      </c>
      <c r="AB49" s="123">
        <f t="shared" si="4"/>
        <v>0</v>
      </c>
    </row>
    <row r="50" spans="2:28">
      <c r="B50" s="59" t="s">
        <v>150</v>
      </c>
      <c r="C50" s="11" t="s">
        <v>143</v>
      </c>
      <c r="D50" s="123">
        <v>6.223292630738312E-2</v>
      </c>
      <c r="E50" s="118">
        <v>1717.0027970254662</v>
      </c>
      <c r="F50" s="17">
        <v>1522.5523782286839</v>
      </c>
      <c r="G50" s="13">
        <v>2367.8090860010584</v>
      </c>
      <c r="H50" s="30">
        <v>0.35478427899737708</v>
      </c>
      <c r="I50" s="32">
        <v>0.31618132106473551</v>
      </c>
      <c r="J50" s="33">
        <v>0.79723053633946028</v>
      </c>
      <c r="K50" s="171">
        <v>0</v>
      </c>
      <c r="L50" s="171">
        <v>0</v>
      </c>
      <c r="M50" s="172">
        <v>0</v>
      </c>
      <c r="N50" s="1" t="b">
        <v>1</v>
      </c>
      <c r="O50" s="11" t="b">
        <v>1</v>
      </c>
      <c r="P50" s="126" t="b">
        <v>0</v>
      </c>
      <c r="Q50" s="118">
        <v>2426.1604993039559</v>
      </c>
      <c r="R50" s="17">
        <v>2437.8625282768699</v>
      </c>
      <c r="S50" s="13">
        <v>2426.1604993039559</v>
      </c>
      <c r="T50" s="32">
        <v>0.6978243113499184</v>
      </c>
      <c r="U50" s="32">
        <v>0.72208023063407822</v>
      </c>
      <c r="V50" s="119">
        <v>0.6978243113499184</v>
      </c>
      <c r="W50" s="149">
        <f t="shared" si="5"/>
        <v>-0.29229628562576171</v>
      </c>
      <c r="X50" s="150">
        <f t="shared" si="0"/>
        <v>-0.37545601502605874</v>
      </c>
      <c r="Y50" s="151">
        <f t="shared" si="1"/>
        <v>-2.4050928749206012E-2</v>
      </c>
      <c r="Z50" s="150">
        <f t="shared" si="2"/>
        <v>-0.49158509781486626</v>
      </c>
      <c r="AA50" s="150">
        <f t="shared" si="3"/>
        <v>-0.56212439054440233</v>
      </c>
      <c r="AB50" s="123">
        <f t="shared" si="4"/>
        <v>0.14245165061280793</v>
      </c>
    </row>
    <row r="51" spans="2:28">
      <c r="B51" s="59" t="s">
        <v>152</v>
      </c>
      <c r="C51" s="11" t="s">
        <v>131</v>
      </c>
      <c r="D51" s="123">
        <v>1</v>
      </c>
      <c r="E51" s="118">
        <v>1085.6065360931589</v>
      </c>
      <c r="F51" s="17">
        <v>1085.6065360931589</v>
      </c>
      <c r="G51" s="13">
        <v>1085.6065360931589</v>
      </c>
      <c r="H51" s="30">
        <v>0.4341009469433304</v>
      </c>
      <c r="I51" s="32">
        <v>0.4341009469433304</v>
      </c>
      <c r="J51" s="33">
        <v>0.4341009469433304</v>
      </c>
      <c r="K51" s="171">
        <v>30</v>
      </c>
      <c r="L51" s="171">
        <v>1</v>
      </c>
      <c r="M51" s="172">
        <v>0</v>
      </c>
      <c r="N51" s="1" t="b">
        <v>0</v>
      </c>
      <c r="O51" s="11" t="b">
        <v>0</v>
      </c>
      <c r="P51" s="126" t="b">
        <v>0</v>
      </c>
      <c r="Q51" s="118">
        <v>2622.88</v>
      </c>
      <c r="R51" s="17">
        <v>2622.88</v>
      </c>
      <c r="S51" s="13">
        <v>2622.88</v>
      </c>
      <c r="T51" s="32">
        <v>0.70000000000000007</v>
      </c>
      <c r="U51" s="32">
        <v>0.70000000000000007</v>
      </c>
      <c r="V51" s="119">
        <v>0.70000000000000007</v>
      </c>
      <c r="W51" s="149">
        <f t="shared" si="5"/>
        <v>-0.58610133285047017</v>
      </c>
      <c r="X51" s="150">
        <f t="shared" si="0"/>
        <v>-0.58610133285047017</v>
      </c>
      <c r="Y51" s="151">
        <f t="shared" si="1"/>
        <v>-0.58610133285047017</v>
      </c>
      <c r="Z51" s="150">
        <f t="shared" si="2"/>
        <v>-0.3798557900809566</v>
      </c>
      <c r="AA51" s="150">
        <f t="shared" si="3"/>
        <v>-0.3798557900809566</v>
      </c>
      <c r="AB51" s="123">
        <f t="shared" si="4"/>
        <v>-0.3798557900809566</v>
      </c>
    </row>
    <row r="52" spans="2:28">
      <c r="B52" s="59" t="s">
        <v>152</v>
      </c>
      <c r="C52" s="11" t="s">
        <v>143</v>
      </c>
      <c r="D52" s="123">
        <v>1.4999999999999999E-2</v>
      </c>
      <c r="E52" s="118">
        <v>1085.6065360931589</v>
      </c>
      <c r="F52" s="17">
        <v>1085.6065360931589</v>
      </c>
      <c r="G52" s="13">
        <v>1085.6065360931589</v>
      </c>
      <c r="H52" s="30">
        <v>0.43410094694333046</v>
      </c>
      <c r="I52" s="32">
        <v>0.4341009469433304</v>
      </c>
      <c r="J52" s="33">
        <v>0.4341009469433304</v>
      </c>
      <c r="K52" s="171">
        <v>0</v>
      </c>
      <c r="L52" s="171">
        <v>0</v>
      </c>
      <c r="M52" s="172">
        <v>0</v>
      </c>
      <c r="N52" s="1" t="b">
        <v>1</v>
      </c>
      <c r="O52" s="11" t="b">
        <v>1</v>
      </c>
      <c r="P52" s="126" t="b">
        <v>0</v>
      </c>
      <c r="Q52" s="118">
        <v>2622.88</v>
      </c>
      <c r="R52" s="17">
        <v>2622.88</v>
      </c>
      <c r="S52" s="13">
        <v>2622.88</v>
      </c>
      <c r="T52" s="32">
        <v>0.70000000000000007</v>
      </c>
      <c r="U52" s="32">
        <v>0.70000000000000007</v>
      </c>
      <c r="V52" s="119">
        <v>0.70000000000000007</v>
      </c>
      <c r="W52" s="149">
        <f t="shared" si="5"/>
        <v>-0.58610133285047017</v>
      </c>
      <c r="X52" s="150">
        <f t="shared" si="0"/>
        <v>-0.58610133285047017</v>
      </c>
      <c r="Y52" s="151">
        <f t="shared" si="1"/>
        <v>-0.58610133285047017</v>
      </c>
      <c r="Z52" s="150">
        <f t="shared" si="2"/>
        <v>-0.37985579008095655</v>
      </c>
      <c r="AA52" s="150">
        <f t="shared" si="3"/>
        <v>-0.3798557900809566</v>
      </c>
      <c r="AB52" s="123">
        <f t="shared" si="4"/>
        <v>-0.3798557900809566</v>
      </c>
    </row>
    <row r="53" spans="2:28">
      <c r="B53" s="59" t="s">
        <v>153</v>
      </c>
      <c r="C53" s="11" t="s">
        <v>129</v>
      </c>
      <c r="D53" s="123">
        <v>0.42911237372749256</v>
      </c>
      <c r="E53" s="118">
        <v>2069.7253348589929</v>
      </c>
      <c r="F53" s="17">
        <v>550.42133875163097</v>
      </c>
      <c r="G53" s="13">
        <v>0</v>
      </c>
      <c r="H53" s="30">
        <v>0.66947357213102221</v>
      </c>
      <c r="I53" s="32">
        <v>0.2868326728526065</v>
      </c>
      <c r="J53" s="33">
        <v>0</v>
      </c>
      <c r="K53" s="171">
        <v>1042</v>
      </c>
      <c r="L53" s="171">
        <v>4</v>
      </c>
      <c r="M53" s="172">
        <v>0</v>
      </c>
      <c r="N53" s="1" t="b">
        <v>0</v>
      </c>
      <c r="O53" s="11" t="b">
        <v>0</v>
      </c>
      <c r="P53" s="126" t="b">
        <v>0</v>
      </c>
      <c r="Q53" s="118">
        <v>2697.7670833333327</v>
      </c>
      <c r="R53" s="17">
        <v>2697.7670833333327</v>
      </c>
      <c r="S53" s="13">
        <v>2697.7670833333327</v>
      </c>
      <c r="T53" s="32">
        <v>0.9</v>
      </c>
      <c r="U53" s="32">
        <v>0.9</v>
      </c>
      <c r="V53" s="119">
        <v>0.9</v>
      </c>
      <c r="W53" s="149">
        <f t="shared" si="5"/>
        <v>-0.23280058250927207</v>
      </c>
      <c r="X53" s="150">
        <f t="shared" si="0"/>
        <v>-0.79597151208786476</v>
      </c>
      <c r="Y53" s="151">
        <f t="shared" si="1"/>
        <v>0</v>
      </c>
      <c r="Z53" s="150">
        <f t="shared" si="2"/>
        <v>-0.25614047540997537</v>
      </c>
      <c r="AA53" s="150">
        <f t="shared" si="3"/>
        <v>-0.68129703016377052</v>
      </c>
      <c r="AB53" s="123">
        <f t="shared" si="4"/>
        <v>0</v>
      </c>
    </row>
    <row r="54" spans="2:28">
      <c r="B54" s="59" t="s">
        <v>153</v>
      </c>
      <c r="C54" s="11" t="s">
        <v>131</v>
      </c>
      <c r="D54" s="123">
        <v>0.20595610662460392</v>
      </c>
      <c r="E54" s="118">
        <v>2367.9134297416394</v>
      </c>
      <c r="F54" s="17">
        <v>2414.6099999999992</v>
      </c>
      <c r="G54" s="13">
        <v>0</v>
      </c>
      <c r="H54" s="30">
        <v>0.63326165717513649</v>
      </c>
      <c r="I54" s="32">
        <v>0.76000000000000012</v>
      </c>
      <c r="J54" s="33">
        <v>0</v>
      </c>
      <c r="K54" s="171">
        <v>1660</v>
      </c>
      <c r="L54" s="171">
        <v>0</v>
      </c>
      <c r="M54" s="172">
        <v>0</v>
      </c>
      <c r="N54" s="1" t="b">
        <v>0</v>
      </c>
      <c r="O54" s="11" t="b">
        <v>1</v>
      </c>
      <c r="P54" s="126" t="b">
        <v>0</v>
      </c>
      <c r="Q54" s="118">
        <v>2414.6099999999992</v>
      </c>
      <c r="R54" s="17">
        <v>2414.6099999999992</v>
      </c>
      <c r="S54" s="13">
        <v>2414.6099999999992</v>
      </c>
      <c r="T54" s="32">
        <v>0.76000000000000012</v>
      </c>
      <c r="U54" s="32">
        <v>0.76000000000000012</v>
      </c>
      <c r="V54" s="119">
        <v>0.76000000000000012</v>
      </c>
      <c r="W54" s="149">
        <f t="shared" si="5"/>
        <v>-1.9339177034121365E-2</v>
      </c>
      <c r="X54" s="150">
        <f t="shared" si="0"/>
        <v>0</v>
      </c>
      <c r="Y54" s="151">
        <f t="shared" si="1"/>
        <v>0</v>
      </c>
      <c r="Z54" s="150">
        <f t="shared" si="2"/>
        <v>-0.16676097740113632</v>
      </c>
      <c r="AA54" s="150">
        <f t="shared" si="3"/>
        <v>0</v>
      </c>
      <c r="AB54" s="123">
        <f t="shared" si="4"/>
        <v>0</v>
      </c>
    </row>
    <row r="55" spans="2:28">
      <c r="B55" s="59" t="s">
        <v>153</v>
      </c>
      <c r="C55" s="11" t="s">
        <v>148</v>
      </c>
      <c r="D55" s="123">
        <v>0.10960554222031618</v>
      </c>
      <c r="E55" s="118">
        <v>2414.6099999999992</v>
      </c>
      <c r="F55" s="17">
        <v>2414.6099999999992</v>
      </c>
      <c r="G55" s="13">
        <v>0</v>
      </c>
      <c r="H55" s="30">
        <v>0.76000000000000012</v>
      </c>
      <c r="I55" s="32">
        <v>0.76000000000000012</v>
      </c>
      <c r="J55" s="33">
        <v>0</v>
      </c>
      <c r="K55" s="171">
        <v>0</v>
      </c>
      <c r="L55" s="171">
        <v>0</v>
      </c>
      <c r="M55" s="172">
        <v>0</v>
      </c>
      <c r="N55" s="1" t="b">
        <v>1</v>
      </c>
      <c r="O55" s="11" t="b">
        <v>1</v>
      </c>
      <c r="P55" s="126" t="b">
        <v>0</v>
      </c>
      <c r="Q55" s="118">
        <v>2414.6099999999992</v>
      </c>
      <c r="R55" s="17">
        <v>2414.6099999999992</v>
      </c>
      <c r="S55" s="13">
        <v>2414.6099999999992</v>
      </c>
      <c r="T55" s="32">
        <v>0.76000000000000012</v>
      </c>
      <c r="U55" s="32">
        <v>0.76000000000000012</v>
      </c>
      <c r="V55" s="119">
        <v>0.76000000000000012</v>
      </c>
      <c r="W55" s="149">
        <f t="shared" si="5"/>
        <v>0</v>
      </c>
      <c r="X55" s="150">
        <f t="shared" si="0"/>
        <v>0</v>
      </c>
      <c r="Y55" s="151">
        <f t="shared" si="1"/>
        <v>0</v>
      </c>
      <c r="Z55" s="150">
        <f t="shared" si="2"/>
        <v>0</v>
      </c>
      <c r="AA55" s="150">
        <f t="shared" si="3"/>
        <v>0</v>
      </c>
      <c r="AB55" s="123">
        <f t="shared" si="4"/>
        <v>0</v>
      </c>
    </row>
    <row r="56" spans="2:28">
      <c r="B56" s="59" t="s">
        <v>153</v>
      </c>
      <c r="C56" s="11" t="s">
        <v>135</v>
      </c>
      <c r="D56" s="123">
        <v>6.6058690856145658E-2</v>
      </c>
      <c r="E56" s="118">
        <v>2414.6099999999992</v>
      </c>
      <c r="F56" s="17">
        <v>508.77159934540555</v>
      </c>
      <c r="G56" s="13">
        <v>0</v>
      </c>
      <c r="H56" s="30">
        <v>0.76000000000000012</v>
      </c>
      <c r="I56" s="32">
        <v>0.15912739380395804</v>
      </c>
      <c r="J56" s="33">
        <v>0</v>
      </c>
      <c r="K56" s="171">
        <v>2</v>
      </c>
      <c r="L56" s="171">
        <v>7</v>
      </c>
      <c r="M56" s="172">
        <v>0</v>
      </c>
      <c r="N56" s="1" t="b">
        <v>1</v>
      </c>
      <c r="O56" s="11" t="b">
        <v>0</v>
      </c>
      <c r="P56" s="126" t="b">
        <v>0</v>
      </c>
      <c r="Q56" s="118">
        <v>2414.6099999999992</v>
      </c>
      <c r="R56" s="17">
        <v>2414.6099999999992</v>
      </c>
      <c r="S56" s="13">
        <v>2414.6099999999992</v>
      </c>
      <c r="T56" s="32">
        <v>0.76000000000000012</v>
      </c>
      <c r="U56" s="32">
        <v>0.76000000000000012</v>
      </c>
      <c r="V56" s="119">
        <v>0.76000000000000012</v>
      </c>
      <c r="W56" s="149">
        <f t="shared" si="5"/>
        <v>0</v>
      </c>
      <c r="X56" s="150">
        <f t="shared" si="0"/>
        <v>-0.78929450331713791</v>
      </c>
      <c r="Y56" s="151">
        <f t="shared" si="1"/>
        <v>0</v>
      </c>
      <c r="Z56" s="150">
        <f t="shared" si="2"/>
        <v>0</v>
      </c>
      <c r="AA56" s="150">
        <f t="shared" si="3"/>
        <v>-0.79062185025795007</v>
      </c>
      <c r="AB56" s="123">
        <f t="shared" si="4"/>
        <v>0</v>
      </c>
    </row>
    <row r="57" spans="2:28">
      <c r="B57" s="59" t="s">
        <v>153</v>
      </c>
      <c r="C57" s="11" t="s">
        <v>138</v>
      </c>
      <c r="D57" s="123">
        <v>6.223292630738312E-2</v>
      </c>
      <c r="E57" s="118">
        <v>2697.7670833333327</v>
      </c>
      <c r="F57" s="17">
        <v>2697.7670833333327</v>
      </c>
      <c r="G57" s="13">
        <v>0</v>
      </c>
      <c r="H57" s="30">
        <v>0.9</v>
      </c>
      <c r="I57" s="32">
        <v>0.9</v>
      </c>
      <c r="J57" s="33">
        <v>0</v>
      </c>
      <c r="K57" s="171">
        <v>0</v>
      </c>
      <c r="L57" s="171">
        <v>0</v>
      </c>
      <c r="M57" s="172">
        <v>0</v>
      </c>
      <c r="N57" s="1" t="b">
        <v>1</v>
      </c>
      <c r="O57" s="11" t="b">
        <v>1</v>
      </c>
      <c r="P57" s="126" t="b">
        <v>0</v>
      </c>
      <c r="Q57" s="118">
        <v>2697.7670833333327</v>
      </c>
      <c r="R57" s="17">
        <v>2697.7670833333327</v>
      </c>
      <c r="S57" s="13">
        <v>2697.7670833333327</v>
      </c>
      <c r="T57" s="32">
        <v>0.9</v>
      </c>
      <c r="U57" s="32">
        <v>0.9</v>
      </c>
      <c r="V57" s="119">
        <v>0.9</v>
      </c>
      <c r="W57" s="149">
        <f t="shared" si="5"/>
        <v>0</v>
      </c>
      <c r="X57" s="150">
        <f t="shared" si="0"/>
        <v>0</v>
      </c>
      <c r="Y57" s="151">
        <f t="shared" si="1"/>
        <v>0</v>
      </c>
      <c r="Z57" s="150">
        <f t="shared" si="2"/>
        <v>0</v>
      </c>
      <c r="AA57" s="150">
        <f t="shared" si="3"/>
        <v>0</v>
      </c>
      <c r="AB57" s="123">
        <f t="shared" si="4"/>
        <v>0</v>
      </c>
    </row>
    <row r="58" spans="2:28">
      <c r="B58" s="59" t="s">
        <v>153</v>
      </c>
      <c r="C58" s="11" t="s">
        <v>136</v>
      </c>
      <c r="D58" s="123">
        <v>4.2951070183116863E-2</v>
      </c>
      <c r="E58" s="118">
        <v>3085.0907936507938</v>
      </c>
      <c r="F58" s="17">
        <v>3085.0907936507938</v>
      </c>
      <c r="G58" s="13">
        <v>0</v>
      </c>
      <c r="H58" s="30">
        <v>0.8666666666666667</v>
      </c>
      <c r="I58" s="32">
        <v>0.8666666666666667</v>
      </c>
      <c r="J58" s="33">
        <v>0</v>
      </c>
      <c r="K58" s="171">
        <v>0</v>
      </c>
      <c r="L58" s="171">
        <v>0</v>
      </c>
      <c r="M58" s="172">
        <v>0</v>
      </c>
      <c r="N58" s="1" t="b">
        <v>1</v>
      </c>
      <c r="O58" s="11" t="b">
        <v>1</v>
      </c>
      <c r="P58" s="126" t="b">
        <v>0</v>
      </c>
      <c r="Q58" s="118">
        <v>3085.0907936507938</v>
      </c>
      <c r="R58" s="17">
        <v>3085.0907936507938</v>
      </c>
      <c r="S58" s="13">
        <v>3085.0907936507938</v>
      </c>
      <c r="T58" s="32">
        <v>0.8666666666666667</v>
      </c>
      <c r="U58" s="32">
        <v>0.8666666666666667</v>
      </c>
      <c r="V58" s="119">
        <v>0.8666666666666667</v>
      </c>
      <c r="W58" s="149">
        <f t="shared" si="5"/>
        <v>0</v>
      </c>
      <c r="X58" s="150">
        <f t="shared" si="0"/>
        <v>0</v>
      </c>
      <c r="Y58" s="151">
        <f t="shared" si="1"/>
        <v>0</v>
      </c>
      <c r="Z58" s="150">
        <f t="shared" si="2"/>
        <v>0</v>
      </c>
      <c r="AA58" s="150">
        <f t="shared" si="3"/>
        <v>0</v>
      </c>
      <c r="AB58" s="123">
        <f t="shared" si="4"/>
        <v>0</v>
      </c>
    </row>
    <row r="59" spans="2:28">
      <c r="B59" s="59" t="s">
        <v>153</v>
      </c>
      <c r="C59" s="11" t="s">
        <v>147</v>
      </c>
      <c r="D59" s="123">
        <v>2.7381351880397489E-2</v>
      </c>
      <c r="E59" s="118">
        <v>2414.6099999999992</v>
      </c>
      <c r="F59" s="17">
        <v>2414.6099999999992</v>
      </c>
      <c r="G59" s="13">
        <v>0</v>
      </c>
      <c r="H59" s="30">
        <v>0.76000000000000012</v>
      </c>
      <c r="I59" s="32">
        <v>0.76000000000000012</v>
      </c>
      <c r="J59" s="33">
        <v>0</v>
      </c>
      <c r="K59" s="171">
        <v>0</v>
      </c>
      <c r="L59" s="171">
        <v>0</v>
      </c>
      <c r="M59" s="172">
        <v>0</v>
      </c>
      <c r="N59" s="1" t="b">
        <v>1</v>
      </c>
      <c r="O59" s="11" t="b">
        <v>1</v>
      </c>
      <c r="P59" s="126" t="b">
        <v>0</v>
      </c>
      <c r="Q59" s="118">
        <v>2414.6099999999992</v>
      </c>
      <c r="R59" s="17">
        <v>2414.6099999999992</v>
      </c>
      <c r="S59" s="13">
        <v>2414.6099999999992</v>
      </c>
      <c r="T59" s="32">
        <v>0.76000000000000012</v>
      </c>
      <c r="U59" s="32">
        <v>0.76000000000000012</v>
      </c>
      <c r="V59" s="119">
        <v>0.76000000000000012</v>
      </c>
      <c r="W59" s="149">
        <f t="shared" si="5"/>
        <v>0</v>
      </c>
      <c r="X59" s="150">
        <f t="shared" si="0"/>
        <v>0</v>
      </c>
      <c r="Y59" s="151">
        <f t="shared" si="1"/>
        <v>0</v>
      </c>
      <c r="Z59" s="150">
        <f t="shared" si="2"/>
        <v>0</v>
      </c>
      <c r="AA59" s="150">
        <f t="shared" si="3"/>
        <v>0</v>
      </c>
      <c r="AB59" s="123">
        <f t="shared" si="4"/>
        <v>0</v>
      </c>
    </row>
    <row r="60" spans="2:28">
      <c r="B60" s="59" t="s">
        <v>153</v>
      </c>
      <c r="C60" s="11" t="s">
        <v>145</v>
      </c>
      <c r="D60" s="123">
        <v>2.5406996334646357E-2</v>
      </c>
      <c r="E60" s="118">
        <v>2414.6099999999992</v>
      </c>
      <c r="F60" s="17">
        <v>2414.6099999999992</v>
      </c>
      <c r="G60" s="13">
        <v>2414.6099999999992</v>
      </c>
      <c r="H60" s="30">
        <v>0.76000000000000012</v>
      </c>
      <c r="I60" s="32">
        <v>0.76000000000000012</v>
      </c>
      <c r="J60" s="33">
        <v>0.76000000000000012</v>
      </c>
      <c r="K60" s="171">
        <v>0</v>
      </c>
      <c r="L60" s="171">
        <v>0</v>
      </c>
      <c r="M60" s="172">
        <v>0</v>
      </c>
      <c r="N60" s="1" t="b">
        <v>1</v>
      </c>
      <c r="O60" s="11" t="b">
        <v>1</v>
      </c>
      <c r="P60" s="126" t="b">
        <v>1</v>
      </c>
      <c r="Q60" s="118">
        <v>2414.6099999999992</v>
      </c>
      <c r="R60" s="17">
        <v>2414.6099999999992</v>
      </c>
      <c r="S60" s="13">
        <v>2414.6099999999992</v>
      </c>
      <c r="T60" s="32">
        <v>0.76000000000000012</v>
      </c>
      <c r="U60" s="32">
        <v>0.76000000000000012</v>
      </c>
      <c r="V60" s="119">
        <v>0.76000000000000012</v>
      </c>
      <c r="W60" s="149">
        <f t="shared" si="5"/>
        <v>0</v>
      </c>
      <c r="X60" s="150">
        <f t="shared" si="0"/>
        <v>0</v>
      </c>
      <c r="Y60" s="151">
        <f t="shared" si="1"/>
        <v>0</v>
      </c>
      <c r="Z60" s="150">
        <f t="shared" si="2"/>
        <v>0</v>
      </c>
      <c r="AA60" s="150">
        <f t="shared" si="3"/>
        <v>0</v>
      </c>
      <c r="AB60" s="123">
        <f t="shared" si="4"/>
        <v>0</v>
      </c>
    </row>
    <row r="61" spans="2:28">
      <c r="B61" s="59" t="s">
        <v>153</v>
      </c>
      <c r="C61" s="11" t="s">
        <v>149</v>
      </c>
      <c r="D61" s="123">
        <v>1.9096584396091725E-2</v>
      </c>
      <c r="E61" s="118">
        <v>2178.891666666666</v>
      </c>
      <c r="F61" s="17">
        <v>2178.891666666666</v>
      </c>
      <c r="G61" s="13">
        <v>0</v>
      </c>
      <c r="H61" s="30">
        <v>0.75</v>
      </c>
      <c r="I61" s="32">
        <v>0.75</v>
      </c>
      <c r="J61" s="33">
        <v>0</v>
      </c>
      <c r="K61" s="171">
        <v>0</v>
      </c>
      <c r="L61" s="171">
        <v>0</v>
      </c>
      <c r="M61" s="172">
        <v>0</v>
      </c>
      <c r="N61" s="1" t="b">
        <v>1</v>
      </c>
      <c r="O61" s="11" t="b">
        <v>1</v>
      </c>
      <c r="P61" s="126" t="b">
        <v>0</v>
      </c>
      <c r="Q61" s="118">
        <v>2178.891666666666</v>
      </c>
      <c r="R61" s="17">
        <v>2178.891666666666</v>
      </c>
      <c r="S61" s="13">
        <v>2178.891666666666</v>
      </c>
      <c r="T61" s="32">
        <v>0.75</v>
      </c>
      <c r="U61" s="32">
        <v>0.75</v>
      </c>
      <c r="V61" s="119">
        <v>0.75</v>
      </c>
      <c r="W61" s="149">
        <f t="shared" si="5"/>
        <v>0</v>
      </c>
      <c r="X61" s="150">
        <f t="shared" si="0"/>
        <v>0</v>
      </c>
      <c r="Y61" s="151">
        <f t="shared" si="1"/>
        <v>0</v>
      </c>
      <c r="Z61" s="150">
        <f t="shared" si="2"/>
        <v>0</v>
      </c>
      <c r="AA61" s="150">
        <f t="shared" si="3"/>
        <v>0</v>
      </c>
      <c r="AB61" s="123">
        <f t="shared" si="4"/>
        <v>0</v>
      </c>
    </row>
    <row r="62" spans="2:28">
      <c r="B62" s="59" t="s">
        <v>153</v>
      </c>
      <c r="C62" s="11" t="s">
        <v>139</v>
      </c>
      <c r="D62" s="123">
        <v>1.2198357469806314E-2</v>
      </c>
      <c r="E62" s="118">
        <v>2678.5293162393154</v>
      </c>
      <c r="F62" s="17">
        <v>2678.5293162393154</v>
      </c>
      <c r="G62" s="13">
        <v>2678.5293162393154</v>
      </c>
      <c r="H62" s="30">
        <v>0.8666666666666667</v>
      </c>
      <c r="I62" s="32">
        <v>0.8666666666666667</v>
      </c>
      <c r="J62" s="33">
        <v>0.8666666666666667</v>
      </c>
      <c r="K62" s="171">
        <v>0</v>
      </c>
      <c r="L62" s="171">
        <v>0</v>
      </c>
      <c r="M62" s="172">
        <v>0</v>
      </c>
      <c r="N62" s="1" t="b">
        <v>1</v>
      </c>
      <c r="O62" s="11" t="b">
        <v>1</v>
      </c>
      <c r="P62" s="126" t="b">
        <v>1</v>
      </c>
      <c r="Q62" s="118">
        <v>2678.5293162393154</v>
      </c>
      <c r="R62" s="17">
        <v>2678.5293162393154</v>
      </c>
      <c r="S62" s="13">
        <v>2678.5293162393154</v>
      </c>
      <c r="T62" s="32">
        <v>0.8666666666666667</v>
      </c>
      <c r="U62" s="32">
        <v>0.8666666666666667</v>
      </c>
      <c r="V62" s="119">
        <v>0.8666666666666667</v>
      </c>
      <c r="W62" s="149">
        <f t="shared" si="5"/>
        <v>0</v>
      </c>
      <c r="X62" s="150">
        <f t="shared" si="0"/>
        <v>0</v>
      </c>
      <c r="Y62" s="151">
        <f t="shared" si="1"/>
        <v>0</v>
      </c>
      <c r="Z62" s="150">
        <f t="shared" si="2"/>
        <v>0</v>
      </c>
      <c r="AA62" s="150">
        <f t="shared" si="3"/>
        <v>0</v>
      </c>
      <c r="AB62" s="123">
        <f t="shared" si="4"/>
        <v>0</v>
      </c>
    </row>
    <row r="63" spans="2:28">
      <c r="B63" s="59" t="s">
        <v>153</v>
      </c>
      <c r="C63" s="11" t="s">
        <v>143</v>
      </c>
      <c r="D63" s="123">
        <v>9.2999999999999999E-2</v>
      </c>
      <c r="E63" s="118">
        <v>2299.1417480828031</v>
      </c>
      <c r="F63" s="17">
        <v>1533.9039174067143</v>
      </c>
      <c r="G63" s="13">
        <v>2478.1164199628929</v>
      </c>
      <c r="H63" s="30">
        <v>0.7081590767452669</v>
      </c>
      <c r="I63" s="32">
        <v>0.53166943679624257</v>
      </c>
      <c r="J63" s="33">
        <v>0.78566700393855515</v>
      </c>
      <c r="K63" s="171">
        <v>7</v>
      </c>
      <c r="L63" s="171">
        <v>0</v>
      </c>
      <c r="M63" s="172">
        <v>0</v>
      </c>
      <c r="N63" s="1" t="b">
        <v>0</v>
      </c>
      <c r="O63" s="11" t="b">
        <v>1</v>
      </c>
      <c r="P63" s="126" t="b">
        <v>0</v>
      </c>
      <c r="Q63" s="118">
        <v>2503.9788786872259</v>
      </c>
      <c r="R63" s="17">
        <v>2509.0197139259653</v>
      </c>
      <c r="S63" s="13">
        <v>2503.9788786872259</v>
      </c>
      <c r="T63" s="32">
        <v>0.80191352564522944</v>
      </c>
      <c r="U63" s="32">
        <v>0.80378352906462813</v>
      </c>
      <c r="V63" s="119">
        <v>0.80191352564522944</v>
      </c>
      <c r="W63" s="149">
        <f t="shared" si="5"/>
        <v>-8.1804655920985167E-2</v>
      </c>
      <c r="X63" s="150">
        <f t="shared" si="0"/>
        <v>-0.38864413504087125</v>
      </c>
      <c r="Y63" s="151">
        <f t="shared" si="1"/>
        <v>-1.0328545078579918E-2</v>
      </c>
      <c r="Z63" s="150">
        <f t="shared" si="2"/>
        <v>-0.11691341510236601</v>
      </c>
      <c r="AA63" s="150">
        <f t="shared" si="3"/>
        <v>-0.33854151326669729</v>
      </c>
      <c r="AB63" s="123">
        <f t="shared" si="4"/>
        <v>-2.0259692831096892E-2</v>
      </c>
    </row>
    <row r="64" spans="2:28">
      <c r="B64" s="59" t="s">
        <v>154</v>
      </c>
      <c r="C64" s="11" t="s">
        <v>131</v>
      </c>
      <c r="D64" s="123">
        <v>0.40300000000000002</v>
      </c>
      <c r="E64" s="118">
        <v>1935.3930160578834</v>
      </c>
      <c r="F64" s="17">
        <v>1935.3930160578834</v>
      </c>
      <c r="G64" s="13">
        <v>0</v>
      </c>
      <c r="H64" s="30">
        <v>0.53641189214715645</v>
      </c>
      <c r="I64" s="32">
        <v>0.53641189214715645</v>
      </c>
      <c r="J64" s="33">
        <v>0</v>
      </c>
      <c r="K64" s="171">
        <v>529</v>
      </c>
      <c r="L64" s="171">
        <v>0</v>
      </c>
      <c r="M64" s="172">
        <v>0</v>
      </c>
      <c r="N64" s="1" t="b">
        <v>0</v>
      </c>
      <c r="O64" s="11" t="b">
        <v>0</v>
      </c>
      <c r="P64" s="126" t="b">
        <v>0</v>
      </c>
      <c r="Q64" s="118">
        <v>2417.515789473684</v>
      </c>
      <c r="R64" s="17">
        <v>2417.515789473684</v>
      </c>
      <c r="S64" s="13">
        <v>2417.515789473684</v>
      </c>
      <c r="T64" s="32">
        <v>0.69999999999999984</v>
      </c>
      <c r="U64" s="32">
        <v>0.69999999999999984</v>
      </c>
      <c r="V64" s="119">
        <v>0.69999999999999984</v>
      </c>
      <c r="W64" s="149">
        <f t="shared" si="5"/>
        <v>-0.19942900704725625</v>
      </c>
      <c r="X64" s="150">
        <f t="shared" si="0"/>
        <v>-0.19942900704725625</v>
      </c>
      <c r="Y64" s="151">
        <f t="shared" si="1"/>
        <v>0</v>
      </c>
      <c r="Z64" s="150">
        <f t="shared" si="2"/>
        <v>-0.23369729693263347</v>
      </c>
      <c r="AA64" s="150">
        <f t="shared" si="3"/>
        <v>-0.23369729693263347</v>
      </c>
      <c r="AB64" s="123">
        <f t="shared" si="4"/>
        <v>0</v>
      </c>
    </row>
    <row r="65" spans="2:28">
      <c r="B65" s="59" t="s">
        <v>154</v>
      </c>
      <c r="C65" s="11" t="s">
        <v>129</v>
      </c>
      <c r="D65" s="123">
        <v>0.2</v>
      </c>
      <c r="E65" s="118">
        <v>2859.2269841269845</v>
      </c>
      <c r="F65" s="17">
        <v>2859.2269841269845</v>
      </c>
      <c r="G65" s="13">
        <v>0</v>
      </c>
      <c r="H65" s="30">
        <v>0.96481481481481479</v>
      </c>
      <c r="I65" s="32">
        <v>0.96481481481481479</v>
      </c>
      <c r="J65" s="33">
        <v>0</v>
      </c>
      <c r="K65" s="171">
        <v>0</v>
      </c>
      <c r="L65" s="171">
        <v>0</v>
      </c>
      <c r="M65" s="172">
        <v>0</v>
      </c>
      <c r="N65" s="1" t="b">
        <v>1</v>
      </c>
      <c r="O65" s="11" t="b">
        <v>1</v>
      </c>
      <c r="P65" s="126" t="b">
        <v>0</v>
      </c>
      <c r="Q65" s="118">
        <v>2859.2269841269845</v>
      </c>
      <c r="R65" s="17">
        <v>2859.2269841269845</v>
      </c>
      <c r="S65" s="13">
        <v>2859.2269841269845</v>
      </c>
      <c r="T65" s="32">
        <v>0.96481481481481479</v>
      </c>
      <c r="U65" s="32">
        <v>0.96481481481481479</v>
      </c>
      <c r="V65" s="119">
        <v>0.96481481481481479</v>
      </c>
      <c r="W65" s="149">
        <f t="shared" si="5"/>
        <v>0</v>
      </c>
      <c r="X65" s="150">
        <f t="shared" si="0"/>
        <v>0</v>
      </c>
      <c r="Y65" s="151">
        <f t="shared" si="1"/>
        <v>0</v>
      </c>
      <c r="Z65" s="150">
        <f t="shared" si="2"/>
        <v>0</v>
      </c>
      <c r="AA65" s="150">
        <f t="shared" si="3"/>
        <v>0</v>
      </c>
      <c r="AB65" s="123">
        <f t="shared" si="4"/>
        <v>0</v>
      </c>
    </row>
    <row r="66" spans="2:28">
      <c r="B66" s="59" t="s">
        <v>154</v>
      </c>
      <c r="C66" s="11" t="s">
        <v>155</v>
      </c>
      <c r="D66" s="123">
        <v>0.17</v>
      </c>
      <c r="E66" s="118">
        <v>1155.325</v>
      </c>
      <c r="F66" s="17">
        <v>1155.325</v>
      </c>
      <c r="G66" s="13">
        <v>0</v>
      </c>
      <c r="H66" s="30">
        <v>0.17812500000000001</v>
      </c>
      <c r="I66" s="32">
        <v>0.17812500000000001</v>
      </c>
      <c r="J66" s="33">
        <v>0</v>
      </c>
      <c r="K66" s="171">
        <v>0</v>
      </c>
      <c r="L66" s="171">
        <v>0</v>
      </c>
      <c r="M66" s="172">
        <v>0</v>
      </c>
      <c r="N66" s="1" t="b">
        <v>1</v>
      </c>
      <c r="O66" s="11" t="b">
        <v>1</v>
      </c>
      <c r="P66" s="126" t="b">
        <v>0</v>
      </c>
      <c r="Q66" s="118">
        <v>1155.325</v>
      </c>
      <c r="R66" s="17">
        <v>1155.325</v>
      </c>
      <c r="S66" s="13">
        <v>1155.325</v>
      </c>
      <c r="T66" s="32">
        <v>0.17812500000000001</v>
      </c>
      <c r="U66" s="32">
        <v>0.17812500000000001</v>
      </c>
      <c r="V66" s="119">
        <v>0.17812500000000001</v>
      </c>
      <c r="W66" s="149">
        <f t="shared" si="5"/>
        <v>0</v>
      </c>
      <c r="X66" s="150">
        <f t="shared" si="0"/>
        <v>0</v>
      </c>
      <c r="Y66" s="151">
        <f t="shared" si="1"/>
        <v>0</v>
      </c>
      <c r="Z66" s="150">
        <f t="shared" si="2"/>
        <v>0</v>
      </c>
      <c r="AA66" s="150">
        <f t="shared" si="3"/>
        <v>0</v>
      </c>
      <c r="AB66" s="123">
        <f t="shared" si="4"/>
        <v>0</v>
      </c>
    </row>
    <row r="67" spans="2:28">
      <c r="B67" s="59" t="s">
        <v>154</v>
      </c>
      <c r="C67" s="11" t="s">
        <v>145</v>
      </c>
      <c r="D67" s="123">
        <v>5.5E-2</v>
      </c>
      <c r="E67" s="118">
        <v>2417.515789473684</v>
      </c>
      <c r="F67" s="17">
        <v>2417.515789473684</v>
      </c>
      <c r="G67" s="13">
        <v>2417.515789473684</v>
      </c>
      <c r="H67" s="30">
        <v>0.69999999999999984</v>
      </c>
      <c r="I67" s="32">
        <v>0.69999999999999984</v>
      </c>
      <c r="J67" s="33">
        <v>0.69999999999999984</v>
      </c>
      <c r="K67" s="171">
        <v>0</v>
      </c>
      <c r="L67" s="171">
        <v>0</v>
      </c>
      <c r="M67" s="172">
        <v>0</v>
      </c>
      <c r="N67" s="1" t="b">
        <v>1</v>
      </c>
      <c r="O67" s="11" t="b">
        <v>1</v>
      </c>
      <c r="P67" s="126" t="b">
        <v>1</v>
      </c>
      <c r="Q67" s="118">
        <v>2417.515789473684</v>
      </c>
      <c r="R67" s="17">
        <v>2417.515789473684</v>
      </c>
      <c r="S67" s="13">
        <v>2417.515789473684</v>
      </c>
      <c r="T67" s="32">
        <v>0.69999999999999984</v>
      </c>
      <c r="U67" s="32">
        <v>0.69999999999999984</v>
      </c>
      <c r="V67" s="119">
        <v>0.69999999999999984</v>
      </c>
      <c r="W67" s="149">
        <f t="shared" si="5"/>
        <v>0</v>
      </c>
      <c r="X67" s="150">
        <f t="shared" si="0"/>
        <v>0</v>
      </c>
      <c r="Y67" s="151">
        <f t="shared" si="1"/>
        <v>0</v>
      </c>
      <c r="Z67" s="150">
        <f t="shared" si="2"/>
        <v>0</v>
      </c>
      <c r="AA67" s="150">
        <f t="shared" si="3"/>
        <v>0</v>
      </c>
      <c r="AB67" s="123">
        <f t="shared" si="4"/>
        <v>0</v>
      </c>
    </row>
    <row r="68" spans="2:28">
      <c r="B68" s="59" t="s">
        <v>154</v>
      </c>
      <c r="C68" s="11" t="s">
        <v>138</v>
      </c>
      <c r="D68" s="123">
        <v>4.4999999999999998E-2</v>
      </c>
      <c r="E68" s="118">
        <v>2859.2269841269845</v>
      </c>
      <c r="F68" s="17">
        <v>2859.2269841269845</v>
      </c>
      <c r="G68" s="13">
        <v>0</v>
      </c>
      <c r="H68" s="30">
        <v>0.96481481481481479</v>
      </c>
      <c r="I68" s="32">
        <v>0.96481481481481479</v>
      </c>
      <c r="J68" s="33">
        <v>0</v>
      </c>
      <c r="K68" s="171">
        <v>0</v>
      </c>
      <c r="L68" s="171">
        <v>0</v>
      </c>
      <c r="M68" s="172">
        <v>0</v>
      </c>
      <c r="N68" s="1" t="b">
        <v>1</v>
      </c>
      <c r="O68" s="11" t="b">
        <v>1</v>
      </c>
      <c r="P68" s="126" t="b">
        <v>0</v>
      </c>
      <c r="Q68" s="118">
        <v>2859.2269841269845</v>
      </c>
      <c r="R68" s="17">
        <v>2859.2269841269845</v>
      </c>
      <c r="S68" s="13">
        <v>2859.2269841269845</v>
      </c>
      <c r="T68" s="32">
        <v>0.96481481481481479</v>
      </c>
      <c r="U68" s="32">
        <v>0.96481481481481479</v>
      </c>
      <c r="V68" s="119">
        <v>0.96481481481481479</v>
      </c>
      <c r="W68" s="149">
        <f t="shared" si="5"/>
        <v>0</v>
      </c>
      <c r="X68" s="150">
        <f t="shared" si="0"/>
        <v>0</v>
      </c>
      <c r="Y68" s="151">
        <f t="shared" si="1"/>
        <v>0</v>
      </c>
      <c r="Z68" s="150">
        <f t="shared" si="2"/>
        <v>0</v>
      </c>
      <c r="AA68" s="150">
        <f t="shared" si="3"/>
        <v>0</v>
      </c>
      <c r="AB68" s="123">
        <f t="shared" si="4"/>
        <v>0</v>
      </c>
    </row>
    <row r="69" spans="2:28">
      <c r="B69" s="59" t="s">
        <v>154</v>
      </c>
      <c r="C69" s="11" t="s">
        <v>149</v>
      </c>
      <c r="D69" s="123">
        <v>3.7999999999999999E-2</v>
      </c>
      <c r="E69" s="118">
        <v>2153.6059416666667</v>
      </c>
      <c r="F69" s="17">
        <v>2153.6059416666667</v>
      </c>
      <c r="G69" s="13">
        <v>0</v>
      </c>
      <c r="H69" s="30">
        <v>0.69999999999999984</v>
      </c>
      <c r="I69" s="32">
        <v>0.69999999999999984</v>
      </c>
      <c r="J69" s="33">
        <v>0</v>
      </c>
      <c r="K69" s="171">
        <v>0</v>
      </c>
      <c r="L69" s="171">
        <v>0</v>
      </c>
      <c r="M69" s="172">
        <v>0</v>
      </c>
      <c r="N69" s="1" t="b">
        <v>1</v>
      </c>
      <c r="O69" s="11" t="b">
        <v>1</v>
      </c>
      <c r="P69" s="126" t="b">
        <v>0</v>
      </c>
      <c r="Q69" s="118">
        <v>2153.6059416666667</v>
      </c>
      <c r="R69" s="17">
        <v>2153.6059416666667</v>
      </c>
      <c r="S69" s="13">
        <v>2153.6059416666667</v>
      </c>
      <c r="T69" s="32">
        <v>0.69999999999999984</v>
      </c>
      <c r="U69" s="32">
        <v>0.69999999999999984</v>
      </c>
      <c r="V69" s="119">
        <v>0.69999999999999984</v>
      </c>
      <c r="W69" s="149">
        <f t="shared" si="5"/>
        <v>0</v>
      </c>
      <c r="X69" s="150">
        <f t="shared" si="0"/>
        <v>0</v>
      </c>
      <c r="Y69" s="151">
        <f t="shared" si="1"/>
        <v>0</v>
      </c>
      <c r="Z69" s="150">
        <f t="shared" si="2"/>
        <v>0</v>
      </c>
      <c r="AA69" s="150">
        <f t="shared" si="3"/>
        <v>0</v>
      </c>
      <c r="AB69" s="123">
        <f t="shared" si="4"/>
        <v>0</v>
      </c>
    </row>
    <row r="70" spans="2:28">
      <c r="B70" s="59" t="s">
        <v>154</v>
      </c>
      <c r="C70" s="11" t="s">
        <v>147</v>
      </c>
      <c r="D70" s="123">
        <v>2.5000000000000001E-2</v>
      </c>
      <c r="E70" s="118">
        <v>2417.515789473684</v>
      </c>
      <c r="F70" s="17">
        <v>2417.515789473684</v>
      </c>
      <c r="G70" s="13">
        <v>0</v>
      </c>
      <c r="H70" s="30">
        <v>0.69999999999999984</v>
      </c>
      <c r="I70" s="32">
        <v>0.69999999999999984</v>
      </c>
      <c r="J70" s="33">
        <v>0</v>
      </c>
      <c r="K70" s="171">
        <v>0</v>
      </c>
      <c r="L70" s="171">
        <v>0</v>
      </c>
      <c r="M70" s="172">
        <v>0</v>
      </c>
      <c r="N70" s="1" t="b">
        <v>1</v>
      </c>
      <c r="O70" s="11" t="b">
        <v>1</v>
      </c>
      <c r="P70" s="126" t="b">
        <v>0</v>
      </c>
      <c r="Q70" s="118">
        <v>2417.515789473684</v>
      </c>
      <c r="R70" s="17">
        <v>2417.515789473684</v>
      </c>
      <c r="S70" s="13">
        <v>2417.515789473684</v>
      </c>
      <c r="T70" s="32">
        <v>0.69999999999999984</v>
      </c>
      <c r="U70" s="32">
        <v>0.69999999999999984</v>
      </c>
      <c r="V70" s="119">
        <v>0.69999999999999984</v>
      </c>
      <c r="W70" s="149">
        <f t="shared" si="5"/>
        <v>0</v>
      </c>
      <c r="X70" s="150">
        <f t="shared" si="0"/>
        <v>0</v>
      </c>
      <c r="Y70" s="151">
        <f t="shared" si="1"/>
        <v>0</v>
      </c>
      <c r="Z70" s="150">
        <f t="shared" si="2"/>
        <v>0</v>
      </c>
      <c r="AA70" s="150">
        <f t="shared" si="3"/>
        <v>0</v>
      </c>
      <c r="AB70" s="123">
        <f t="shared" si="4"/>
        <v>0</v>
      </c>
    </row>
    <row r="71" spans="2:28">
      <c r="B71" s="59" t="s">
        <v>154</v>
      </c>
      <c r="C71" s="11" t="s">
        <v>139</v>
      </c>
      <c r="D71" s="123">
        <v>2.4E-2</v>
      </c>
      <c r="E71" s="118">
        <v>2645.9277333333325</v>
      </c>
      <c r="F71" s="17">
        <v>2645.9277333333325</v>
      </c>
      <c r="G71" s="13">
        <v>2645.9277333333325</v>
      </c>
      <c r="H71" s="30">
        <v>0.85</v>
      </c>
      <c r="I71" s="32">
        <v>0.85</v>
      </c>
      <c r="J71" s="33">
        <v>0.85</v>
      </c>
      <c r="K71" s="171">
        <v>0</v>
      </c>
      <c r="L71" s="171">
        <v>0</v>
      </c>
      <c r="M71" s="172">
        <v>0</v>
      </c>
      <c r="N71" s="1" t="b">
        <v>1</v>
      </c>
      <c r="O71" s="11" t="b">
        <v>1</v>
      </c>
      <c r="P71" s="126" t="b">
        <v>1</v>
      </c>
      <c r="Q71" s="118">
        <v>2645.9277333333325</v>
      </c>
      <c r="R71" s="17">
        <v>2645.9277333333325</v>
      </c>
      <c r="S71" s="13">
        <v>2645.9277333333325</v>
      </c>
      <c r="T71" s="32">
        <v>0.85</v>
      </c>
      <c r="U71" s="32">
        <v>0.85</v>
      </c>
      <c r="V71" s="119">
        <v>0.85</v>
      </c>
      <c r="W71" s="149">
        <f t="shared" si="5"/>
        <v>0</v>
      </c>
      <c r="X71" s="150">
        <f t="shared" si="0"/>
        <v>0</v>
      </c>
      <c r="Y71" s="151">
        <f t="shared" si="1"/>
        <v>0</v>
      </c>
      <c r="Z71" s="150">
        <f t="shared" si="2"/>
        <v>0</v>
      </c>
      <c r="AA71" s="150">
        <f t="shared" si="3"/>
        <v>0</v>
      </c>
      <c r="AB71" s="123">
        <f t="shared" si="4"/>
        <v>0</v>
      </c>
    </row>
    <row r="72" spans="2:28">
      <c r="B72" s="59" t="s">
        <v>154</v>
      </c>
      <c r="C72" s="11" t="s">
        <v>148</v>
      </c>
      <c r="D72" s="123">
        <v>1.4999999999999999E-2</v>
      </c>
      <c r="E72" s="118">
        <v>2550.5611111111111</v>
      </c>
      <c r="F72" s="17">
        <v>2550.5611111111111</v>
      </c>
      <c r="G72" s="13">
        <v>0</v>
      </c>
      <c r="H72" s="30">
        <v>0.96481481481481479</v>
      </c>
      <c r="I72" s="32">
        <v>0.96481481481481479</v>
      </c>
      <c r="J72" s="33">
        <v>0</v>
      </c>
      <c r="K72" s="171">
        <v>0</v>
      </c>
      <c r="L72" s="171">
        <v>0</v>
      </c>
      <c r="M72" s="172">
        <v>0</v>
      </c>
      <c r="N72" s="1" t="b">
        <v>1</v>
      </c>
      <c r="O72" s="11" t="b">
        <v>1</v>
      </c>
      <c r="P72" s="126" t="b">
        <v>0</v>
      </c>
      <c r="Q72" s="118">
        <v>2550.5611111111111</v>
      </c>
      <c r="R72" s="17">
        <v>2550.5611111111111</v>
      </c>
      <c r="S72" s="13">
        <v>2550.5611111111111</v>
      </c>
      <c r="T72" s="32">
        <v>0.96481481481481479</v>
      </c>
      <c r="U72" s="32">
        <v>0.96481481481481479</v>
      </c>
      <c r="V72" s="119">
        <v>0.96481481481481479</v>
      </c>
      <c r="W72" s="149">
        <f t="shared" si="5"/>
        <v>0</v>
      </c>
      <c r="X72" s="150">
        <f t="shared" si="0"/>
        <v>0</v>
      </c>
      <c r="Y72" s="151">
        <f t="shared" si="1"/>
        <v>0</v>
      </c>
      <c r="Z72" s="150">
        <f t="shared" si="2"/>
        <v>0</v>
      </c>
      <c r="AA72" s="150">
        <f t="shared" si="3"/>
        <v>0</v>
      </c>
      <c r="AB72" s="123">
        <f t="shared" si="4"/>
        <v>0</v>
      </c>
    </row>
    <row r="73" spans="2:28">
      <c r="B73" s="59" t="s">
        <v>154</v>
      </c>
      <c r="C73" s="11" t="s">
        <v>135</v>
      </c>
      <c r="D73" s="123">
        <v>1.4999999999999999E-2</v>
      </c>
      <c r="E73" s="118">
        <v>2550.5611111111111</v>
      </c>
      <c r="F73" s="17">
        <v>2550.5611111111111</v>
      </c>
      <c r="G73" s="13">
        <v>0</v>
      </c>
      <c r="H73" s="30">
        <v>0.96481481481481479</v>
      </c>
      <c r="I73" s="32">
        <v>0.96481481481481479</v>
      </c>
      <c r="J73" s="33">
        <v>0</v>
      </c>
      <c r="K73" s="171">
        <v>0</v>
      </c>
      <c r="L73" s="171">
        <v>0</v>
      </c>
      <c r="M73" s="172">
        <v>0</v>
      </c>
      <c r="N73" s="1" t="b">
        <v>1</v>
      </c>
      <c r="O73" s="11" t="b">
        <v>1</v>
      </c>
      <c r="P73" s="126" t="b">
        <v>0</v>
      </c>
      <c r="Q73" s="118">
        <v>2550.5611111111111</v>
      </c>
      <c r="R73" s="17">
        <v>2550.5611111111111</v>
      </c>
      <c r="S73" s="13">
        <v>2550.5611111111111</v>
      </c>
      <c r="T73" s="32">
        <v>0.96481481481481479</v>
      </c>
      <c r="U73" s="32">
        <v>0.96481481481481479</v>
      </c>
      <c r="V73" s="119">
        <v>0.96481481481481479</v>
      </c>
      <c r="W73" s="149">
        <f t="shared" si="5"/>
        <v>0</v>
      </c>
      <c r="X73" s="150">
        <f t="shared" si="0"/>
        <v>0</v>
      </c>
      <c r="Y73" s="151">
        <f t="shared" si="1"/>
        <v>0</v>
      </c>
      <c r="Z73" s="150">
        <f t="shared" si="2"/>
        <v>0</v>
      </c>
      <c r="AA73" s="150">
        <f t="shared" si="3"/>
        <v>0</v>
      </c>
      <c r="AB73" s="123">
        <f t="shared" si="4"/>
        <v>0</v>
      </c>
    </row>
    <row r="74" spans="2:28">
      <c r="B74" s="59" t="s">
        <v>154</v>
      </c>
      <c r="C74" s="11" t="s">
        <v>136</v>
      </c>
      <c r="D74" s="123">
        <v>0.01</v>
      </c>
      <c r="E74" s="118">
        <v>2715.8284166666658</v>
      </c>
      <c r="F74" s="17">
        <v>2715.8284166666658</v>
      </c>
      <c r="G74" s="13">
        <v>0</v>
      </c>
      <c r="H74" s="30">
        <v>0.85</v>
      </c>
      <c r="I74" s="32">
        <v>0.85</v>
      </c>
      <c r="J74" s="33">
        <v>0</v>
      </c>
      <c r="K74" s="171">
        <v>0</v>
      </c>
      <c r="L74" s="171">
        <v>0</v>
      </c>
      <c r="M74" s="172">
        <v>0</v>
      </c>
      <c r="N74" s="1" t="b">
        <v>1</v>
      </c>
      <c r="O74" s="11" t="b">
        <v>1</v>
      </c>
      <c r="P74" s="126" t="b">
        <v>0</v>
      </c>
      <c r="Q74" s="118">
        <v>2715.8284166666658</v>
      </c>
      <c r="R74" s="17">
        <v>2715.8284166666658</v>
      </c>
      <c r="S74" s="13">
        <v>2715.8284166666658</v>
      </c>
      <c r="T74" s="32">
        <v>0.85</v>
      </c>
      <c r="U74" s="32">
        <v>0.85</v>
      </c>
      <c r="V74" s="119">
        <v>0.85</v>
      </c>
      <c r="W74" s="149">
        <f t="shared" si="5"/>
        <v>0</v>
      </c>
      <c r="X74" s="150">
        <f t="shared" ref="X74:X137" si="6">IF(AND(F74&gt;0,R74&lt;&gt;0),(F74-R74)/R74,0)</f>
        <v>0</v>
      </c>
      <c r="Y74" s="151">
        <f t="shared" ref="Y74:Y137" si="7">IF(AND(G74&gt;0,S74&lt;&gt;0),(G74-S74)/S74,0)</f>
        <v>0</v>
      </c>
      <c r="Z74" s="150">
        <f t="shared" ref="Z74:Z137" si="8">IF(AND(H74&gt;0,T74&lt;&gt;0),(H74-T74)/T74,0)</f>
        <v>0</v>
      </c>
      <c r="AA74" s="150">
        <f t="shared" ref="AA74:AA137" si="9">IF(AND(I74&gt;0,U74&lt;&gt;0),(I74-U74)/U74,0)</f>
        <v>0</v>
      </c>
      <c r="AB74" s="123">
        <f t="shared" ref="AB74:AB137" si="10">IF(AND(J74&gt;0,V74&lt;&gt;0),(J74-V74)/V74,0)</f>
        <v>0</v>
      </c>
    </row>
    <row r="75" spans="2:28">
      <c r="B75" s="59" t="s">
        <v>154</v>
      </c>
      <c r="C75" s="11" t="s">
        <v>143</v>
      </c>
      <c r="D75" s="123">
        <v>6.4476161539842272E-2</v>
      </c>
      <c r="E75" s="118">
        <v>2114.331480140841</v>
      </c>
      <c r="F75" s="17">
        <v>2118.4710955482287</v>
      </c>
      <c r="G75" s="13">
        <v>2645.9277333333325</v>
      </c>
      <c r="H75" s="30">
        <v>0.62111865260247301</v>
      </c>
      <c r="I75" s="32">
        <v>0.62289888108844693</v>
      </c>
      <c r="J75" s="33">
        <v>0.85</v>
      </c>
      <c r="K75" s="171">
        <v>5</v>
      </c>
      <c r="L75" s="171">
        <v>1</v>
      </c>
      <c r="M75" s="172">
        <v>0</v>
      </c>
      <c r="N75" s="1" t="b">
        <v>0</v>
      </c>
      <c r="O75" s="11" t="b">
        <v>0</v>
      </c>
      <c r="P75" s="126" t="b">
        <v>0</v>
      </c>
      <c r="Q75" s="118">
        <v>2310.1022767429317</v>
      </c>
      <c r="R75" s="17">
        <v>2312.6806972019981</v>
      </c>
      <c r="S75" s="13">
        <v>2310.1022767429317</v>
      </c>
      <c r="T75" s="32">
        <v>0.68753182258955403</v>
      </c>
      <c r="U75" s="32">
        <v>0.68878267163138152</v>
      </c>
      <c r="V75" s="119">
        <v>0.68753182258955403</v>
      </c>
      <c r="W75" s="149">
        <f t="shared" ref="W75:W138" si="11">IF(AND(E75&gt;0,Q75&lt;&gt;0),(E75-Q75)/Q75,0)</f>
        <v>-8.4745510436062876E-2</v>
      </c>
      <c r="X75" s="150">
        <f t="shared" si="6"/>
        <v>-8.3975968618899402E-2</v>
      </c>
      <c r="Y75" s="151">
        <f t="shared" si="7"/>
        <v>0.14537254907340688</v>
      </c>
      <c r="Z75" s="150">
        <f t="shared" si="8"/>
        <v>-9.6596503325386676E-2</v>
      </c>
      <c r="AA75" s="150">
        <f t="shared" si="9"/>
        <v>-9.565250877593777E-2</v>
      </c>
      <c r="AB75" s="123">
        <f t="shared" si="10"/>
        <v>0.23630641095057642</v>
      </c>
    </row>
    <row r="76" spans="2:28">
      <c r="B76" s="59" t="s">
        <v>156</v>
      </c>
      <c r="C76" s="11" t="s">
        <v>157</v>
      </c>
      <c r="D76" s="123">
        <v>0.62260220073398331</v>
      </c>
      <c r="E76" s="118">
        <v>5452.7735177592858</v>
      </c>
      <c r="F76" s="17">
        <v>5452.7735177592858</v>
      </c>
      <c r="G76" s="13">
        <v>5452.7735177592858</v>
      </c>
      <c r="H76" s="30">
        <v>0.89682985894924061</v>
      </c>
      <c r="I76" s="32">
        <v>0.89682985894924061</v>
      </c>
      <c r="J76" s="33">
        <v>0.89682985894924061</v>
      </c>
      <c r="K76" s="171">
        <v>23</v>
      </c>
      <c r="L76" s="171">
        <v>2</v>
      </c>
      <c r="M76" s="172">
        <v>4</v>
      </c>
      <c r="N76" s="1" t="b">
        <v>0</v>
      </c>
      <c r="O76" s="11" t="b">
        <v>0</v>
      </c>
      <c r="P76" s="126" t="b">
        <v>0</v>
      </c>
      <c r="Q76" s="118">
        <v>4963.9999999999991</v>
      </c>
      <c r="R76" s="17">
        <v>4963.9999999999991</v>
      </c>
      <c r="S76" s="13">
        <v>4963.9999999999991</v>
      </c>
      <c r="T76" s="32">
        <v>0.69999999999999984</v>
      </c>
      <c r="U76" s="32">
        <v>0.69999999999999984</v>
      </c>
      <c r="V76" s="119">
        <v>0.69999999999999984</v>
      </c>
      <c r="W76" s="149">
        <f t="shared" si="11"/>
        <v>9.8463641772620236E-2</v>
      </c>
      <c r="X76" s="150">
        <f t="shared" si="6"/>
        <v>9.8463641772620236E-2</v>
      </c>
      <c r="Y76" s="151">
        <f t="shared" si="7"/>
        <v>9.8463641772620236E-2</v>
      </c>
      <c r="Z76" s="150">
        <f t="shared" si="8"/>
        <v>0.28118551278462972</v>
      </c>
      <c r="AA76" s="150">
        <f t="shared" si="9"/>
        <v>0.28118551278462972</v>
      </c>
      <c r="AB76" s="123">
        <f t="shared" si="10"/>
        <v>0.28118551278462972</v>
      </c>
    </row>
    <row r="77" spans="2:28">
      <c r="B77" s="59" t="s">
        <v>156</v>
      </c>
      <c r="C77" s="11" t="s">
        <v>133</v>
      </c>
      <c r="D77" s="123">
        <v>0.15566484651369025</v>
      </c>
      <c r="E77" s="118">
        <v>4963.9999999999991</v>
      </c>
      <c r="F77" s="17">
        <v>4963.9999999999991</v>
      </c>
      <c r="G77" s="13">
        <v>0</v>
      </c>
      <c r="H77" s="30">
        <v>0.69999999999999984</v>
      </c>
      <c r="I77" s="32">
        <v>0.69999999999999984</v>
      </c>
      <c r="J77" s="33">
        <v>0</v>
      </c>
      <c r="K77" s="171">
        <v>2</v>
      </c>
      <c r="L77" s="171">
        <v>1</v>
      </c>
      <c r="M77" s="172">
        <v>0</v>
      </c>
      <c r="N77" s="1" t="b">
        <v>1</v>
      </c>
      <c r="O77" s="11" t="b">
        <v>1</v>
      </c>
      <c r="P77" s="126" t="b">
        <v>0</v>
      </c>
      <c r="Q77" s="118">
        <v>4963.9999999999991</v>
      </c>
      <c r="R77" s="17">
        <v>4963.9999999999991</v>
      </c>
      <c r="S77" s="13">
        <v>4963.9999999999991</v>
      </c>
      <c r="T77" s="32">
        <v>0.69999999999999984</v>
      </c>
      <c r="U77" s="32">
        <v>0.69999999999999984</v>
      </c>
      <c r="V77" s="119">
        <v>0.69999999999999984</v>
      </c>
      <c r="W77" s="149">
        <f t="shared" si="11"/>
        <v>0</v>
      </c>
      <c r="X77" s="150">
        <f t="shared" si="6"/>
        <v>0</v>
      </c>
      <c r="Y77" s="151">
        <f t="shared" si="7"/>
        <v>0</v>
      </c>
      <c r="Z77" s="150">
        <f t="shared" si="8"/>
        <v>0</v>
      </c>
      <c r="AA77" s="150">
        <f t="shared" si="9"/>
        <v>0</v>
      </c>
      <c r="AB77" s="123">
        <f t="shared" si="10"/>
        <v>0</v>
      </c>
    </row>
    <row r="78" spans="2:28">
      <c r="B78" s="59" t="s">
        <v>156</v>
      </c>
      <c r="C78" s="11" t="s">
        <v>158</v>
      </c>
      <c r="D78" s="123">
        <v>8.2538337160748071E-2</v>
      </c>
      <c r="E78" s="118">
        <v>1837.4148205768172</v>
      </c>
      <c r="F78" s="17">
        <v>1837.4148205768172</v>
      </c>
      <c r="G78" s="13">
        <v>0</v>
      </c>
      <c r="H78" s="30">
        <v>0.39998189852777039</v>
      </c>
      <c r="I78" s="32">
        <v>0.39998189852777039</v>
      </c>
      <c r="J78" s="33">
        <v>0</v>
      </c>
      <c r="K78" s="171">
        <v>0</v>
      </c>
      <c r="L78" s="171">
        <v>2</v>
      </c>
      <c r="M78" s="172">
        <v>0</v>
      </c>
      <c r="N78" s="1" t="b">
        <v>0</v>
      </c>
      <c r="O78" s="11" t="b">
        <v>0</v>
      </c>
      <c r="P78" s="126" t="b">
        <v>0</v>
      </c>
      <c r="Q78" s="118">
        <v>4380</v>
      </c>
      <c r="R78" s="17">
        <v>4380</v>
      </c>
      <c r="S78" s="13">
        <v>4380</v>
      </c>
      <c r="T78" s="32">
        <v>0.5</v>
      </c>
      <c r="U78" s="32">
        <v>0.5</v>
      </c>
      <c r="V78" s="119">
        <v>0.5</v>
      </c>
      <c r="W78" s="149">
        <f t="shared" si="11"/>
        <v>-0.58049889941168564</v>
      </c>
      <c r="X78" s="150">
        <f t="shared" si="6"/>
        <v>-0.58049889941168564</v>
      </c>
      <c r="Y78" s="151">
        <f t="shared" si="7"/>
        <v>0</v>
      </c>
      <c r="Z78" s="150">
        <f t="shared" si="8"/>
        <v>-0.20003620294445923</v>
      </c>
      <c r="AA78" s="150">
        <f t="shared" si="9"/>
        <v>-0.20003620294445923</v>
      </c>
      <c r="AB78" s="123">
        <f t="shared" si="10"/>
        <v>0</v>
      </c>
    </row>
    <row r="79" spans="2:28">
      <c r="B79" s="59" t="s">
        <v>156</v>
      </c>
      <c r="C79" s="11" t="s">
        <v>136</v>
      </c>
      <c r="D79" s="123">
        <v>5.0905497343249617E-2</v>
      </c>
      <c r="E79" s="118">
        <v>4380</v>
      </c>
      <c r="F79" s="17">
        <v>4380</v>
      </c>
      <c r="G79" s="13">
        <v>0</v>
      </c>
      <c r="H79" s="30">
        <v>0.5</v>
      </c>
      <c r="I79" s="32">
        <v>0.5</v>
      </c>
      <c r="J79" s="33">
        <v>0</v>
      </c>
      <c r="K79" s="171">
        <v>1</v>
      </c>
      <c r="L79" s="171">
        <v>0</v>
      </c>
      <c r="M79" s="172">
        <v>0</v>
      </c>
      <c r="N79" s="1" t="b">
        <v>1</v>
      </c>
      <c r="O79" s="11" t="b">
        <v>1</v>
      </c>
      <c r="P79" s="126" t="b">
        <v>0</v>
      </c>
      <c r="Q79" s="118">
        <v>4380</v>
      </c>
      <c r="R79" s="17">
        <v>4380</v>
      </c>
      <c r="S79" s="13">
        <v>4380</v>
      </c>
      <c r="T79" s="32">
        <v>0.5</v>
      </c>
      <c r="U79" s="32">
        <v>0.5</v>
      </c>
      <c r="V79" s="119">
        <v>0.5</v>
      </c>
      <c r="W79" s="149">
        <f t="shared" si="11"/>
        <v>0</v>
      </c>
      <c r="X79" s="150">
        <f t="shared" si="6"/>
        <v>0</v>
      </c>
      <c r="Y79" s="151">
        <f t="shared" si="7"/>
        <v>0</v>
      </c>
      <c r="Z79" s="150">
        <f t="shared" si="8"/>
        <v>0</v>
      </c>
      <c r="AA79" s="150">
        <f t="shared" si="9"/>
        <v>0</v>
      </c>
      <c r="AB79" s="123">
        <f t="shared" si="10"/>
        <v>0</v>
      </c>
    </row>
    <row r="80" spans="2:28">
      <c r="B80" s="59" t="s">
        <v>156</v>
      </c>
      <c r="C80" s="11" t="s">
        <v>129</v>
      </c>
      <c r="D80" s="123">
        <v>3.8767890013108541E-2</v>
      </c>
      <c r="E80" s="118">
        <v>4525.9999999999991</v>
      </c>
      <c r="F80" s="17">
        <v>4525.9999999999991</v>
      </c>
      <c r="G80" s="13">
        <v>0</v>
      </c>
      <c r="H80" s="30">
        <v>0.69999999999999984</v>
      </c>
      <c r="I80" s="32">
        <v>0.69999999999999984</v>
      </c>
      <c r="J80" s="33">
        <v>0</v>
      </c>
      <c r="K80" s="171">
        <v>0</v>
      </c>
      <c r="L80" s="171">
        <v>1</v>
      </c>
      <c r="M80" s="172">
        <v>0</v>
      </c>
      <c r="N80" s="1" t="b">
        <v>1</v>
      </c>
      <c r="O80" s="11" t="b">
        <v>1</v>
      </c>
      <c r="P80" s="126" t="b">
        <v>0</v>
      </c>
      <c r="Q80" s="118">
        <v>4525.9999999999991</v>
      </c>
      <c r="R80" s="17">
        <v>4525.9999999999991</v>
      </c>
      <c r="S80" s="13">
        <v>4525.9999999999991</v>
      </c>
      <c r="T80" s="32">
        <v>0.69999999999999984</v>
      </c>
      <c r="U80" s="32">
        <v>0.69999999999999984</v>
      </c>
      <c r="V80" s="119">
        <v>0.69999999999999984</v>
      </c>
      <c r="W80" s="149">
        <f t="shared" si="11"/>
        <v>0</v>
      </c>
      <c r="X80" s="150">
        <f t="shared" si="6"/>
        <v>0</v>
      </c>
      <c r="Y80" s="151">
        <f t="shared" si="7"/>
        <v>0</v>
      </c>
      <c r="Z80" s="150">
        <f t="shared" si="8"/>
        <v>0</v>
      </c>
      <c r="AA80" s="150">
        <f t="shared" si="9"/>
        <v>0</v>
      </c>
      <c r="AB80" s="123">
        <f t="shared" si="10"/>
        <v>0</v>
      </c>
    </row>
    <row r="81" spans="2:28">
      <c r="B81" s="59" t="s">
        <v>156</v>
      </c>
      <c r="C81" s="11" t="s">
        <v>135</v>
      </c>
      <c r="D81" s="123">
        <v>2.6769352753826674E-2</v>
      </c>
      <c r="E81" s="118">
        <v>4525.9999999999991</v>
      </c>
      <c r="F81" s="17">
        <v>4525.9999999999991</v>
      </c>
      <c r="G81" s="13">
        <v>0</v>
      </c>
      <c r="H81" s="30">
        <v>0.69999999999999984</v>
      </c>
      <c r="I81" s="32">
        <v>0.69999999999999984</v>
      </c>
      <c r="J81" s="33">
        <v>0</v>
      </c>
      <c r="K81" s="171">
        <v>0</v>
      </c>
      <c r="L81" s="171">
        <v>2</v>
      </c>
      <c r="M81" s="172">
        <v>0</v>
      </c>
      <c r="N81" s="1" t="b">
        <v>1</v>
      </c>
      <c r="O81" s="11" t="b">
        <v>1</v>
      </c>
      <c r="P81" s="126" t="b">
        <v>0</v>
      </c>
      <c r="Q81" s="118">
        <v>4525.9999999999991</v>
      </c>
      <c r="R81" s="17">
        <v>4525.9999999999991</v>
      </c>
      <c r="S81" s="13">
        <v>4525.9999999999991</v>
      </c>
      <c r="T81" s="32">
        <v>0.69999999999999984</v>
      </c>
      <c r="U81" s="32">
        <v>0.69999999999999984</v>
      </c>
      <c r="V81" s="119">
        <v>0.69999999999999984</v>
      </c>
      <c r="W81" s="149">
        <f t="shared" si="11"/>
        <v>0</v>
      </c>
      <c r="X81" s="150">
        <f t="shared" si="6"/>
        <v>0</v>
      </c>
      <c r="Y81" s="151">
        <f t="shared" si="7"/>
        <v>0</v>
      </c>
      <c r="Z81" s="150">
        <f t="shared" si="8"/>
        <v>0</v>
      </c>
      <c r="AA81" s="150">
        <f t="shared" si="9"/>
        <v>0</v>
      </c>
      <c r="AB81" s="123">
        <f t="shared" si="10"/>
        <v>0</v>
      </c>
    </row>
    <row r="82" spans="2:28">
      <c r="B82" s="59" t="s">
        <v>156</v>
      </c>
      <c r="C82" s="11" t="s">
        <v>141</v>
      </c>
      <c r="D82" s="123">
        <v>1.5819744554715666E-2</v>
      </c>
      <c r="E82" s="118">
        <v>2216.1548948171931</v>
      </c>
      <c r="F82" s="17">
        <v>1317.8505760999942</v>
      </c>
      <c r="G82" s="13">
        <v>0</v>
      </c>
      <c r="H82" s="30">
        <v>0.36090867509631841</v>
      </c>
      <c r="I82" s="32">
        <v>0.23366645637361236</v>
      </c>
      <c r="J82" s="33">
        <v>0</v>
      </c>
      <c r="K82" s="171">
        <v>26</v>
      </c>
      <c r="L82" s="171">
        <v>22</v>
      </c>
      <c r="M82" s="172">
        <v>0</v>
      </c>
      <c r="N82" s="1" t="b">
        <v>0</v>
      </c>
      <c r="O82" s="11" t="b">
        <v>0</v>
      </c>
      <c r="P82" s="126" t="b">
        <v>0</v>
      </c>
      <c r="Q82" s="118">
        <v>4963.9999999999991</v>
      </c>
      <c r="R82" s="17">
        <v>4963.9999999999991</v>
      </c>
      <c r="S82" s="13">
        <v>4963.9999999999991</v>
      </c>
      <c r="T82" s="32">
        <v>0.69999999999999984</v>
      </c>
      <c r="U82" s="32">
        <v>0.69999999999999984</v>
      </c>
      <c r="V82" s="119">
        <v>0.69999999999999984</v>
      </c>
      <c r="W82" s="149">
        <f t="shared" si="11"/>
        <v>-0.5535546142592277</v>
      </c>
      <c r="X82" s="150">
        <f t="shared" si="6"/>
        <v>-0.73451841738517432</v>
      </c>
      <c r="Y82" s="151">
        <f t="shared" si="7"/>
        <v>0</v>
      </c>
      <c r="Z82" s="150">
        <f t="shared" si="8"/>
        <v>-0.48441617843383072</v>
      </c>
      <c r="AA82" s="150">
        <f t="shared" si="9"/>
        <v>-0.66619077660912507</v>
      </c>
      <c r="AB82" s="123">
        <f t="shared" si="10"/>
        <v>0</v>
      </c>
    </row>
    <row r="83" spans="2:28">
      <c r="B83" s="59" t="s">
        <v>156</v>
      </c>
      <c r="C83" s="11" t="s">
        <v>148</v>
      </c>
      <c r="D83" s="123">
        <v>6.9321309266780736E-3</v>
      </c>
      <c r="E83" s="118">
        <v>5452.7735177592858</v>
      </c>
      <c r="F83" s="17">
        <v>5452.7735177592858</v>
      </c>
      <c r="G83" s="13">
        <v>0</v>
      </c>
      <c r="H83" s="30">
        <v>0.89682985894924061</v>
      </c>
      <c r="I83" s="32">
        <v>0.89682985894924061</v>
      </c>
      <c r="J83" s="33">
        <v>0</v>
      </c>
      <c r="K83" s="171">
        <v>0</v>
      </c>
      <c r="L83" s="171">
        <v>0</v>
      </c>
      <c r="M83" s="172">
        <v>0</v>
      </c>
      <c r="N83" s="1" t="b">
        <v>0</v>
      </c>
      <c r="O83" s="11" t="b">
        <v>0</v>
      </c>
      <c r="P83" s="126" t="b">
        <v>0</v>
      </c>
      <c r="Q83" s="118">
        <v>4963.9999999999991</v>
      </c>
      <c r="R83" s="17">
        <v>4963.9999999999991</v>
      </c>
      <c r="S83" s="13">
        <v>4963.9999999999991</v>
      </c>
      <c r="T83" s="32">
        <v>0.69999999999999984</v>
      </c>
      <c r="U83" s="32">
        <v>0.69999999999999984</v>
      </c>
      <c r="V83" s="119">
        <v>0.69999999999999984</v>
      </c>
      <c r="W83" s="149">
        <f t="shared" si="11"/>
        <v>9.8463641772620236E-2</v>
      </c>
      <c r="X83" s="150">
        <f t="shared" si="6"/>
        <v>9.8463641772620236E-2</v>
      </c>
      <c r="Y83" s="151">
        <f t="shared" si="7"/>
        <v>0</v>
      </c>
      <c r="Z83" s="150">
        <f t="shared" si="8"/>
        <v>0.28118551278462972</v>
      </c>
      <c r="AA83" s="150">
        <f t="shared" si="9"/>
        <v>0.28118551278462972</v>
      </c>
      <c r="AB83" s="123">
        <f t="shared" si="10"/>
        <v>0</v>
      </c>
    </row>
    <row r="84" spans="2:28">
      <c r="B84" s="59" t="s">
        <v>156</v>
      </c>
      <c r="C84" s="11" t="s">
        <v>143</v>
      </c>
      <c r="D84" s="123">
        <v>0.2</v>
      </c>
      <c r="E84" s="118">
        <v>4771.8255319035861</v>
      </c>
      <c r="F84" s="17">
        <v>4897.5212928601959</v>
      </c>
      <c r="G84" s="13">
        <v>5452.7735177592849</v>
      </c>
      <c r="H84" s="30">
        <v>0.75432355775704596</v>
      </c>
      <c r="I84" s="32">
        <v>0.78158978148471525</v>
      </c>
      <c r="J84" s="33">
        <v>0.89682985894924061</v>
      </c>
      <c r="K84" s="171">
        <v>0</v>
      </c>
      <c r="L84" s="171">
        <v>0</v>
      </c>
      <c r="M84" s="172">
        <v>0</v>
      </c>
      <c r="N84" s="1" t="b">
        <v>0</v>
      </c>
      <c r="O84" s="11" t="b">
        <v>0</v>
      </c>
      <c r="P84" s="126" t="b">
        <v>0</v>
      </c>
      <c r="Q84" s="118">
        <v>4864.5812077106657</v>
      </c>
      <c r="R84" s="17">
        <v>4890.834134048042</v>
      </c>
      <c r="S84" s="13">
        <v>4864.5812077106657</v>
      </c>
      <c r="T84" s="32">
        <v>0.68022046229566724</v>
      </c>
      <c r="U84" s="32">
        <v>0.68544352661159658</v>
      </c>
      <c r="V84" s="119">
        <v>0.68022046229566724</v>
      </c>
      <c r="W84" s="149">
        <f t="shared" si="11"/>
        <v>-1.9067556249252458E-2</v>
      </c>
      <c r="X84" s="150">
        <f t="shared" si="6"/>
        <v>1.3672839088123229E-3</v>
      </c>
      <c r="Y84" s="151">
        <f t="shared" si="7"/>
        <v>0.12091324719100127</v>
      </c>
      <c r="Z84" s="150">
        <f t="shared" si="8"/>
        <v>0.10893982108578319</v>
      </c>
      <c r="AA84" s="150">
        <f t="shared" si="9"/>
        <v>0.14026867442808241</v>
      </c>
      <c r="AB84" s="123">
        <f t="shared" si="10"/>
        <v>0.31843998918018596</v>
      </c>
    </row>
    <row r="85" spans="2:28">
      <c r="B85" s="59" t="s">
        <v>159</v>
      </c>
      <c r="C85" s="11" t="s">
        <v>160</v>
      </c>
      <c r="D85" s="123">
        <v>0.17299999999999999</v>
      </c>
      <c r="E85" s="118">
        <v>4269.0000000000009</v>
      </c>
      <c r="F85" s="17">
        <v>4269.0000000000009</v>
      </c>
      <c r="G85" s="13">
        <v>0</v>
      </c>
      <c r="H85" s="30">
        <v>0.75</v>
      </c>
      <c r="I85" s="32">
        <v>0.75</v>
      </c>
      <c r="J85" s="33">
        <v>0</v>
      </c>
      <c r="K85" s="171">
        <v>0</v>
      </c>
      <c r="L85" s="171">
        <v>0</v>
      </c>
      <c r="M85" s="172">
        <v>0</v>
      </c>
      <c r="N85" s="1" t="b">
        <v>1</v>
      </c>
      <c r="O85" s="11" t="b">
        <v>1</v>
      </c>
      <c r="P85" s="126" t="b">
        <v>0</v>
      </c>
      <c r="Q85" s="118">
        <v>4269.0000000000009</v>
      </c>
      <c r="R85" s="17">
        <v>4269.0000000000009</v>
      </c>
      <c r="S85" s="13">
        <v>4269.0000000000009</v>
      </c>
      <c r="T85" s="32">
        <v>0.75</v>
      </c>
      <c r="U85" s="32">
        <v>0.75</v>
      </c>
      <c r="V85" s="119">
        <v>0.75</v>
      </c>
      <c r="W85" s="149">
        <f t="shared" si="11"/>
        <v>0</v>
      </c>
      <c r="X85" s="150">
        <f t="shared" si="6"/>
        <v>0</v>
      </c>
      <c r="Y85" s="151">
        <f t="shared" si="7"/>
        <v>0</v>
      </c>
      <c r="Z85" s="150">
        <f t="shared" si="8"/>
        <v>0</v>
      </c>
      <c r="AA85" s="150">
        <f t="shared" si="9"/>
        <v>0</v>
      </c>
      <c r="AB85" s="123">
        <f t="shared" si="10"/>
        <v>0</v>
      </c>
    </row>
    <row r="86" spans="2:28">
      <c r="B86" s="59" t="s">
        <v>159</v>
      </c>
      <c r="C86" s="11" t="s">
        <v>161</v>
      </c>
      <c r="D86" s="123">
        <v>0.16</v>
      </c>
      <c r="E86" s="118">
        <v>5192.8269230769229</v>
      </c>
      <c r="F86" s="17">
        <v>5192.8269230769229</v>
      </c>
      <c r="G86" s="13">
        <v>0</v>
      </c>
      <c r="H86" s="30">
        <v>0.75</v>
      </c>
      <c r="I86" s="32">
        <v>0.75</v>
      </c>
      <c r="J86" s="33">
        <v>0</v>
      </c>
      <c r="K86" s="171">
        <v>0</v>
      </c>
      <c r="L86" s="171">
        <v>0</v>
      </c>
      <c r="M86" s="172">
        <v>0</v>
      </c>
      <c r="N86" s="1" t="b">
        <v>1</v>
      </c>
      <c r="O86" s="11" t="b">
        <v>1</v>
      </c>
      <c r="P86" s="126" t="b">
        <v>0</v>
      </c>
      <c r="Q86" s="118">
        <v>5192.8269230769229</v>
      </c>
      <c r="R86" s="17">
        <v>5192.8269230769229</v>
      </c>
      <c r="S86" s="13">
        <v>5192.8269230769229</v>
      </c>
      <c r="T86" s="32">
        <v>0.75</v>
      </c>
      <c r="U86" s="32">
        <v>0.75</v>
      </c>
      <c r="V86" s="119">
        <v>0.75</v>
      </c>
      <c r="W86" s="149">
        <f t="shared" si="11"/>
        <v>0</v>
      </c>
      <c r="X86" s="150">
        <f t="shared" si="6"/>
        <v>0</v>
      </c>
      <c r="Y86" s="151">
        <f t="shared" si="7"/>
        <v>0</v>
      </c>
      <c r="Z86" s="150">
        <f t="shared" si="8"/>
        <v>0</v>
      </c>
      <c r="AA86" s="150">
        <f t="shared" si="9"/>
        <v>0</v>
      </c>
      <c r="AB86" s="123">
        <f t="shared" si="10"/>
        <v>0</v>
      </c>
    </row>
    <row r="87" spans="2:28">
      <c r="B87" s="59" t="s">
        <v>159</v>
      </c>
      <c r="C87" s="11" t="s">
        <v>133</v>
      </c>
      <c r="D87" s="123">
        <v>0.15</v>
      </c>
      <c r="E87" s="118">
        <v>4902.0000000000018</v>
      </c>
      <c r="F87" s="17">
        <v>4902.0000000000018</v>
      </c>
      <c r="G87" s="13">
        <v>0</v>
      </c>
      <c r="H87" s="30">
        <v>0.9</v>
      </c>
      <c r="I87" s="32">
        <v>0.9</v>
      </c>
      <c r="J87" s="33">
        <v>0</v>
      </c>
      <c r="K87" s="171">
        <v>1</v>
      </c>
      <c r="L87" s="171">
        <v>4</v>
      </c>
      <c r="M87" s="172">
        <v>0</v>
      </c>
      <c r="N87" s="1" t="b">
        <v>1</v>
      </c>
      <c r="O87" s="11" t="b">
        <v>1</v>
      </c>
      <c r="P87" s="126" t="b">
        <v>0</v>
      </c>
      <c r="Q87" s="118">
        <v>4902.0000000000018</v>
      </c>
      <c r="R87" s="17">
        <v>4902.0000000000018</v>
      </c>
      <c r="S87" s="13">
        <v>4902.0000000000018</v>
      </c>
      <c r="T87" s="32">
        <v>0.9</v>
      </c>
      <c r="U87" s="32">
        <v>0.9</v>
      </c>
      <c r="V87" s="119">
        <v>0.9</v>
      </c>
      <c r="W87" s="149">
        <f t="shared" si="11"/>
        <v>0</v>
      </c>
      <c r="X87" s="150">
        <f t="shared" si="6"/>
        <v>0</v>
      </c>
      <c r="Y87" s="151">
        <f t="shared" si="7"/>
        <v>0</v>
      </c>
      <c r="Z87" s="150">
        <f t="shared" si="8"/>
        <v>0</v>
      </c>
      <c r="AA87" s="150">
        <f t="shared" si="9"/>
        <v>0</v>
      </c>
      <c r="AB87" s="123">
        <f t="shared" si="10"/>
        <v>0</v>
      </c>
    </row>
    <row r="88" spans="2:28">
      <c r="B88" s="59" t="s">
        <v>159</v>
      </c>
      <c r="C88" s="11" t="s">
        <v>162</v>
      </c>
      <c r="D88" s="123">
        <v>0.14000000000000001</v>
      </c>
      <c r="E88" s="118">
        <v>7883.9999999999973</v>
      </c>
      <c r="F88" s="17">
        <v>7883.9999999999973</v>
      </c>
      <c r="G88" s="13">
        <v>0</v>
      </c>
      <c r="H88" s="30">
        <v>0.9</v>
      </c>
      <c r="I88" s="32">
        <v>0.9</v>
      </c>
      <c r="J88" s="33">
        <v>0</v>
      </c>
      <c r="K88" s="171">
        <v>0</v>
      </c>
      <c r="L88" s="171">
        <v>0</v>
      </c>
      <c r="M88" s="172">
        <v>0</v>
      </c>
      <c r="N88" s="1" t="b">
        <v>1</v>
      </c>
      <c r="O88" s="11" t="b">
        <v>1</v>
      </c>
      <c r="P88" s="126" t="b">
        <v>0</v>
      </c>
      <c r="Q88" s="118">
        <v>7883.9999999999973</v>
      </c>
      <c r="R88" s="17">
        <v>7883.9999999999973</v>
      </c>
      <c r="S88" s="13">
        <v>7883.9999999999973</v>
      </c>
      <c r="T88" s="32">
        <v>0.9</v>
      </c>
      <c r="U88" s="32">
        <v>0.9</v>
      </c>
      <c r="V88" s="119">
        <v>0.9</v>
      </c>
      <c r="W88" s="149">
        <f t="shared" si="11"/>
        <v>0</v>
      </c>
      <c r="X88" s="150">
        <f t="shared" si="6"/>
        <v>0</v>
      </c>
      <c r="Y88" s="151">
        <f t="shared" si="7"/>
        <v>0</v>
      </c>
      <c r="Z88" s="150">
        <f t="shared" si="8"/>
        <v>0</v>
      </c>
      <c r="AA88" s="150">
        <f t="shared" si="9"/>
        <v>0</v>
      </c>
      <c r="AB88" s="123">
        <f t="shared" si="10"/>
        <v>0</v>
      </c>
    </row>
    <row r="89" spans="2:28">
      <c r="B89" s="59" t="s">
        <v>159</v>
      </c>
      <c r="C89" s="11" t="s">
        <v>129</v>
      </c>
      <c r="D89" s="123">
        <v>9.2999999999999999E-2</v>
      </c>
      <c r="E89" s="118">
        <v>2403.0911669232069</v>
      </c>
      <c r="F89" s="17">
        <v>4728.0000000000018</v>
      </c>
      <c r="G89" s="13">
        <v>0</v>
      </c>
      <c r="H89" s="30">
        <v>0.72476398552124921</v>
      </c>
      <c r="I89" s="32">
        <v>0.9</v>
      </c>
      <c r="J89" s="33">
        <v>0</v>
      </c>
      <c r="K89" s="171">
        <v>7</v>
      </c>
      <c r="L89" s="171">
        <v>0</v>
      </c>
      <c r="M89" s="172">
        <v>0</v>
      </c>
      <c r="N89" s="1" t="b">
        <v>0</v>
      </c>
      <c r="O89" s="11" t="b">
        <v>1</v>
      </c>
      <c r="P89" s="126" t="b">
        <v>0</v>
      </c>
      <c r="Q89" s="118">
        <v>4728.0000000000018</v>
      </c>
      <c r="R89" s="17">
        <v>4728.0000000000018</v>
      </c>
      <c r="S89" s="13">
        <v>4728.0000000000018</v>
      </c>
      <c r="T89" s="32">
        <v>0.9</v>
      </c>
      <c r="U89" s="32">
        <v>0.9</v>
      </c>
      <c r="V89" s="119">
        <v>0.9</v>
      </c>
      <c r="W89" s="149">
        <f t="shared" si="11"/>
        <v>-0.4917319866913693</v>
      </c>
      <c r="X89" s="150">
        <f t="shared" si="6"/>
        <v>0</v>
      </c>
      <c r="Y89" s="151">
        <f t="shared" si="7"/>
        <v>0</v>
      </c>
      <c r="Z89" s="150">
        <f t="shared" si="8"/>
        <v>-0.19470668275416755</v>
      </c>
      <c r="AA89" s="150">
        <f t="shared" si="9"/>
        <v>0</v>
      </c>
      <c r="AB89" s="123">
        <f t="shared" si="10"/>
        <v>0</v>
      </c>
    </row>
    <row r="90" spans="2:28">
      <c r="B90" s="59" t="s">
        <v>159</v>
      </c>
      <c r="C90" s="11" t="s">
        <v>163</v>
      </c>
      <c r="D90" s="123">
        <v>0.08</v>
      </c>
      <c r="E90" s="118">
        <v>4902.0000000000018</v>
      </c>
      <c r="F90" s="17">
        <v>4902.0000000000018</v>
      </c>
      <c r="G90" s="13">
        <v>0</v>
      </c>
      <c r="H90" s="30">
        <v>0.9</v>
      </c>
      <c r="I90" s="32">
        <v>0.9</v>
      </c>
      <c r="J90" s="33">
        <v>0</v>
      </c>
      <c r="K90" s="171">
        <v>0</v>
      </c>
      <c r="L90" s="171">
        <v>0</v>
      </c>
      <c r="M90" s="172">
        <v>0</v>
      </c>
      <c r="N90" s="1" t="b">
        <v>1</v>
      </c>
      <c r="O90" s="11" t="b">
        <v>1</v>
      </c>
      <c r="P90" s="126" t="b">
        <v>0</v>
      </c>
      <c r="Q90" s="118">
        <v>4902.0000000000018</v>
      </c>
      <c r="R90" s="17">
        <v>4902.0000000000018</v>
      </c>
      <c r="S90" s="13">
        <v>4902.0000000000018</v>
      </c>
      <c r="T90" s="32">
        <v>0.9</v>
      </c>
      <c r="U90" s="32">
        <v>0.9</v>
      </c>
      <c r="V90" s="119">
        <v>0.9</v>
      </c>
      <c r="W90" s="149">
        <f t="shared" si="11"/>
        <v>0</v>
      </c>
      <c r="X90" s="150">
        <f t="shared" si="6"/>
        <v>0</v>
      </c>
      <c r="Y90" s="151">
        <f t="shared" si="7"/>
        <v>0</v>
      </c>
      <c r="Z90" s="150">
        <f t="shared" si="8"/>
        <v>0</v>
      </c>
      <c r="AA90" s="150">
        <f t="shared" si="9"/>
        <v>0</v>
      </c>
      <c r="AB90" s="123">
        <f t="shared" si="10"/>
        <v>0</v>
      </c>
    </row>
    <row r="91" spans="2:28">
      <c r="B91" s="59" t="s">
        <v>159</v>
      </c>
      <c r="C91" s="11" t="s">
        <v>134</v>
      </c>
      <c r="D91" s="123">
        <v>0.06</v>
      </c>
      <c r="E91" s="118">
        <v>4949.9859890907155</v>
      </c>
      <c r="F91" s="17">
        <v>5192.8269230769229</v>
      </c>
      <c r="G91" s="13">
        <v>5192.8269230769229</v>
      </c>
      <c r="H91" s="30">
        <v>0.83016389118209954</v>
      </c>
      <c r="I91" s="32">
        <v>0.75</v>
      </c>
      <c r="J91" s="33">
        <v>0.75</v>
      </c>
      <c r="K91" s="171">
        <v>11</v>
      </c>
      <c r="L91" s="171">
        <v>0</v>
      </c>
      <c r="M91" s="172">
        <v>0</v>
      </c>
      <c r="N91" s="1" t="b">
        <v>0</v>
      </c>
      <c r="O91" s="11" t="b">
        <v>1</v>
      </c>
      <c r="P91" s="126" t="b">
        <v>1</v>
      </c>
      <c r="Q91" s="118">
        <v>5192.8269230769229</v>
      </c>
      <c r="R91" s="17">
        <v>5192.8269230769229</v>
      </c>
      <c r="S91" s="13">
        <v>5192.8269230769229</v>
      </c>
      <c r="T91" s="32">
        <v>0.75</v>
      </c>
      <c r="U91" s="32">
        <v>0.75</v>
      </c>
      <c r="V91" s="119">
        <v>0.75</v>
      </c>
      <c r="W91" s="149">
        <f t="shared" si="11"/>
        <v>-4.6764688595150788E-2</v>
      </c>
      <c r="X91" s="150">
        <f t="shared" si="6"/>
        <v>0</v>
      </c>
      <c r="Y91" s="151">
        <f t="shared" si="7"/>
        <v>0</v>
      </c>
      <c r="Z91" s="150">
        <f t="shared" si="8"/>
        <v>0.1068851882427994</v>
      </c>
      <c r="AA91" s="150">
        <f t="shared" si="9"/>
        <v>0</v>
      </c>
      <c r="AB91" s="123">
        <f t="shared" si="10"/>
        <v>0</v>
      </c>
    </row>
    <row r="92" spans="2:28">
      <c r="B92" s="59" t="s">
        <v>159</v>
      </c>
      <c r="C92" s="11" t="s">
        <v>137</v>
      </c>
      <c r="D92" s="123">
        <v>0.02</v>
      </c>
      <c r="E92" s="118">
        <v>7883.9999999999973</v>
      </c>
      <c r="F92" s="17">
        <v>7883.9999999999973</v>
      </c>
      <c r="G92" s="13">
        <v>7883.9999999999973</v>
      </c>
      <c r="H92" s="30">
        <v>0.9</v>
      </c>
      <c r="I92" s="32">
        <v>0.9</v>
      </c>
      <c r="J92" s="33">
        <v>0.9</v>
      </c>
      <c r="K92" s="171">
        <v>0</v>
      </c>
      <c r="L92" s="171">
        <v>0</v>
      </c>
      <c r="M92" s="172">
        <v>0</v>
      </c>
      <c r="N92" s="1" t="b">
        <v>1</v>
      </c>
      <c r="O92" s="11" t="b">
        <v>1</v>
      </c>
      <c r="P92" s="126" t="b">
        <v>1</v>
      </c>
      <c r="Q92" s="118">
        <v>7883.9999999999973</v>
      </c>
      <c r="R92" s="17">
        <v>7883.9999999999973</v>
      </c>
      <c r="S92" s="13">
        <v>7883.9999999999973</v>
      </c>
      <c r="T92" s="32">
        <v>0.9</v>
      </c>
      <c r="U92" s="32">
        <v>0.9</v>
      </c>
      <c r="V92" s="119">
        <v>0.9</v>
      </c>
      <c r="W92" s="149">
        <f t="shared" si="11"/>
        <v>0</v>
      </c>
      <c r="X92" s="150">
        <f t="shared" si="6"/>
        <v>0</v>
      </c>
      <c r="Y92" s="151">
        <f t="shared" si="7"/>
        <v>0</v>
      </c>
      <c r="Z92" s="150">
        <f t="shared" si="8"/>
        <v>0</v>
      </c>
      <c r="AA92" s="150">
        <f t="shared" si="9"/>
        <v>0</v>
      </c>
      <c r="AB92" s="123">
        <f t="shared" si="10"/>
        <v>0</v>
      </c>
    </row>
    <row r="93" spans="2:28">
      <c r="B93" s="59" t="s">
        <v>159</v>
      </c>
      <c r="C93" s="11" t="s">
        <v>135</v>
      </c>
      <c r="D93" s="123">
        <v>0.02</v>
      </c>
      <c r="E93" s="118">
        <v>4902.0000000000018</v>
      </c>
      <c r="F93" s="17">
        <v>4902.0000000000018</v>
      </c>
      <c r="G93" s="13">
        <v>0</v>
      </c>
      <c r="H93" s="30">
        <v>0.9</v>
      </c>
      <c r="I93" s="32">
        <v>0.9</v>
      </c>
      <c r="J93" s="33">
        <v>0</v>
      </c>
      <c r="K93" s="171">
        <v>1</v>
      </c>
      <c r="L93" s="171">
        <v>1</v>
      </c>
      <c r="M93" s="172">
        <v>0</v>
      </c>
      <c r="N93" s="1" t="b">
        <v>1</v>
      </c>
      <c r="O93" s="11" t="b">
        <v>1</v>
      </c>
      <c r="P93" s="126" t="b">
        <v>0</v>
      </c>
      <c r="Q93" s="118">
        <v>4902.0000000000018</v>
      </c>
      <c r="R93" s="17">
        <v>4902.0000000000018</v>
      </c>
      <c r="S93" s="13">
        <v>4902.0000000000018</v>
      </c>
      <c r="T93" s="32">
        <v>0.9</v>
      </c>
      <c r="U93" s="32">
        <v>0.9</v>
      </c>
      <c r="V93" s="119">
        <v>0.9</v>
      </c>
      <c r="W93" s="149">
        <f t="shared" si="11"/>
        <v>0</v>
      </c>
      <c r="X93" s="150">
        <f t="shared" si="6"/>
        <v>0</v>
      </c>
      <c r="Y93" s="151">
        <f t="shared" si="7"/>
        <v>0</v>
      </c>
      <c r="Z93" s="150">
        <f t="shared" si="8"/>
        <v>0</v>
      </c>
      <c r="AA93" s="150">
        <f t="shared" si="9"/>
        <v>0</v>
      </c>
      <c r="AB93" s="123">
        <f t="shared" si="10"/>
        <v>0</v>
      </c>
    </row>
    <row r="94" spans="2:28">
      <c r="B94" s="59" t="s">
        <v>159</v>
      </c>
      <c r="C94" s="11" t="s">
        <v>142</v>
      </c>
      <c r="D94" s="123">
        <v>0.02</v>
      </c>
      <c r="E94" s="118">
        <v>4728.0000000000018</v>
      </c>
      <c r="F94" s="17">
        <v>4728.0000000000018</v>
      </c>
      <c r="G94" s="13">
        <v>0</v>
      </c>
      <c r="H94" s="30">
        <v>0.9</v>
      </c>
      <c r="I94" s="32">
        <v>0.9</v>
      </c>
      <c r="J94" s="33">
        <v>0</v>
      </c>
      <c r="K94" s="171">
        <v>0</v>
      </c>
      <c r="L94" s="171">
        <v>0</v>
      </c>
      <c r="M94" s="172">
        <v>0</v>
      </c>
      <c r="N94" s="1" t="b">
        <v>1</v>
      </c>
      <c r="O94" s="11" t="b">
        <v>1</v>
      </c>
      <c r="P94" s="126" t="b">
        <v>0</v>
      </c>
      <c r="Q94" s="118">
        <v>4728.0000000000018</v>
      </c>
      <c r="R94" s="17">
        <v>4728.0000000000018</v>
      </c>
      <c r="S94" s="13">
        <v>4728.0000000000018</v>
      </c>
      <c r="T94" s="32">
        <v>0.9</v>
      </c>
      <c r="U94" s="32">
        <v>0.9</v>
      </c>
      <c r="V94" s="119">
        <v>0.9</v>
      </c>
      <c r="W94" s="149">
        <f t="shared" si="11"/>
        <v>0</v>
      </c>
      <c r="X94" s="150">
        <f t="shared" si="6"/>
        <v>0</v>
      </c>
      <c r="Y94" s="151">
        <f t="shared" si="7"/>
        <v>0</v>
      </c>
      <c r="Z94" s="150">
        <f t="shared" si="8"/>
        <v>0</v>
      </c>
      <c r="AA94" s="150">
        <f t="shared" si="9"/>
        <v>0</v>
      </c>
      <c r="AB94" s="123">
        <f t="shared" si="10"/>
        <v>0</v>
      </c>
    </row>
    <row r="95" spans="2:28">
      <c r="B95" s="59" t="s">
        <v>159</v>
      </c>
      <c r="C95" s="11" t="s">
        <v>139</v>
      </c>
      <c r="D95" s="123">
        <v>1.7000000000000001E-2</v>
      </c>
      <c r="E95" s="118">
        <v>5867.9999999999982</v>
      </c>
      <c r="F95" s="17">
        <v>5867.9999999999982</v>
      </c>
      <c r="G95" s="13">
        <v>5867.9999999999982</v>
      </c>
      <c r="H95" s="30">
        <v>0.69999999999999984</v>
      </c>
      <c r="I95" s="32">
        <v>0.69999999999999984</v>
      </c>
      <c r="J95" s="33">
        <v>0.69999999999999984</v>
      </c>
      <c r="K95" s="171">
        <v>0</v>
      </c>
      <c r="L95" s="171">
        <v>0</v>
      </c>
      <c r="M95" s="172">
        <v>0</v>
      </c>
      <c r="N95" s="1" t="b">
        <v>1</v>
      </c>
      <c r="O95" s="11" t="b">
        <v>1</v>
      </c>
      <c r="P95" s="126" t="b">
        <v>1</v>
      </c>
      <c r="Q95" s="118">
        <v>5867.9999999999982</v>
      </c>
      <c r="R95" s="17">
        <v>5867.9999999999982</v>
      </c>
      <c r="S95" s="13">
        <v>5867.9999999999982</v>
      </c>
      <c r="T95" s="32">
        <v>0.69999999999999984</v>
      </c>
      <c r="U95" s="32">
        <v>0.69999999999999984</v>
      </c>
      <c r="V95" s="119">
        <v>0.69999999999999984</v>
      </c>
      <c r="W95" s="149">
        <f t="shared" si="11"/>
        <v>0</v>
      </c>
      <c r="X95" s="150">
        <f t="shared" si="6"/>
        <v>0</v>
      </c>
      <c r="Y95" s="151">
        <f t="shared" si="7"/>
        <v>0</v>
      </c>
      <c r="Z95" s="150">
        <f t="shared" si="8"/>
        <v>0</v>
      </c>
      <c r="AA95" s="150">
        <f t="shared" si="9"/>
        <v>0</v>
      </c>
      <c r="AB95" s="123">
        <f t="shared" si="10"/>
        <v>0</v>
      </c>
    </row>
    <row r="96" spans="2:28">
      <c r="B96" s="59" t="s">
        <v>159</v>
      </c>
      <c r="C96" s="11" t="s">
        <v>136</v>
      </c>
      <c r="D96" s="123">
        <v>8.9999999999999993E-3</v>
      </c>
      <c r="E96" s="118">
        <v>5867.9999999999982</v>
      </c>
      <c r="F96" s="17">
        <v>5867.9999999999982</v>
      </c>
      <c r="G96" s="13">
        <v>0</v>
      </c>
      <c r="H96" s="30">
        <v>0.69999999999999984</v>
      </c>
      <c r="I96" s="32">
        <v>0.69999999999999984</v>
      </c>
      <c r="J96" s="33">
        <v>0</v>
      </c>
      <c r="K96" s="171">
        <v>1</v>
      </c>
      <c r="L96" s="171">
        <v>0</v>
      </c>
      <c r="M96" s="172">
        <v>0</v>
      </c>
      <c r="N96" s="1" t="b">
        <v>1</v>
      </c>
      <c r="O96" s="11" t="b">
        <v>1</v>
      </c>
      <c r="P96" s="126" t="b">
        <v>0</v>
      </c>
      <c r="Q96" s="118">
        <v>5867.9999999999982</v>
      </c>
      <c r="R96" s="17">
        <v>5867.9999999999982</v>
      </c>
      <c r="S96" s="13">
        <v>5867.9999999999982</v>
      </c>
      <c r="T96" s="32">
        <v>0.69999999999999984</v>
      </c>
      <c r="U96" s="32">
        <v>0.69999999999999984</v>
      </c>
      <c r="V96" s="119">
        <v>0.69999999999999984</v>
      </c>
      <c r="W96" s="149">
        <f t="shared" si="11"/>
        <v>0</v>
      </c>
      <c r="X96" s="150">
        <f t="shared" si="6"/>
        <v>0</v>
      </c>
      <c r="Y96" s="151">
        <f t="shared" si="7"/>
        <v>0</v>
      </c>
      <c r="Z96" s="150">
        <f t="shared" si="8"/>
        <v>0</v>
      </c>
      <c r="AA96" s="150">
        <f t="shared" si="9"/>
        <v>0</v>
      </c>
      <c r="AB96" s="123">
        <f t="shared" si="10"/>
        <v>0</v>
      </c>
    </row>
    <row r="97" spans="2:28">
      <c r="B97" s="59" t="s">
        <v>159</v>
      </c>
      <c r="C97" s="11" t="s">
        <v>143</v>
      </c>
      <c r="D97" s="123">
        <v>2.5000000000000001E-2</v>
      </c>
      <c r="E97" s="118">
        <v>5100.0344432110387</v>
      </c>
      <c r="F97" s="17">
        <v>5365.9563939245454</v>
      </c>
      <c r="G97" s="13">
        <v>5866.0372720063424</v>
      </c>
      <c r="H97" s="30">
        <v>0.81963388507455759</v>
      </c>
      <c r="I97" s="32">
        <v>0.83190021231422473</v>
      </c>
      <c r="J97" s="33">
        <v>0.77216494845360817</v>
      </c>
      <c r="K97" s="171">
        <v>17</v>
      </c>
      <c r="L97" s="171">
        <v>3</v>
      </c>
      <c r="M97" s="172">
        <v>0</v>
      </c>
      <c r="N97" s="1" t="b">
        <v>0</v>
      </c>
      <c r="O97" s="11" t="b">
        <v>0</v>
      </c>
      <c r="P97" s="126" t="b">
        <v>0</v>
      </c>
      <c r="Q97" s="118">
        <v>5361.637105127239</v>
      </c>
      <c r="R97" s="17">
        <v>5364.7398344729363</v>
      </c>
      <c r="S97" s="13">
        <v>5361.637105127239</v>
      </c>
      <c r="T97" s="32">
        <v>0.83285848472120227</v>
      </c>
      <c r="U97" s="32">
        <v>0.8320443967942569</v>
      </c>
      <c r="V97" s="119">
        <v>0.83285848472120227</v>
      </c>
      <c r="W97" s="149">
        <f t="shared" si="11"/>
        <v>-4.8791564364927702E-2</v>
      </c>
      <c r="X97" s="150">
        <f t="shared" si="6"/>
        <v>2.2676951523197629E-4</v>
      </c>
      <c r="Y97" s="151">
        <f t="shared" si="7"/>
        <v>9.4075775176345744E-2</v>
      </c>
      <c r="Z97" s="150">
        <f t="shared" si="8"/>
        <v>-1.5878567474847297E-2</v>
      </c>
      <c r="AA97" s="150">
        <f t="shared" si="9"/>
        <v>-1.7328940689666759E-4</v>
      </c>
      <c r="AB97" s="123">
        <f t="shared" si="10"/>
        <v>-7.2873768330415881E-2</v>
      </c>
    </row>
    <row r="98" spans="2:28">
      <c r="B98" s="59" t="s">
        <v>164</v>
      </c>
      <c r="C98" s="11" t="s">
        <v>129</v>
      </c>
      <c r="D98" s="123">
        <v>0.20262785763118618</v>
      </c>
      <c r="E98" s="118">
        <v>3715.8726637096643</v>
      </c>
      <c r="F98" s="17">
        <v>3715.8726637096643</v>
      </c>
      <c r="G98" s="13">
        <v>0</v>
      </c>
      <c r="H98" s="30">
        <v>0.82688288494743956</v>
      </c>
      <c r="I98" s="32">
        <v>0.82688288494743956</v>
      </c>
      <c r="J98" s="33">
        <v>0</v>
      </c>
      <c r="K98" s="171">
        <v>14</v>
      </c>
      <c r="L98" s="171">
        <v>0</v>
      </c>
      <c r="M98" s="172">
        <v>0</v>
      </c>
      <c r="N98" s="1" t="b">
        <v>0</v>
      </c>
      <c r="O98" s="11" t="b">
        <v>0</v>
      </c>
      <c r="P98" s="126" t="b">
        <v>0</v>
      </c>
      <c r="Q98" s="118">
        <v>3941.9999999999986</v>
      </c>
      <c r="R98" s="17">
        <v>3941.9999999999986</v>
      </c>
      <c r="S98" s="13">
        <v>3941.9999999999986</v>
      </c>
      <c r="T98" s="32">
        <v>0.69999999999999984</v>
      </c>
      <c r="U98" s="32">
        <v>0.69999999999999984</v>
      </c>
      <c r="V98" s="119">
        <v>0.69999999999999984</v>
      </c>
      <c r="W98" s="149">
        <f t="shared" si="11"/>
        <v>-5.7363606364874288E-2</v>
      </c>
      <c r="X98" s="150">
        <f t="shared" si="6"/>
        <v>-5.7363606364874288E-2</v>
      </c>
      <c r="Y98" s="151">
        <f t="shared" si="7"/>
        <v>0</v>
      </c>
      <c r="Z98" s="150">
        <f t="shared" si="8"/>
        <v>0.18126126421062819</v>
      </c>
      <c r="AA98" s="150">
        <f t="shared" si="9"/>
        <v>0.18126126421062819</v>
      </c>
      <c r="AB98" s="123">
        <f t="shared" si="10"/>
        <v>0</v>
      </c>
    </row>
    <row r="99" spans="2:28">
      <c r="B99" s="59" t="s">
        <v>164</v>
      </c>
      <c r="C99" s="11" t="s">
        <v>161</v>
      </c>
      <c r="D99" s="123">
        <v>0.17698026664093539</v>
      </c>
      <c r="E99" s="118">
        <v>2186.544222079106</v>
      </c>
      <c r="F99" s="17">
        <v>2186.544222079106</v>
      </c>
      <c r="G99" s="13">
        <v>0</v>
      </c>
      <c r="H99" s="30">
        <v>0.39076896947201711</v>
      </c>
      <c r="I99" s="32">
        <v>0.39076896947201711</v>
      </c>
      <c r="J99" s="33">
        <v>0</v>
      </c>
      <c r="K99" s="171">
        <v>18</v>
      </c>
      <c r="L99" s="171">
        <v>0</v>
      </c>
      <c r="M99" s="172">
        <v>0</v>
      </c>
      <c r="N99" s="1" t="b">
        <v>0</v>
      </c>
      <c r="O99" s="11" t="b">
        <v>0</v>
      </c>
      <c r="P99" s="126" t="b">
        <v>0</v>
      </c>
      <c r="Q99" s="118">
        <v>4366.6166666666668</v>
      </c>
      <c r="R99" s="17">
        <v>4366.6166666666668</v>
      </c>
      <c r="S99" s="13">
        <v>4366.6166666666668</v>
      </c>
      <c r="T99" s="32">
        <v>0.62666666666666659</v>
      </c>
      <c r="U99" s="32">
        <v>0.62666666666666659</v>
      </c>
      <c r="V99" s="119">
        <v>0.62666666666666659</v>
      </c>
      <c r="W99" s="149">
        <f t="shared" si="11"/>
        <v>-0.49925894829045236</v>
      </c>
      <c r="X99" s="150">
        <f t="shared" si="6"/>
        <v>-0.49925894829045236</v>
      </c>
      <c r="Y99" s="151">
        <f t="shared" si="7"/>
        <v>0</v>
      </c>
      <c r="Z99" s="150">
        <f t="shared" si="8"/>
        <v>-0.37643249552337688</v>
      </c>
      <c r="AA99" s="150">
        <f t="shared" si="9"/>
        <v>-0.37643249552337688</v>
      </c>
      <c r="AB99" s="123">
        <f t="shared" si="10"/>
        <v>0</v>
      </c>
    </row>
    <row r="100" spans="2:28">
      <c r="B100" s="59" t="s">
        <v>164</v>
      </c>
      <c r="C100" s="11" t="s">
        <v>148</v>
      </c>
      <c r="D100" s="123">
        <v>0.15417844268551767</v>
      </c>
      <c r="E100" s="118">
        <v>6012.0465345203183</v>
      </c>
      <c r="F100" s="17">
        <v>4367.2375468224436</v>
      </c>
      <c r="G100" s="13">
        <v>0</v>
      </c>
      <c r="H100" s="30">
        <v>0.95676410426084846</v>
      </c>
      <c r="I100" s="32">
        <v>0.41830560748993167</v>
      </c>
      <c r="J100" s="33">
        <v>0</v>
      </c>
      <c r="K100" s="171">
        <v>20</v>
      </c>
      <c r="L100" s="171">
        <v>13</v>
      </c>
      <c r="M100" s="172">
        <v>0</v>
      </c>
      <c r="N100" s="1" t="b">
        <v>0</v>
      </c>
      <c r="O100" s="11" t="b">
        <v>0</v>
      </c>
      <c r="P100" s="126" t="b">
        <v>0</v>
      </c>
      <c r="Q100" s="118">
        <v>7883.9999999999973</v>
      </c>
      <c r="R100" s="17">
        <v>7883.9999999999973</v>
      </c>
      <c r="S100" s="13">
        <v>7883.9999999999973</v>
      </c>
      <c r="T100" s="32">
        <v>0.9</v>
      </c>
      <c r="U100" s="32">
        <v>0.9</v>
      </c>
      <c r="V100" s="119">
        <v>0.9</v>
      </c>
      <c r="W100" s="149">
        <f t="shared" si="11"/>
        <v>-0.23743701997459152</v>
      </c>
      <c r="X100" s="150">
        <f t="shared" si="6"/>
        <v>-0.44606322338629567</v>
      </c>
      <c r="Y100" s="151">
        <f t="shared" si="7"/>
        <v>0</v>
      </c>
      <c r="Z100" s="150">
        <f t="shared" si="8"/>
        <v>6.3071226956498264E-2</v>
      </c>
      <c r="AA100" s="150">
        <f t="shared" si="9"/>
        <v>-0.53521599167785372</v>
      </c>
      <c r="AB100" s="123">
        <f t="shared" si="10"/>
        <v>0</v>
      </c>
    </row>
    <row r="101" spans="2:28">
      <c r="B101" s="59" t="s">
        <v>164</v>
      </c>
      <c r="C101" s="11" t="s">
        <v>137</v>
      </c>
      <c r="D101" s="123">
        <v>0.10746908497694337</v>
      </c>
      <c r="E101" s="118">
        <v>6012.0465345203183</v>
      </c>
      <c r="F101" s="17">
        <v>4367.2375468224436</v>
      </c>
      <c r="G101" s="13">
        <v>0</v>
      </c>
      <c r="H101" s="30">
        <v>0.95676410426084846</v>
      </c>
      <c r="I101" s="32">
        <v>0.41830560748993167</v>
      </c>
      <c r="J101" s="33">
        <v>0</v>
      </c>
      <c r="K101" s="171">
        <v>1</v>
      </c>
      <c r="L101" s="171">
        <v>0</v>
      </c>
      <c r="M101" s="172">
        <v>0</v>
      </c>
      <c r="N101" s="1" t="b">
        <v>0</v>
      </c>
      <c r="O101" s="11" t="b">
        <v>0</v>
      </c>
      <c r="P101" s="126" t="b">
        <v>0</v>
      </c>
      <c r="Q101" s="118">
        <v>7883.9999999999973</v>
      </c>
      <c r="R101" s="17">
        <v>7883.9999999999973</v>
      </c>
      <c r="S101" s="13">
        <v>7883.9999999999973</v>
      </c>
      <c r="T101" s="32">
        <v>0.9</v>
      </c>
      <c r="U101" s="32">
        <v>0.9</v>
      </c>
      <c r="V101" s="119">
        <v>0.9</v>
      </c>
      <c r="W101" s="149">
        <f t="shared" si="11"/>
        <v>-0.23743701997459152</v>
      </c>
      <c r="X101" s="150">
        <f t="shared" si="6"/>
        <v>-0.44606322338629567</v>
      </c>
      <c r="Y101" s="151">
        <f t="shared" si="7"/>
        <v>0</v>
      </c>
      <c r="Z101" s="150">
        <f t="shared" si="8"/>
        <v>6.3071226956498264E-2</v>
      </c>
      <c r="AA101" s="150">
        <f t="shared" si="9"/>
        <v>-0.53521599167785372</v>
      </c>
      <c r="AB101" s="123">
        <f t="shared" si="10"/>
        <v>0</v>
      </c>
    </row>
    <row r="102" spans="2:28">
      <c r="B102" s="59" t="s">
        <v>164</v>
      </c>
      <c r="C102" s="11" t="s">
        <v>139</v>
      </c>
      <c r="D102" s="123">
        <v>0.10477658950479821</v>
      </c>
      <c r="E102" s="118">
        <v>4706.2480992878309</v>
      </c>
      <c r="F102" s="17">
        <v>3629.9353602832475</v>
      </c>
      <c r="G102" s="13">
        <v>3814.25</v>
      </c>
      <c r="H102" s="30">
        <v>0.89068708215789705</v>
      </c>
      <c r="I102" s="32">
        <v>0.37303546987303954</v>
      </c>
      <c r="J102" s="33">
        <v>0.67500000000000016</v>
      </c>
      <c r="K102" s="171">
        <v>1</v>
      </c>
      <c r="L102" s="171">
        <v>0</v>
      </c>
      <c r="M102" s="172">
        <v>0</v>
      </c>
      <c r="N102" s="1" t="b">
        <v>0</v>
      </c>
      <c r="O102" s="11" t="b">
        <v>0</v>
      </c>
      <c r="P102" s="126" t="b">
        <v>1</v>
      </c>
      <c r="Q102" s="118">
        <v>3814.25</v>
      </c>
      <c r="R102" s="17">
        <v>3814.25</v>
      </c>
      <c r="S102" s="13">
        <v>3814.25</v>
      </c>
      <c r="T102" s="32">
        <v>0.67500000000000016</v>
      </c>
      <c r="U102" s="32">
        <v>0.67500000000000016</v>
      </c>
      <c r="V102" s="119">
        <v>0.67500000000000016</v>
      </c>
      <c r="W102" s="149">
        <f t="shared" si="11"/>
        <v>0.23385936928303883</v>
      </c>
      <c r="X102" s="150">
        <f t="shared" si="6"/>
        <v>-4.8322642647113452E-2</v>
      </c>
      <c r="Y102" s="151">
        <f t="shared" si="7"/>
        <v>0</v>
      </c>
      <c r="Z102" s="150">
        <f t="shared" si="8"/>
        <v>0.31953641801169902</v>
      </c>
      <c r="AA102" s="150">
        <f t="shared" si="9"/>
        <v>-0.44735485944734898</v>
      </c>
      <c r="AB102" s="123">
        <f t="shared" si="10"/>
        <v>0</v>
      </c>
    </row>
    <row r="103" spans="2:28">
      <c r="B103" s="59" t="s">
        <v>164</v>
      </c>
      <c r="C103" s="11" t="s">
        <v>136</v>
      </c>
      <c r="D103" s="123">
        <v>7.4228682517229291E-2</v>
      </c>
      <c r="E103" s="118">
        <v>4706.2480992878309</v>
      </c>
      <c r="F103" s="17">
        <v>3629.9353602832475</v>
      </c>
      <c r="G103" s="13">
        <v>0</v>
      </c>
      <c r="H103" s="30">
        <v>0.89068708215789705</v>
      </c>
      <c r="I103" s="32">
        <v>0.37303546987303954</v>
      </c>
      <c r="J103" s="33">
        <v>0</v>
      </c>
      <c r="K103" s="171">
        <v>12</v>
      </c>
      <c r="L103" s="171">
        <v>3</v>
      </c>
      <c r="M103" s="172">
        <v>0</v>
      </c>
      <c r="N103" s="1" t="b">
        <v>0</v>
      </c>
      <c r="O103" s="11" t="b">
        <v>0</v>
      </c>
      <c r="P103" s="126" t="b">
        <v>0</v>
      </c>
      <c r="Q103" s="118">
        <v>3814.25</v>
      </c>
      <c r="R103" s="17">
        <v>3814.25</v>
      </c>
      <c r="S103" s="13">
        <v>3814.25</v>
      </c>
      <c r="T103" s="32">
        <v>0.67500000000000016</v>
      </c>
      <c r="U103" s="32">
        <v>0.67500000000000016</v>
      </c>
      <c r="V103" s="119">
        <v>0.67500000000000016</v>
      </c>
      <c r="W103" s="149">
        <f t="shared" si="11"/>
        <v>0.23385936928303883</v>
      </c>
      <c r="X103" s="150">
        <f t="shared" si="6"/>
        <v>-4.8322642647113452E-2</v>
      </c>
      <c r="Y103" s="151">
        <f t="shared" si="7"/>
        <v>0</v>
      </c>
      <c r="Z103" s="150">
        <f t="shared" si="8"/>
        <v>0.31953641801169902</v>
      </c>
      <c r="AA103" s="150">
        <f t="shared" si="9"/>
        <v>-0.44735485944734898</v>
      </c>
      <c r="AB103" s="123">
        <f t="shared" si="10"/>
        <v>0</v>
      </c>
    </row>
    <row r="104" spans="2:28">
      <c r="B104" s="59" t="s">
        <v>164</v>
      </c>
      <c r="C104" s="11" t="s">
        <v>135</v>
      </c>
      <c r="D104" s="123">
        <v>7.1763387898916467E-2</v>
      </c>
      <c r="E104" s="118">
        <v>1415.1927248084937</v>
      </c>
      <c r="F104" s="17">
        <v>1415.1927248084937</v>
      </c>
      <c r="G104" s="13">
        <v>0</v>
      </c>
      <c r="H104" s="30">
        <v>0.18564795264410372</v>
      </c>
      <c r="I104" s="32">
        <v>0.18564795264410372</v>
      </c>
      <c r="J104" s="33">
        <v>0</v>
      </c>
      <c r="K104" s="171">
        <v>1</v>
      </c>
      <c r="L104" s="171">
        <v>10</v>
      </c>
      <c r="M104" s="172">
        <v>0</v>
      </c>
      <c r="N104" s="1" t="b">
        <v>0</v>
      </c>
      <c r="O104" s="11" t="b">
        <v>0</v>
      </c>
      <c r="P104" s="126" t="b">
        <v>0</v>
      </c>
      <c r="Q104" s="118">
        <v>7883.9999999999973</v>
      </c>
      <c r="R104" s="17">
        <v>7883.9999999999973</v>
      </c>
      <c r="S104" s="13">
        <v>7883.9999999999973</v>
      </c>
      <c r="T104" s="32">
        <v>0.9</v>
      </c>
      <c r="U104" s="32">
        <v>0.9</v>
      </c>
      <c r="V104" s="119">
        <v>0.9</v>
      </c>
      <c r="W104" s="149">
        <f t="shared" si="11"/>
        <v>-0.82049813231754254</v>
      </c>
      <c r="X104" s="150">
        <f t="shared" si="6"/>
        <v>-0.82049813231754254</v>
      </c>
      <c r="Y104" s="151">
        <f t="shared" si="7"/>
        <v>0</v>
      </c>
      <c r="Z104" s="150">
        <f t="shared" si="8"/>
        <v>-0.79372449706210702</v>
      </c>
      <c r="AA104" s="150">
        <f t="shared" si="9"/>
        <v>-0.79372449706210702</v>
      </c>
      <c r="AB104" s="123">
        <f t="shared" si="10"/>
        <v>0</v>
      </c>
    </row>
    <row r="105" spans="2:28">
      <c r="B105" s="59" t="s">
        <v>164</v>
      </c>
      <c r="C105" s="11" t="s">
        <v>147</v>
      </c>
      <c r="D105" s="123">
        <v>6.4476161539842272E-2</v>
      </c>
      <c r="E105" s="118">
        <v>4121.1703456003106</v>
      </c>
      <c r="F105" s="17">
        <v>4121.1703456003106</v>
      </c>
      <c r="G105" s="13">
        <v>0</v>
      </c>
      <c r="H105" s="30">
        <v>0.57357937927856983</v>
      </c>
      <c r="I105" s="32">
        <v>0.57357937927856983</v>
      </c>
      <c r="J105" s="33">
        <v>0</v>
      </c>
      <c r="K105" s="171">
        <v>5</v>
      </c>
      <c r="L105" s="171">
        <v>1</v>
      </c>
      <c r="M105" s="172">
        <v>0</v>
      </c>
      <c r="N105" s="1" t="b">
        <v>0</v>
      </c>
      <c r="O105" s="11" t="b">
        <v>0</v>
      </c>
      <c r="P105" s="126" t="b">
        <v>0</v>
      </c>
      <c r="Q105" s="118">
        <v>3941.9999999999986</v>
      </c>
      <c r="R105" s="17">
        <v>3941.9999999999986</v>
      </c>
      <c r="S105" s="13">
        <v>3941.9999999999986</v>
      </c>
      <c r="T105" s="32">
        <v>0.69999999999999984</v>
      </c>
      <c r="U105" s="32">
        <v>0.69999999999999984</v>
      </c>
      <c r="V105" s="119">
        <v>0.69999999999999984</v>
      </c>
      <c r="W105" s="149">
        <f t="shared" si="11"/>
        <v>4.5451635109160844E-2</v>
      </c>
      <c r="X105" s="150">
        <f t="shared" si="6"/>
        <v>4.5451635109160844E-2</v>
      </c>
      <c r="Y105" s="151">
        <f t="shared" si="7"/>
        <v>0</v>
      </c>
      <c r="Z105" s="150">
        <f t="shared" si="8"/>
        <v>-0.18060088674490005</v>
      </c>
      <c r="AA105" s="150">
        <f t="shared" si="9"/>
        <v>-0.18060088674490005</v>
      </c>
      <c r="AB105" s="123">
        <f t="shared" si="10"/>
        <v>0</v>
      </c>
    </row>
    <row r="106" spans="2:28">
      <c r="B106" s="59" t="s">
        <v>164</v>
      </c>
      <c r="C106" s="11" t="s">
        <v>165</v>
      </c>
      <c r="D106" s="123">
        <v>2.5934371809113003E-2</v>
      </c>
      <c r="E106" s="118">
        <v>3941.9999999999986</v>
      </c>
      <c r="F106" s="17">
        <v>3941.9999999999986</v>
      </c>
      <c r="G106" s="13">
        <v>0</v>
      </c>
      <c r="H106" s="30">
        <v>0.69999999999999984</v>
      </c>
      <c r="I106" s="32">
        <v>0.69999999999999984</v>
      </c>
      <c r="J106" s="33">
        <v>0</v>
      </c>
      <c r="K106" s="171">
        <v>0</v>
      </c>
      <c r="L106" s="171">
        <v>0</v>
      </c>
      <c r="M106" s="172">
        <v>0</v>
      </c>
      <c r="N106" s="1" t="b">
        <v>1</v>
      </c>
      <c r="O106" s="11" t="b">
        <v>1</v>
      </c>
      <c r="P106" s="126" t="b">
        <v>0</v>
      </c>
      <c r="Q106" s="118">
        <v>3941.9999999999986</v>
      </c>
      <c r="R106" s="17">
        <v>3941.9999999999986</v>
      </c>
      <c r="S106" s="13">
        <v>3941.9999999999986</v>
      </c>
      <c r="T106" s="32">
        <v>0.69999999999999984</v>
      </c>
      <c r="U106" s="32">
        <v>0.69999999999999984</v>
      </c>
      <c r="V106" s="119">
        <v>0.69999999999999984</v>
      </c>
      <c r="W106" s="149">
        <f t="shared" si="11"/>
        <v>0</v>
      </c>
      <c r="X106" s="150">
        <f t="shared" si="6"/>
        <v>0</v>
      </c>
      <c r="Y106" s="151">
        <f t="shared" si="7"/>
        <v>0</v>
      </c>
      <c r="Z106" s="150">
        <f t="shared" si="8"/>
        <v>0</v>
      </c>
      <c r="AA106" s="150">
        <f t="shared" si="9"/>
        <v>0</v>
      </c>
      <c r="AB106" s="123">
        <f t="shared" si="10"/>
        <v>0</v>
      </c>
    </row>
    <row r="107" spans="2:28">
      <c r="B107" s="59" t="s">
        <v>164</v>
      </c>
      <c r="C107" s="11" t="s">
        <v>141</v>
      </c>
      <c r="D107" s="123">
        <v>1.7565154795518144E-2</v>
      </c>
      <c r="E107" s="118">
        <v>2216.1548948171931</v>
      </c>
      <c r="F107" s="17">
        <v>1317.8505760999942</v>
      </c>
      <c r="G107" s="13">
        <v>0</v>
      </c>
      <c r="H107" s="30">
        <v>0.36090867509631841</v>
      </c>
      <c r="I107" s="32">
        <v>0.23366645637361236</v>
      </c>
      <c r="J107" s="33">
        <v>0</v>
      </c>
      <c r="K107" s="171">
        <v>26</v>
      </c>
      <c r="L107" s="171">
        <v>22</v>
      </c>
      <c r="M107" s="172">
        <v>0</v>
      </c>
      <c r="N107" s="1" t="b">
        <v>0</v>
      </c>
      <c r="O107" s="11" t="b">
        <v>0</v>
      </c>
      <c r="P107" s="126" t="b">
        <v>0</v>
      </c>
      <c r="Q107" s="118">
        <v>3723</v>
      </c>
      <c r="R107" s="17">
        <v>3723</v>
      </c>
      <c r="S107" s="13">
        <v>3723</v>
      </c>
      <c r="T107" s="32">
        <v>0.69999999999999984</v>
      </c>
      <c r="U107" s="32">
        <v>0.69999999999999984</v>
      </c>
      <c r="V107" s="119">
        <v>0.69999999999999984</v>
      </c>
      <c r="W107" s="149">
        <f t="shared" si="11"/>
        <v>-0.40473948567897045</v>
      </c>
      <c r="X107" s="150">
        <f t="shared" si="6"/>
        <v>-0.64602455651356583</v>
      </c>
      <c r="Y107" s="151">
        <f t="shared" si="7"/>
        <v>0</v>
      </c>
      <c r="Z107" s="150">
        <f t="shared" si="8"/>
        <v>-0.48441617843383072</v>
      </c>
      <c r="AA107" s="150">
        <f t="shared" si="9"/>
        <v>-0.66619077660912507</v>
      </c>
      <c r="AB107" s="123">
        <f t="shared" si="10"/>
        <v>0</v>
      </c>
    </row>
    <row r="108" spans="2:28">
      <c r="B108" s="59" t="s">
        <v>164</v>
      </c>
      <c r="C108" s="11" t="s">
        <v>143</v>
      </c>
      <c r="D108" s="123"/>
      <c r="E108" s="118">
        <v>4040.8235962358385</v>
      </c>
      <c r="F108" s="17">
        <v>3425.0267823905501</v>
      </c>
      <c r="G108" s="13">
        <v>3814.2499999999995</v>
      </c>
      <c r="H108" s="30">
        <v>0.71521166327134977</v>
      </c>
      <c r="I108" s="32">
        <v>0.48549521816215596</v>
      </c>
      <c r="J108" s="33">
        <v>0.67500000000000016</v>
      </c>
      <c r="K108" s="171"/>
      <c r="L108" s="171"/>
      <c r="M108" s="172"/>
      <c r="N108" s="1"/>
      <c r="O108" s="11"/>
      <c r="P108" s="126"/>
      <c r="Q108" s="118">
        <v>4326.1612604723905</v>
      </c>
      <c r="R108" s="17">
        <v>4308.4291946257445</v>
      </c>
      <c r="S108" s="13">
        <v>4326.1612604723905</v>
      </c>
      <c r="T108" s="32">
        <v>0.67472985449827638</v>
      </c>
      <c r="U108" s="32">
        <v>0.67473921205337362</v>
      </c>
      <c r="V108" s="119">
        <v>0.67472985449827638</v>
      </c>
      <c r="W108" s="149">
        <f t="shared" si="11"/>
        <v>-6.5956317172835774E-2</v>
      </c>
      <c r="X108" s="150">
        <f t="shared" si="6"/>
        <v>-0.20504048513484549</v>
      </c>
      <c r="Y108" s="151">
        <f t="shared" si="7"/>
        <v>-0.118329213741906</v>
      </c>
      <c r="Z108" s="150">
        <f t="shared" si="8"/>
        <v>5.9997061791752689E-2</v>
      </c>
      <c r="AA108" s="150">
        <f t="shared" si="9"/>
        <v>-0.28046983265624698</v>
      </c>
      <c r="AB108" s="123">
        <f t="shared" si="10"/>
        <v>4.0037579473143519E-4</v>
      </c>
    </row>
    <row r="109" spans="2:28">
      <c r="B109" s="59" t="s">
        <v>166</v>
      </c>
      <c r="C109" s="11" t="s">
        <v>139</v>
      </c>
      <c r="D109" s="123">
        <v>8.9999999999999993E-3</v>
      </c>
      <c r="E109" s="118">
        <v>3508.2736842105269</v>
      </c>
      <c r="F109" s="17">
        <v>3508.2736842105269</v>
      </c>
      <c r="G109" s="13">
        <v>3508.2736842105269</v>
      </c>
      <c r="H109" s="30">
        <v>0.82543859649122808</v>
      </c>
      <c r="I109" s="32">
        <v>0.82543859649122808</v>
      </c>
      <c r="J109" s="33">
        <v>0.82543859649122808</v>
      </c>
      <c r="K109" s="171">
        <v>0</v>
      </c>
      <c r="L109" s="171">
        <v>0</v>
      </c>
      <c r="M109" s="172">
        <v>0</v>
      </c>
      <c r="N109" s="1" t="b">
        <v>1</v>
      </c>
      <c r="O109" s="11" t="b">
        <v>1</v>
      </c>
      <c r="P109" s="126" t="b">
        <v>1</v>
      </c>
      <c r="Q109" s="118">
        <v>3508.2736842105269</v>
      </c>
      <c r="R109" s="17">
        <v>3508.2736842105269</v>
      </c>
      <c r="S109" s="13">
        <v>3508.2736842105269</v>
      </c>
      <c r="T109" s="32">
        <v>0.82543859649122808</v>
      </c>
      <c r="U109" s="32">
        <v>0.82543859649122808</v>
      </c>
      <c r="V109" s="119">
        <v>0.82543859649122808</v>
      </c>
      <c r="W109" s="149">
        <f t="shared" si="11"/>
        <v>0</v>
      </c>
      <c r="X109" s="150">
        <f t="shared" si="6"/>
        <v>0</v>
      </c>
      <c r="Y109" s="151">
        <f t="shared" si="7"/>
        <v>0</v>
      </c>
      <c r="Z109" s="150">
        <f t="shared" si="8"/>
        <v>0</v>
      </c>
      <c r="AA109" s="150">
        <f t="shared" si="9"/>
        <v>0</v>
      </c>
      <c r="AB109" s="123">
        <f t="shared" si="10"/>
        <v>0</v>
      </c>
    </row>
    <row r="110" spans="2:28">
      <c r="B110" s="59" t="s">
        <v>166</v>
      </c>
      <c r="C110" s="11" t="s">
        <v>167</v>
      </c>
      <c r="D110" s="123">
        <v>0.10100000000000001</v>
      </c>
      <c r="E110" s="118">
        <v>5033.1496427624206</v>
      </c>
      <c r="F110" s="17">
        <v>5033.1496427624206</v>
      </c>
      <c r="G110" s="13">
        <v>5033.1496427624206</v>
      </c>
      <c r="H110" s="30">
        <v>0.56743090217432302</v>
      </c>
      <c r="I110" s="32">
        <v>0.56743090217432302</v>
      </c>
      <c r="J110" s="33">
        <v>0.56743090217432302</v>
      </c>
      <c r="K110" s="171">
        <v>1</v>
      </c>
      <c r="L110" s="171">
        <v>56</v>
      </c>
      <c r="M110" s="172">
        <v>0</v>
      </c>
      <c r="N110" s="1" t="b">
        <v>0</v>
      </c>
      <c r="O110" s="11" t="b">
        <v>0</v>
      </c>
      <c r="P110" s="126" t="b">
        <v>0</v>
      </c>
      <c r="Q110" s="118">
        <v>7883.9999999999973</v>
      </c>
      <c r="R110" s="17">
        <v>7883.9999999999973</v>
      </c>
      <c r="S110" s="13">
        <v>7883.9999999999973</v>
      </c>
      <c r="T110" s="32">
        <v>0.9</v>
      </c>
      <c r="U110" s="32">
        <v>0.9</v>
      </c>
      <c r="V110" s="119">
        <v>0.9</v>
      </c>
      <c r="W110" s="149">
        <f t="shared" si="11"/>
        <v>-0.36159948721937818</v>
      </c>
      <c r="X110" s="150">
        <f t="shared" si="6"/>
        <v>-0.36159948721937818</v>
      </c>
      <c r="Y110" s="151">
        <f t="shared" si="7"/>
        <v>-0.36159948721937818</v>
      </c>
      <c r="Z110" s="150">
        <f t="shared" si="8"/>
        <v>-0.36952121980630775</v>
      </c>
      <c r="AA110" s="150">
        <f t="shared" si="9"/>
        <v>-0.36952121980630775</v>
      </c>
      <c r="AB110" s="123">
        <f t="shared" si="10"/>
        <v>-0.36952121980630775</v>
      </c>
    </row>
    <row r="111" spans="2:28">
      <c r="B111" s="59" t="s">
        <v>166</v>
      </c>
      <c r="C111" s="11" t="s">
        <v>168</v>
      </c>
      <c r="D111" s="123">
        <v>0.60199999999999998</v>
      </c>
      <c r="E111" s="118">
        <v>740.78138541381111</v>
      </c>
      <c r="F111" s="17">
        <v>740.78138541381111</v>
      </c>
      <c r="G111" s="13">
        <v>0</v>
      </c>
      <c r="H111" s="30">
        <v>8.5077689880543983E-2</v>
      </c>
      <c r="I111" s="32">
        <v>8.5077689880543983E-2</v>
      </c>
      <c r="J111" s="33">
        <v>0</v>
      </c>
      <c r="K111" s="171">
        <v>11</v>
      </c>
      <c r="L111" s="171">
        <v>276</v>
      </c>
      <c r="M111" s="172">
        <v>0</v>
      </c>
      <c r="N111" s="1" t="b">
        <v>0</v>
      </c>
      <c r="O111" s="11" t="b">
        <v>0</v>
      </c>
      <c r="P111" s="126" t="b">
        <v>0</v>
      </c>
      <c r="Q111" s="118">
        <v>1064.8374323105199</v>
      </c>
      <c r="R111" s="17">
        <v>1064.8374323105199</v>
      </c>
      <c r="S111" s="13">
        <v>1064.8374323105199</v>
      </c>
      <c r="T111" s="32">
        <v>0.10890224550333333</v>
      </c>
      <c r="U111" s="32">
        <v>0.10890224550333333</v>
      </c>
      <c r="V111" s="119">
        <v>0.10890224550333333</v>
      </c>
      <c r="W111" s="149">
        <f t="shared" si="11"/>
        <v>-0.30432443212816174</v>
      </c>
      <c r="X111" s="150">
        <f t="shared" si="6"/>
        <v>-0.30432443212816174</v>
      </c>
      <c r="Y111" s="151">
        <f t="shared" si="7"/>
        <v>0</v>
      </c>
      <c r="Z111" s="150">
        <f t="shared" si="8"/>
        <v>-0.21877010444252146</v>
      </c>
      <c r="AA111" s="150">
        <f t="shared" si="9"/>
        <v>-0.21877010444252146</v>
      </c>
      <c r="AB111" s="123">
        <f t="shared" si="10"/>
        <v>0</v>
      </c>
    </row>
    <row r="112" spans="2:28">
      <c r="B112" s="59" t="s">
        <v>166</v>
      </c>
      <c r="C112" s="11" t="s">
        <v>169</v>
      </c>
      <c r="D112" s="123">
        <v>4.1000000000000002E-2</v>
      </c>
      <c r="E112" s="118">
        <v>7883.9999999999973</v>
      </c>
      <c r="F112" s="17">
        <v>7883.9999999999973</v>
      </c>
      <c r="G112" s="13">
        <v>7883.9999999999973</v>
      </c>
      <c r="H112" s="30">
        <v>0.9</v>
      </c>
      <c r="I112" s="32">
        <v>0.9</v>
      </c>
      <c r="J112" s="33">
        <v>0.9</v>
      </c>
      <c r="K112" s="171">
        <v>0</v>
      </c>
      <c r="L112" s="171">
        <v>0</v>
      </c>
      <c r="M112" s="172">
        <v>0</v>
      </c>
      <c r="N112" s="1" t="b">
        <v>1</v>
      </c>
      <c r="O112" s="11" t="b">
        <v>1</v>
      </c>
      <c r="P112" s="126" t="b">
        <v>1</v>
      </c>
      <c r="Q112" s="118">
        <v>7883.9999999999973</v>
      </c>
      <c r="R112" s="17">
        <v>7883.9999999999973</v>
      </c>
      <c r="S112" s="13">
        <v>7883.9999999999973</v>
      </c>
      <c r="T112" s="32">
        <v>0.9</v>
      </c>
      <c r="U112" s="32">
        <v>0.9</v>
      </c>
      <c r="V112" s="119">
        <v>0.9</v>
      </c>
      <c r="W112" s="149">
        <f t="shared" si="11"/>
        <v>0</v>
      </c>
      <c r="X112" s="150">
        <f t="shared" si="6"/>
        <v>0</v>
      </c>
      <c r="Y112" s="151">
        <f t="shared" si="7"/>
        <v>0</v>
      </c>
      <c r="Z112" s="150">
        <f t="shared" si="8"/>
        <v>0</v>
      </c>
      <c r="AA112" s="150">
        <f t="shared" si="9"/>
        <v>0</v>
      </c>
      <c r="AB112" s="123">
        <f t="shared" si="10"/>
        <v>0</v>
      </c>
    </row>
    <row r="113" spans="2:28">
      <c r="B113" s="59" t="s">
        <v>166</v>
      </c>
      <c r="C113" s="11" t="s">
        <v>136</v>
      </c>
      <c r="D113" s="123">
        <v>5.0000000000000001E-3</v>
      </c>
      <c r="E113" s="118">
        <v>2599.6340289895943</v>
      </c>
      <c r="F113" s="17">
        <v>2599.6340289895943</v>
      </c>
      <c r="G113" s="13">
        <v>0</v>
      </c>
      <c r="H113" s="30">
        <v>0.18256927598663189</v>
      </c>
      <c r="I113" s="32">
        <v>0.18256927598663189</v>
      </c>
      <c r="J113" s="33">
        <v>0</v>
      </c>
      <c r="K113" s="171">
        <v>0</v>
      </c>
      <c r="L113" s="171">
        <v>12</v>
      </c>
      <c r="M113" s="172">
        <v>0</v>
      </c>
      <c r="N113" s="1" t="b">
        <v>0</v>
      </c>
      <c r="O113" s="11" t="b">
        <v>0</v>
      </c>
      <c r="P113" s="126" t="b">
        <v>0</v>
      </c>
      <c r="Q113" s="118">
        <v>4530.8663157894734</v>
      </c>
      <c r="R113" s="17">
        <v>4530.8663157894734</v>
      </c>
      <c r="S113" s="13">
        <v>4530.8663157894734</v>
      </c>
      <c r="T113" s="32">
        <v>0.88</v>
      </c>
      <c r="U113" s="32">
        <v>0.88</v>
      </c>
      <c r="V113" s="119">
        <v>0.88</v>
      </c>
      <c r="W113" s="149">
        <f t="shared" si="11"/>
        <v>-0.42623907928375387</v>
      </c>
      <c r="X113" s="150">
        <f t="shared" si="6"/>
        <v>-0.42623907928375387</v>
      </c>
      <c r="Y113" s="151">
        <f t="shared" si="7"/>
        <v>0</v>
      </c>
      <c r="Z113" s="150">
        <f t="shared" si="8"/>
        <v>-0.79253491365155471</v>
      </c>
      <c r="AA113" s="150">
        <f t="shared" si="9"/>
        <v>-0.79253491365155471</v>
      </c>
      <c r="AB113" s="123">
        <f t="shared" si="10"/>
        <v>0</v>
      </c>
    </row>
    <row r="114" spans="2:28">
      <c r="B114" s="59" t="s">
        <v>166</v>
      </c>
      <c r="C114" s="11" t="s">
        <v>165</v>
      </c>
      <c r="D114" s="123">
        <v>2.1000000000000001E-2</v>
      </c>
      <c r="E114" s="118">
        <v>4153.7000000000007</v>
      </c>
      <c r="F114" s="17">
        <v>4153.7000000000007</v>
      </c>
      <c r="G114" s="13">
        <v>4153.7000000000007</v>
      </c>
      <c r="H114" s="30">
        <v>0.78666666666666663</v>
      </c>
      <c r="I114" s="32">
        <v>0.78666666666666663</v>
      </c>
      <c r="J114" s="33">
        <v>0.78666666666666663</v>
      </c>
      <c r="K114" s="171">
        <v>1</v>
      </c>
      <c r="L114" s="171">
        <v>0</v>
      </c>
      <c r="M114" s="172">
        <v>0</v>
      </c>
      <c r="N114" s="1" t="b">
        <v>1</v>
      </c>
      <c r="O114" s="11" t="b">
        <v>1</v>
      </c>
      <c r="P114" s="126" t="b">
        <v>1</v>
      </c>
      <c r="Q114" s="118">
        <v>4153.7000000000007</v>
      </c>
      <c r="R114" s="17">
        <v>4153.7000000000007</v>
      </c>
      <c r="S114" s="13">
        <v>4153.7000000000007</v>
      </c>
      <c r="T114" s="32">
        <v>0.78666666666666663</v>
      </c>
      <c r="U114" s="32">
        <v>0.78666666666666663</v>
      </c>
      <c r="V114" s="119">
        <v>0.78666666666666663</v>
      </c>
      <c r="W114" s="149">
        <f t="shared" si="11"/>
        <v>0</v>
      </c>
      <c r="X114" s="150">
        <f t="shared" si="6"/>
        <v>0</v>
      </c>
      <c r="Y114" s="151">
        <f t="shared" si="7"/>
        <v>0</v>
      </c>
      <c r="Z114" s="150">
        <f t="shared" si="8"/>
        <v>0</v>
      </c>
      <c r="AA114" s="150">
        <f t="shared" si="9"/>
        <v>0</v>
      </c>
      <c r="AB114" s="123">
        <f t="shared" si="10"/>
        <v>0</v>
      </c>
    </row>
    <row r="115" spans="2:28">
      <c r="B115" s="59" t="s">
        <v>166</v>
      </c>
      <c r="C115" s="11" t="s">
        <v>170</v>
      </c>
      <c r="D115" s="123">
        <v>5.0000000000000001E-3</v>
      </c>
      <c r="E115" s="118">
        <v>3508.2736842105269</v>
      </c>
      <c r="F115" s="17">
        <v>3508.2736842105269</v>
      </c>
      <c r="G115" s="13">
        <v>0</v>
      </c>
      <c r="H115" s="30">
        <v>0.82543859649122808</v>
      </c>
      <c r="I115" s="32">
        <v>0.82543859649122808</v>
      </c>
      <c r="J115" s="33">
        <v>0</v>
      </c>
      <c r="K115" s="171">
        <v>0</v>
      </c>
      <c r="L115" s="171">
        <v>0</v>
      </c>
      <c r="M115" s="172">
        <v>0</v>
      </c>
      <c r="N115" s="1" t="b">
        <v>1</v>
      </c>
      <c r="O115" s="11" t="b">
        <v>1</v>
      </c>
      <c r="P115" s="126" t="b">
        <v>0</v>
      </c>
      <c r="Q115" s="118">
        <v>3508.2736842105269</v>
      </c>
      <c r="R115" s="17">
        <v>3508.2736842105269</v>
      </c>
      <c r="S115" s="13">
        <v>3508.2736842105269</v>
      </c>
      <c r="T115" s="32">
        <v>0.82543859649122808</v>
      </c>
      <c r="U115" s="32">
        <v>0.82543859649122808</v>
      </c>
      <c r="V115" s="119">
        <v>0.82543859649122808</v>
      </c>
      <c r="W115" s="149">
        <f t="shared" si="11"/>
        <v>0</v>
      </c>
      <c r="X115" s="150">
        <f t="shared" si="6"/>
        <v>0</v>
      </c>
      <c r="Y115" s="151">
        <f t="shared" si="7"/>
        <v>0</v>
      </c>
      <c r="Z115" s="150">
        <f t="shared" si="8"/>
        <v>0</v>
      </c>
      <c r="AA115" s="150">
        <f t="shared" si="9"/>
        <v>0</v>
      </c>
      <c r="AB115" s="123">
        <f t="shared" si="10"/>
        <v>0</v>
      </c>
    </row>
    <row r="116" spans="2:28">
      <c r="B116" s="59" t="s">
        <v>166</v>
      </c>
      <c r="C116" s="11" t="s">
        <v>129</v>
      </c>
      <c r="D116" s="123">
        <v>0.01</v>
      </c>
      <c r="E116" s="118">
        <v>2342.5862246684787</v>
      </c>
      <c r="F116" s="17">
        <v>2342.5862246684787</v>
      </c>
      <c r="G116" s="13">
        <v>2342.5862246684787</v>
      </c>
      <c r="H116" s="30">
        <v>0.58257563869131268</v>
      </c>
      <c r="I116" s="32">
        <v>0.58257563869131268</v>
      </c>
      <c r="J116" s="33">
        <v>0.58257563869131268</v>
      </c>
      <c r="K116" s="171">
        <v>0</v>
      </c>
      <c r="L116" s="171">
        <v>8</v>
      </c>
      <c r="M116" s="172">
        <v>0</v>
      </c>
      <c r="N116" s="1" t="b">
        <v>0</v>
      </c>
      <c r="O116" s="11" t="b">
        <v>0</v>
      </c>
      <c r="P116" s="126" t="b">
        <v>0</v>
      </c>
      <c r="Q116" s="118">
        <v>3331.01</v>
      </c>
      <c r="R116" s="17">
        <v>3331.01</v>
      </c>
      <c r="S116" s="13">
        <v>3331.01</v>
      </c>
      <c r="T116" s="32">
        <v>0.71</v>
      </c>
      <c r="U116" s="32">
        <v>0.71</v>
      </c>
      <c r="V116" s="119">
        <v>0.71</v>
      </c>
      <c r="W116" s="149">
        <f t="shared" si="11"/>
        <v>-0.29673395616690473</v>
      </c>
      <c r="X116" s="150">
        <f t="shared" si="6"/>
        <v>-0.29673395616690473</v>
      </c>
      <c r="Y116" s="151">
        <f t="shared" si="7"/>
        <v>-0.29673395616690473</v>
      </c>
      <c r="Z116" s="150">
        <f t="shared" si="8"/>
        <v>-0.17947093142068632</v>
      </c>
      <c r="AA116" s="150">
        <f t="shared" si="9"/>
        <v>-0.17947093142068632</v>
      </c>
      <c r="AB116" s="123">
        <f t="shared" si="10"/>
        <v>-0.17947093142068632</v>
      </c>
    </row>
    <row r="117" spans="2:28">
      <c r="B117" s="59" t="s">
        <v>166</v>
      </c>
      <c r="C117" s="11" t="s">
        <v>135</v>
      </c>
      <c r="D117" s="123">
        <v>5.0000000000000001E-3</v>
      </c>
      <c r="E117" s="118">
        <v>2410.6688679587937</v>
      </c>
      <c r="F117" s="17">
        <v>2410.6688679587937</v>
      </c>
      <c r="G117" s="13">
        <v>0</v>
      </c>
      <c r="H117" s="30">
        <v>0.257624558413099</v>
      </c>
      <c r="I117" s="32">
        <v>0.257624558413099</v>
      </c>
      <c r="J117" s="33">
        <v>0</v>
      </c>
      <c r="K117" s="171">
        <v>2</v>
      </c>
      <c r="L117" s="171">
        <v>23</v>
      </c>
      <c r="M117" s="172">
        <v>0</v>
      </c>
      <c r="N117" s="1" t="b">
        <v>0</v>
      </c>
      <c r="O117" s="11" t="b">
        <v>0</v>
      </c>
      <c r="P117" s="126" t="b">
        <v>0</v>
      </c>
      <c r="Q117" s="118">
        <v>3331.01</v>
      </c>
      <c r="R117" s="17">
        <v>3331.01</v>
      </c>
      <c r="S117" s="13">
        <v>3331.01</v>
      </c>
      <c r="T117" s="32">
        <v>0.71</v>
      </c>
      <c r="U117" s="32">
        <v>0.71</v>
      </c>
      <c r="V117" s="119">
        <v>0.71</v>
      </c>
      <c r="W117" s="149">
        <f t="shared" si="11"/>
        <v>-0.27629491716962917</v>
      </c>
      <c r="X117" s="150">
        <f t="shared" si="6"/>
        <v>-0.27629491716962917</v>
      </c>
      <c r="Y117" s="151">
        <f t="shared" si="7"/>
        <v>0</v>
      </c>
      <c r="Z117" s="150">
        <f t="shared" si="8"/>
        <v>-0.63714850927732536</v>
      </c>
      <c r="AA117" s="150">
        <f t="shared" si="9"/>
        <v>-0.63714850927732536</v>
      </c>
      <c r="AB117" s="123">
        <f t="shared" si="10"/>
        <v>0</v>
      </c>
    </row>
    <row r="118" spans="2:28">
      <c r="B118" s="59" t="s">
        <v>166</v>
      </c>
      <c r="C118" s="11" t="s">
        <v>133</v>
      </c>
      <c r="D118" s="123">
        <v>0</v>
      </c>
      <c r="E118" s="118">
        <v>900.70763931456736</v>
      </c>
      <c r="F118" s="17">
        <v>900.70763931456736</v>
      </c>
      <c r="G118" s="13">
        <v>0</v>
      </c>
      <c r="H118" s="30">
        <v>0.2462524608269934</v>
      </c>
      <c r="I118" s="32">
        <v>0.2462524608269934</v>
      </c>
      <c r="J118" s="33">
        <v>0</v>
      </c>
      <c r="K118" s="171">
        <v>2</v>
      </c>
      <c r="L118" s="171">
        <v>6</v>
      </c>
      <c r="M118" s="172">
        <v>0</v>
      </c>
      <c r="N118" s="1" t="b">
        <v>0</v>
      </c>
      <c r="O118" s="11" t="b">
        <v>0</v>
      </c>
      <c r="P118" s="126" t="b">
        <v>0</v>
      </c>
      <c r="Q118" s="118">
        <v>3331.01</v>
      </c>
      <c r="R118" s="17">
        <v>3331.01</v>
      </c>
      <c r="S118" s="13">
        <v>3331.01</v>
      </c>
      <c r="T118" s="32">
        <v>0.71</v>
      </c>
      <c r="U118" s="32">
        <v>0.71</v>
      </c>
      <c r="V118" s="119">
        <v>0.71</v>
      </c>
      <c r="W118" s="149">
        <f t="shared" si="11"/>
        <v>-0.72959923887512579</v>
      </c>
      <c r="X118" s="150">
        <f t="shared" si="6"/>
        <v>-0.72959923887512579</v>
      </c>
      <c r="Y118" s="151">
        <f t="shared" si="7"/>
        <v>0</v>
      </c>
      <c r="Z118" s="150">
        <f t="shared" si="8"/>
        <v>-0.65316554813099525</v>
      </c>
      <c r="AA118" s="150">
        <f t="shared" si="9"/>
        <v>-0.65316554813099525</v>
      </c>
      <c r="AB118" s="123">
        <f t="shared" si="10"/>
        <v>0</v>
      </c>
    </row>
    <row r="119" spans="2:28">
      <c r="B119" s="59" t="s">
        <v>166</v>
      </c>
      <c r="C119" s="11" t="s">
        <v>171</v>
      </c>
      <c r="D119" s="123">
        <v>0.20100000000000001</v>
      </c>
      <c r="E119" s="118">
        <v>740.78138541381111</v>
      </c>
      <c r="F119" s="17">
        <v>740.78138541381111</v>
      </c>
      <c r="G119" s="13">
        <v>0</v>
      </c>
      <c r="H119" s="30">
        <v>8.5077689880543983E-2</v>
      </c>
      <c r="I119" s="32">
        <v>8.5077689880543983E-2</v>
      </c>
      <c r="J119" s="33">
        <v>0</v>
      </c>
      <c r="K119" s="171">
        <v>0</v>
      </c>
      <c r="L119" s="171">
        <v>0</v>
      </c>
      <c r="M119" s="172">
        <v>0</v>
      </c>
      <c r="N119" s="1" t="b">
        <v>0</v>
      </c>
      <c r="O119" s="11" t="b">
        <v>0</v>
      </c>
      <c r="P119" s="126" t="b">
        <v>0</v>
      </c>
      <c r="Q119" s="118">
        <v>0</v>
      </c>
      <c r="R119" s="17">
        <v>0</v>
      </c>
      <c r="S119" s="13">
        <v>0</v>
      </c>
      <c r="T119" s="32">
        <v>0</v>
      </c>
      <c r="U119" s="32">
        <v>0</v>
      </c>
      <c r="V119" s="119">
        <v>0</v>
      </c>
      <c r="W119" s="149">
        <f t="shared" si="11"/>
        <v>0</v>
      </c>
      <c r="X119" s="150">
        <f t="shared" si="6"/>
        <v>0</v>
      </c>
      <c r="Y119" s="151">
        <f t="shared" si="7"/>
        <v>0</v>
      </c>
      <c r="Z119" s="150">
        <f t="shared" si="8"/>
        <v>0</v>
      </c>
      <c r="AA119" s="150">
        <f t="shared" si="9"/>
        <v>0</v>
      </c>
      <c r="AB119" s="123">
        <f t="shared" si="10"/>
        <v>0</v>
      </c>
    </row>
    <row r="120" spans="2:28">
      <c r="B120" s="59" t="s">
        <v>166</v>
      </c>
      <c r="C120" s="11" t="s">
        <v>143</v>
      </c>
      <c r="D120" s="123">
        <v>5.8888857607108491E-2</v>
      </c>
      <c r="E120" s="118">
        <v>1232.8450244996825</v>
      </c>
      <c r="F120" s="17">
        <v>1604.8157066705116</v>
      </c>
      <c r="G120" s="13">
        <v>5350.6601061735391</v>
      </c>
      <c r="H120" s="30">
        <v>0.14978258863810473</v>
      </c>
      <c r="I120" s="32">
        <v>0.19779005878680614</v>
      </c>
      <c r="J120" s="33">
        <v>0.68123749931286171</v>
      </c>
      <c r="K120" s="171">
        <v>23</v>
      </c>
      <c r="L120" s="171">
        <v>18</v>
      </c>
      <c r="M120" s="172">
        <v>0</v>
      </c>
      <c r="N120" s="1" t="b">
        <v>0</v>
      </c>
      <c r="O120" s="11" t="b">
        <v>0</v>
      </c>
      <c r="P120" s="126" t="b">
        <v>0</v>
      </c>
      <c r="Q120" s="118">
        <v>1457.0946617517941</v>
      </c>
      <c r="R120" s="17">
        <v>1961.3076609666859</v>
      </c>
      <c r="S120" s="13">
        <v>1457.0946617517941</v>
      </c>
      <c r="T120" s="32">
        <v>0.17036997090672315</v>
      </c>
      <c r="U120" s="32">
        <v>0.23494474618170993</v>
      </c>
      <c r="V120" s="119">
        <v>0.17036997090672315</v>
      </c>
      <c r="W120" s="149">
        <f t="shared" si="11"/>
        <v>-0.15390190022555375</v>
      </c>
      <c r="X120" s="150">
        <f t="shared" si="6"/>
        <v>-0.18176238302177802</v>
      </c>
      <c r="Y120" s="151">
        <f t="shared" si="7"/>
        <v>2.6721430986101486</v>
      </c>
      <c r="Z120" s="150">
        <f t="shared" si="8"/>
        <v>-0.12083926621018164</v>
      </c>
      <c r="AA120" s="150">
        <f t="shared" si="9"/>
        <v>-0.15814223556277263</v>
      </c>
      <c r="AB120" s="123">
        <f t="shared" si="10"/>
        <v>2.9985773061253642</v>
      </c>
    </row>
    <row r="121" spans="2:28">
      <c r="B121" s="59" t="s">
        <v>172</v>
      </c>
      <c r="C121" s="11" t="s">
        <v>171</v>
      </c>
      <c r="D121" s="123">
        <v>0.2</v>
      </c>
      <c r="E121" s="118">
        <v>478.49634436570284</v>
      </c>
      <c r="F121" s="17">
        <v>478.49634436570284</v>
      </c>
      <c r="G121" s="13">
        <v>0</v>
      </c>
      <c r="H121" s="30">
        <v>3.9518285034865631E-2</v>
      </c>
      <c r="I121" s="32">
        <v>3.9518285034865631E-2</v>
      </c>
      <c r="J121" s="33">
        <v>0</v>
      </c>
      <c r="K121" s="171">
        <v>0</v>
      </c>
      <c r="L121" s="171">
        <v>0</v>
      </c>
      <c r="M121" s="172">
        <v>0</v>
      </c>
      <c r="N121" s="1" t="b">
        <v>0</v>
      </c>
      <c r="O121" s="11" t="b">
        <v>0</v>
      </c>
      <c r="P121" s="126" t="b">
        <v>0</v>
      </c>
      <c r="Q121" s="118">
        <v>0</v>
      </c>
      <c r="R121" s="17">
        <v>0</v>
      </c>
      <c r="S121" s="13">
        <v>0</v>
      </c>
      <c r="T121" s="32">
        <v>0</v>
      </c>
      <c r="U121" s="32">
        <v>0</v>
      </c>
      <c r="V121" s="119">
        <v>0</v>
      </c>
      <c r="W121" s="149">
        <f t="shared" si="11"/>
        <v>0</v>
      </c>
      <c r="X121" s="150">
        <f t="shared" si="6"/>
        <v>0</v>
      </c>
      <c r="Y121" s="151">
        <f t="shared" si="7"/>
        <v>0</v>
      </c>
      <c r="Z121" s="150">
        <f t="shared" si="8"/>
        <v>0</v>
      </c>
      <c r="AA121" s="150">
        <f t="shared" si="9"/>
        <v>0</v>
      </c>
      <c r="AB121" s="123">
        <f t="shared" si="10"/>
        <v>0</v>
      </c>
    </row>
    <row r="122" spans="2:28">
      <c r="B122" s="59" t="s">
        <v>172</v>
      </c>
      <c r="C122" s="11" t="s">
        <v>168</v>
      </c>
      <c r="D122" s="123">
        <v>0.63900000000000001</v>
      </c>
      <c r="E122" s="118">
        <v>478.49634436570284</v>
      </c>
      <c r="F122" s="17">
        <v>478.49634436570284</v>
      </c>
      <c r="G122" s="13">
        <v>0</v>
      </c>
      <c r="H122" s="30">
        <v>3.9518285034865631E-2</v>
      </c>
      <c r="I122" s="32">
        <v>3.9518285034865631E-2</v>
      </c>
      <c r="J122" s="33">
        <v>0</v>
      </c>
      <c r="K122" s="171">
        <v>11</v>
      </c>
      <c r="L122" s="171">
        <v>332</v>
      </c>
      <c r="M122" s="172">
        <v>0</v>
      </c>
      <c r="N122" s="1" t="b">
        <v>0</v>
      </c>
      <c r="O122" s="11" t="b">
        <v>0</v>
      </c>
      <c r="P122" s="126" t="b">
        <v>0</v>
      </c>
      <c r="Q122" s="118">
        <v>1131.5861644984561</v>
      </c>
      <c r="R122" s="17">
        <v>1131.5861644984561</v>
      </c>
      <c r="S122" s="13">
        <v>1131.5861644984561</v>
      </c>
      <c r="T122" s="32">
        <v>0.11894446076491122</v>
      </c>
      <c r="U122" s="32">
        <v>0.11894446076491122</v>
      </c>
      <c r="V122" s="119">
        <v>0.11894446076491122</v>
      </c>
      <c r="W122" s="149">
        <f t="shared" si="11"/>
        <v>-0.57714546238042519</v>
      </c>
      <c r="X122" s="150">
        <f t="shared" si="6"/>
        <v>-0.57714546238042519</v>
      </c>
      <c r="Y122" s="151">
        <f t="shared" si="7"/>
        <v>0</v>
      </c>
      <c r="Z122" s="150">
        <f t="shared" si="8"/>
        <v>-0.66775850862889807</v>
      </c>
      <c r="AA122" s="150">
        <f t="shared" si="9"/>
        <v>-0.66775850862889807</v>
      </c>
      <c r="AB122" s="123">
        <f t="shared" si="10"/>
        <v>0</v>
      </c>
    </row>
    <row r="123" spans="2:28">
      <c r="B123" s="59" t="s">
        <v>172</v>
      </c>
      <c r="C123" s="11" t="s">
        <v>167</v>
      </c>
      <c r="D123" s="123">
        <v>0.1</v>
      </c>
      <c r="E123" s="118">
        <v>7883.9999999999973</v>
      </c>
      <c r="F123" s="17">
        <v>4126.5436540042738</v>
      </c>
      <c r="G123" s="13">
        <v>4126.5436540042738</v>
      </c>
      <c r="H123" s="30">
        <v>0.9</v>
      </c>
      <c r="I123" s="32">
        <v>0.32772375683856464</v>
      </c>
      <c r="J123" s="33">
        <v>0.32772375683856464</v>
      </c>
      <c r="K123" s="171">
        <v>0</v>
      </c>
      <c r="L123" s="171">
        <v>54</v>
      </c>
      <c r="M123" s="172">
        <v>0</v>
      </c>
      <c r="N123" s="1" t="b">
        <v>1</v>
      </c>
      <c r="O123" s="11" t="b">
        <v>0</v>
      </c>
      <c r="P123" s="126" t="b">
        <v>0</v>
      </c>
      <c r="Q123" s="118">
        <v>7883.9999999999973</v>
      </c>
      <c r="R123" s="17">
        <v>7883.9999999999973</v>
      </c>
      <c r="S123" s="13">
        <v>7883.9999999999973</v>
      </c>
      <c r="T123" s="32">
        <v>0.9</v>
      </c>
      <c r="U123" s="32">
        <v>0.9</v>
      </c>
      <c r="V123" s="119">
        <v>0.9</v>
      </c>
      <c r="W123" s="149">
        <f t="shared" si="11"/>
        <v>0</v>
      </c>
      <c r="X123" s="150">
        <f t="shared" si="6"/>
        <v>-0.47659263647840244</v>
      </c>
      <c r="Y123" s="151">
        <f t="shared" si="7"/>
        <v>-0.47659263647840244</v>
      </c>
      <c r="Z123" s="150">
        <f t="shared" si="8"/>
        <v>0</v>
      </c>
      <c r="AA123" s="150">
        <f t="shared" si="9"/>
        <v>-0.63586249240159487</v>
      </c>
      <c r="AB123" s="123">
        <f t="shared" si="10"/>
        <v>-0.63586249240159487</v>
      </c>
    </row>
    <row r="124" spans="2:28">
      <c r="B124" s="59" t="s">
        <v>172</v>
      </c>
      <c r="C124" s="11" t="s">
        <v>129</v>
      </c>
      <c r="D124" s="123">
        <v>0.02</v>
      </c>
      <c r="E124" s="118">
        <v>3701.9094542244875</v>
      </c>
      <c r="F124" s="17">
        <v>2704.4890787222535</v>
      </c>
      <c r="G124" s="13">
        <v>3701.9094542244875</v>
      </c>
      <c r="H124" s="30">
        <v>0.40211986147009621</v>
      </c>
      <c r="I124" s="32">
        <v>0.26064247074609564</v>
      </c>
      <c r="J124" s="33">
        <v>0.40211986147009621</v>
      </c>
      <c r="K124" s="171">
        <v>3</v>
      </c>
      <c r="L124" s="171">
        <v>12</v>
      </c>
      <c r="M124" s="172">
        <v>0</v>
      </c>
      <c r="N124" s="1" t="b">
        <v>0</v>
      </c>
      <c r="O124" s="11" t="b">
        <v>0</v>
      </c>
      <c r="P124" s="126" t="b">
        <v>0</v>
      </c>
      <c r="Q124" s="118">
        <v>6131.9999999999982</v>
      </c>
      <c r="R124" s="17">
        <v>6131.9999999999982</v>
      </c>
      <c r="S124" s="13">
        <v>6131.9999999999982</v>
      </c>
      <c r="T124" s="32">
        <v>0.69999999999999984</v>
      </c>
      <c r="U124" s="32">
        <v>0.69999999999999984</v>
      </c>
      <c r="V124" s="119">
        <v>0.69999999999999984</v>
      </c>
      <c r="W124" s="149">
        <f t="shared" si="11"/>
        <v>-0.39629656649959416</v>
      </c>
      <c r="X124" s="150">
        <f t="shared" si="6"/>
        <v>-0.558954814298393</v>
      </c>
      <c r="Y124" s="151">
        <f t="shared" si="7"/>
        <v>-0.39629656649959416</v>
      </c>
      <c r="Z124" s="150">
        <f t="shared" si="8"/>
        <v>-0.42554305504271955</v>
      </c>
      <c r="AA124" s="150">
        <f t="shared" si="9"/>
        <v>-0.62765361321986324</v>
      </c>
      <c r="AB124" s="123">
        <f t="shared" si="10"/>
        <v>-0.42554305504271955</v>
      </c>
    </row>
    <row r="125" spans="2:28">
      <c r="B125" s="59" t="s">
        <v>172</v>
      </c>
      <c r="C125" s="11" t="s">
        <v>165</v>
      </c>
      <c r="D125" s="123">
        <v>1.6E-2</v>
      </c>
      <c r="E125" s="118">
        <v>5255.9999999999982</v>
      </c>
      <c r="F125" s="17">
        <v>5255.9999999999982</v>
      </c>
      <c r="G125" s="13">
        <v>5255.9999999999982</v>
      </c>
      <c r="H125" s="30">
        <v>0.6</v>
      </c>
      <c r="I125" s="32">
        <v>0.6</v>
      </c>
      <c r="J125" s="33">
        <v>0.6</v>
      </c>
      <c r="K125" s="171">
        <v>1</v>
      </c>
      <c r="L125" s="171">
        <v>0</v>
      </c>
      <c r="M125" s="172">
        <v>0</v>
      </c>
      <c r="N125" s="1" t="b">
        <v>1</v>
      </c>
      <c r="O125" s="11" t="b">
        <v>1</v>
      </c>
      <c r="P125" s="126" t="b">
        <v>1</v>
      </c>
      <c r="Q125" s="118">
        <v>5255.9999999999982</v>
      </c>
      <c r="R125" s="17">
        <v>5255.9999999999982</v>
      </c>
      <c r="S125" s="13">
        <v>5255.9999999999982</v>
      </c>
      <c r="T125" s="32">
        <v>0.6</v>
      </c>
      <c r="U125" s="32">
        <v>0.6</v>
      </c>
      <c r="V125" s="119">
        <v>0.6</v>
      </c>
      <c r="W125" s="149">
        <f t="shared" si="11"/>
        <v>0</v>
      </c>
      <c r="X125" s="150">
        <f t="shared" si="6"/>
        <v>0</v>
      </c>
      <c r="Y125" s="151">
        <f t="shared" si="7"/>
        <v>0</v>
      </c>
      <c r="Z125" s="150">
        <f t="shared" si="8"/>
        <v>0</v>
      </c>
      <c r="AA125" s="150">
        <f t="shared" si="9"/>
        <v>0</v>
      </c>
      <c r="AB125" s="123">
        <f t="shared" si="10"/>
        <v>0</v>
      </c>
    </row>
    <row r="126" spans="2:28">
      <c r="B126" s="59" t="s">
        <v>172</v>
      </c>
      <c r="C126" s="11" t="s">
        <v>173</v>
      </c>
      <c r="D126" s="123">
        <v>5.0000000000000001E-3</v>
      </c>
      <c r="E126" s="118">
        <v>614.36559756493318</v>
      </c>
      <c r="F126" s="17">
        <v>614.36559756493318</v>
      </c>
      <c r="G126" s="13">
        <v>0</v>
      </c>
      <c r="H126" s="30">
        <v>5.3570771488254836E-2</v>
      </c>
      <c r="I126" s="32">
        <v>5.3570771488254836E-2</v>
      </c>
      <c r="J126" s="33">
        <v>0</v>
      </c>
      <c r="K126" s="171">
        <v>0</v>
      </c>
      <c r="L126" s="171">
        <v>49</v>
      </c>
      <c r="M126" s="172">
        <v>0</v>
      </c>
      <c r="N126" s="1" t="b">
        <v>0</v>
      </c>
      <c r="O126" s="11" t="b">
        <v>0</v>
      </c>
      <c r="P126" s="126" t="b">
        <v>0</v>
      </c>
      <c r="Q126" s="118">
        <v>6131.9999999999982</v>
      </c>
      <c r="R126" s="17">
        <v>6131.9999999999982</v>
      </c>
      <c r="S126" s="13">
        <v>6131.9999999999982</v>
      </c>
      <c r="T126" s="32">
        <v>0.69999999999999984</v>
      </c>
      <c r="U126" s="32">
        <v>0.69999999999999984</v>
      </c>
      <c r="V126" s="119">
        <v>0.69999999999999984</v>
      </c>
      <c r="W126" s="149">
        <f t="shared" si="11"/>
        <v>-0.89980991559606427</v>
      </c>
      <c r="X126" s="150">
        <f t="shared" si="6"/>
        <v>-0.89980991559606427</v>
      </c>
      <c r="Y126" s="151">
        <f t="shared" si="7"/>
        <v>0</v>
      </c>
      <c r="Z126" s="150">
        <f t="shared" si="8"/>
        <v>-0.92347032644535021</v>
      </c>
      <c r="AA126" s="150">
        <f t="shared" si="9"/>
        <v>-0.92347032644535021</v>
      </c>
      <c r="AB126" s="123">
        <f t="shared" si="10"/>
        <v>0</v>
      </c>
    </row>
    <row r="127" spans="2:28">
      <c r="B127" s="59" t="s">
        <v>172</v>
      </c>
      <c r="C127" s="11" t="s">
        <v>147</v>
      </c>
      <c r="D127" s="123">
        <v>5.0000000000000001E-3</v>
      </c>
      <c r="E127" s="118">
        <v>890.84428362275514</v>
      </c>
      <c r="F127" s="17">
        <v>890.84428362275514</v>
      </c>
      <c r="G127" s="13">
        <v>0</v>
      </c>
      <c r="H127" s="30">
        <v>0.1455030060040822</v>
      </c>
      <c r="I127" s="32">
        <v>0.1455030060040822</v>
      </c>
      <c r="J127" s="33">
        <v>0</v>
      </c>
      <c r="K127" s="171">
        <v>3</v>
      </c>
      <c r="L127" s="171">
        <v>10</v>
      </c>
      <c r="M127" s="172">
        <v>0</v>
      </c>
      <c r="N127" s="1" t="b">
        <v>0</v>
      </c>
      <c r="O127" s="11" t="b">
        <v>0</v>
      </c>
      <c r="P127" s="126" t="b">
        <v>0</v>
      </c>
      <c r="Q127" s="118">
        <v>6131.9999999999982</v>
      </c>
      <c r="R127" s="17">
        <v>6131.9999999999982</v>
      </c>
      <c r="S127" s="13">
        <v>6131.9999999999982</v>
      </c>
      <c r="T127" s="32">
        <v>0.69999999999999984</v>
      </c>
      <c r="U127" s="32">
        <v>0.69999999999999984</v>
      </c>
      <c r="V127" s="119">
        <v>0.69999999999999984</v>
      </c>
      <c r="W127" s="149">
        <f t="shared" si="11"/>
        <v>-0.85472206725003985</v>
      </c>
      <c r="X127" s="150">
        <f t="shared" si="6"/>
        <v>-0.85472206725003985</v>
      </c>
      <c r="Y127" s="151">
        <f t="shared" si="7"/>
        <v>0</v>
      </c>
      <c r="Z127" s="150">
        <f t="shared" si="8"/>
        <v>-0.79213856285131112</v>
      </c>
      <c r="AA127" s="150">
        <f t="shared" si="9"/>
        <v>-0.79213856285131112</v>
      </c>
      <c r="AB127" s="123">
        <f t="shared" si="10"/>
        <v>0</v>
      </c>
    </row>
    <row r="128" spans="2:28">
      <c r="B128" s="59" t="s">
        <v>172</v>
      </c>
      <c r="C128" s="11" t="s">
        <v>141</v>
      </c>
      <c r="D128" s="123">
        <v>5.0000000000000001E-3</v>
      </c>
      <c r="E128" s="118">
        <v>1184.9971925474531</v>
      </c>
      <c r="F128" s="17">
        <v>1184.9971925474531</v>
      </c>
      <c r="G128" s="13">
        <v>0</v>
      </c>
      <c r="H128" s="30">
        <v>0.17045052803815408</v>
      </c>
      <c r="I128" s="32">
        <v>0.17045052803815408</v>
      </c>
      <c r="J128" s="33">
        <v>0</v>
      </c>
      <c r="K128" s="171">
        <v>0</v>
      </c>
      <c r="L128" s="171">
        <v>8</v>
      </c>
      <c r="M128" s="172">
        <v>0</v>
      </c>
      <c r="N128" s="1" t="b">
        <v>0</v>
      </c>
      <c r="O128" s="11" t="b">
        <v>0</v>
      </c>
      <c r="P128" s="126" t="b">
        <v>0</v>
      </c>
      <c r="Q128" s="118">
        <v>6131.9999999999982</v>
      </c>
      <c r="R128" s="17">
        <v>6131.9999999999982</v>
      </c>
      <c r="S128" s="13">
        <v>6131.9999999999982</v>
      </c>
      <c r="T128" s="32">
        <v>0.69999999999999984</v>
      </c>
      <c r="U128" s="32">
        <v>0.69999999999999984</v>
      </c>
      <c r="V128" s="119">
        <v>0.69999999999999984</v>
      </c>
      <c r="W128" s="149">
        <f t="shared" si="11"/>
        <v>-0.8067519255467297</v>
      </c>
      <c r="X128" s="150">
        <f t="shared" si="6"/>
        <v>-0.8067519255467297</v>
      </c>
      <c r="Y128" s="151">
        <f t="shared" si="7"/>
        <v>0</v>
      </c>
      <c r="Z128" s="150">
        <f t="shared" si="8"/>
        <v>-0.75649924565977988</v>
      </c>
      <c r="AA128" s="150">
        <f t="shared" si="9"/>
        <v>-0.75649924565977988</v>
      </c>
      <c r="AB128" s="123">
        <f t="shared" si="10"/>
        <v>0</v>
      </c>
    </row>
    <row r="129" spans="2:28">
      <c r="B129" s="59" t="s">
        <v>172</v>
      </c>
      <c r="C129" s="11" t="s">
        <v>174</v>
      </c>
      <c r="D129" s="123">
        <v>0.01</v>
      </c>
      <c r="E129" s="118">
        <v>7883.9999999999973</v>
      </c>
      <c r="F129" s="17">
        <v>452.14060266458296</v>
      </c>
      <c r="G129" s="13">
        <v>0</v>
      </c>
      <c r="H129" s="30">
        <v>0.9</v>
      </c>
      <c r="I129" s="32">
        <v>3.0009264271910103E-2</v>
      </c>
      <c r="J129" s="33">
        <v>0</v>
      </c>
      <c r="K129" s="171">
        <v>0</v>
      </c>
      <c r="L129" s="171">
        <v>3</v>
      </c>
      <c r="M129" s="172">
        <v>0</v>
      </c>
      <c r="N129" s="1" t="b">
        <v>1</v>
      </c>
      <c r="O129" s="11" t="b">
        <v>0</v>
      </c>
      <c r="P129" s="126" t="b">
        <v>0</v>
      </c>
      <c r="Q129" s="118">
        <v>7883.9999999999973</v>
      </c>
      <c r="R129" s="17">
        <v>7883.9999999999973</v>
      </c>
      <c r="S129" s="13">
        <v>7883.9999999999973</v>
      </c>
      <c r="T129" s="32">
        <v>0.9</v>
      </c>
      <c r="U129" s="32">
        <v>0.9</v>
      </c>
      <c r="V129" s="119">
        <v>0.9</v>
      </c>
      <c r="W129" s="149">
        <f t="shared" si="11"/>
        <v>0</v>
      </c>
      <c r="X129" s="150">
        <f t="shared" si="6"/>
        <v>-0.94265086216836846</v>
      </c>
      <c r="Y129" s="151">
        <f t="shared" si="7"/>
        <v>0</v>
      </c>
      <c r="Z129" s="150">
        <f t="shared" si="8"/>
        <v>0</v>
      </c>
      <c r="AA129" s="150">
        <f t="shared" si="9"/>
        <v>-0.96665637303121099</v>
      </c>
      <c r="AB129" s="123">
        <f t="shared" si="10"/>
        <v>0</v>
      </c>
    </row>
    <row r="130" spans="2:28">
      <c r="B130" s="59" t="s">
        <v>172</v>
      </c>
      <c r="C130" s="11" t="s">
        <v>143</v>
      </c>
      <c r="D130" s="123">
        <v>0.50499911205634063</v>
      </c>
      <c r="E130" s="118">
        <v>1034.7564945256718</v>
      </c>
      <c r="F130" s="17">
        <v>967.99464032864682</v>
      </c>
      <c r="G130" s="13">
        <v>4196.9746653302736</v>
      </c>
      <c r="H130" s="30">
        <v>0.10463257553111227</v>
      </c>
      <c r="I130" s="32">
        <v>8.2688022272068146E-2</v>
      </c>
      <c r="J130" s="33">
        <v>0.37069685965631166</v>
      </c>
      <c r="K130" s="171">
        <v>7</v>
      </c>
      <c r="L130" s="171">
        <v>144</v>
      </c>
      <c r="M130" s="172">
        <v>0</v>
      </c>
      <c r="N130" s="1" t="b">
        <v>0</v>
      </c>
      <c r="O130" s="11" t="b">
        <v>0</v>
      </c>
      <c r="P130" s="126" t="b">
        <v>0</v>
      </c>
      <c r="Q130" s="118">
        <v>1371.8908361037829</v>
      </c>
      <c r="R130" s="17">
        <v>1812.6941160066551</v>
      </c>
      <c r="S130" s="13">
        <v>1371.8908361037829</v>
      </c>
      <c r="T130" s="32">
        <v>0.14948964007252297</v>
      </c>
      <c r="U130" s="32">
        <v>0.20033284960627692</v>
      </c>
      <c r="V130" s="119">
        <v>0.14948964007252297</v>
      </c>
      <c r="W130" s="149">
        <f t="shared" si="11"/>
        <v>-0.24574429153239646</v>
      </c>
      <c r="X130" s="150">
        <f t="shared" si="6"/>
        <v>-0.46599118307884829</v>
      </c>
      <c r="Y130" s="151">
        <f t="shared" si="7"/>
        <v>2.0592628472173673</v>
      </c>
      <c r="Z130" s="150">
        <f t="shared" si="8"/>
        <v>-0.30006804832528106</v>
      </c>
      <c r="AA130" s="150">
        <f t="shared" si="9"/>
        <v>-0.58724681231970388</v>
      </c>
      <c r="AB130" s="123">
        <f t="shared" si="10"/>
        <v>1.4797494961956752</v>
      </c>
    </row>
    <row r="131" spans="2:28">
      <c r="B131" s="59" t="s">
        <v>175</v>
      </c>
      <c r="C131" s="11" t="s">
        <v>176</v>
      </c>
      <c r="D131" s="123">
        <v>0.625</v>
      </c>
      <c r="E131" s="118">
        <v>2629.6683567840064</v>
      </c>
      <c r="F131" s="17">
        <v>2629.6683567840064</v>
      </c>
      <c r="G131" s="13">
        <v>2888.6431494170861</v>
      </c>
      <c r="H131" s="30">
        <v>0.58124674116384534</v>
      </c>
      <c r="I131" s="32">
        <v>0.58124674116384534</v>
      </c>
      <c r="J131" s="33">
        <v>0.59621180093272597</v>
      </c>
      <c r="K131" s="171">
        <v>160</v>
      </c>
      <c r="L131" s="171">
        <v>0</v>
      </c>
      <c r="M131" s="172">
        <v>108</v>
      </c>
      <c r="N131" s="1" t="b">
        <v>0</v>
      </c>
      <c r="O131" s="11" t="b">
        <v>0</v>
      </c>
      <c r="P131" s="126" t="b">
        <v>0</v>
      </c>
      <c r="Q131" s="118">
        <v>3240.3157894736846</v>
      </c>
      <c r="R131" s="17">
        <v>3240.3157894736846</v>
      </c>
      <c r="S131" s="13">
        <v>3240.3157894736846</v>
      </c>
      <c r="T131" s="32">
        <v>0.92543859649122806</v>
      </c>
      <c r="U131" s="32">
        <v>0.92543859649122806</v>
      </c>
      <c r="V131" s="119">
        <v>0.92543859649122806</v>
      </c>
      <c r="W131" s="149">
        <f t="shared" si="11"/>
        <v>-0.18845306209764942</v>
      </c>
      <c r="X131" s="150">
        <f t="shared" si="6"/>
        <v>-0.18845306209764942</v>
      </c>
      <c r="Y131" s="151">
        <f t="shared" si="7"/>
        <v>-0.10853036028124893</v>
      </c>
      <c r="Z131" s="150">
        <f t="shared" si="8"/>
        <v>-0.37192295267603442</v>
      </c>
      <c r="AA131" s="150">
        <f t="shared" si="9"/>
        <v>-0.37192295267603442</v>
      </c>
      <c r="AB131" s="123">
        <f t="shared" si="10"/>
        <v>-0.35575217719117763</v>
      </c>
    </row>
    <row r="132" spans="2:28">
      <c r="B132" s="59" t="s">
        <v>175</v>
      </c>
      <c r="C132" s="11" t="s">
        <v>129</v>
      </c>
      <c r="D132" s="123">
        <v>0.1</v>
      </c>
      <c r="E132" s="118">
        <v>1847.346687209611</v>
      </c>
      <c r="F132" s="17">
        <v>1960.6031116367101</v>
      </c>
      <c r="G132" s="13">
        <v>1701.6310397542261</v>
      </c>
      <c r="H132" s="30">
        <v>0.5555276027430297</v>
      </c>
      <c r="I132" s="32">
        <v>0.47741608007435737</v>
      </c>
      <c r="J132" s="33">
        <v>0.44534466429244862</v>
      </c>
      <c r="K132" s="171">
        <v>215</v>
      </c>
      <c r="L132" s="171">
        <v>18</v>
      </c>
      <c r="M132" s="172">
        <v>10</v>
      </c>
      <c r="N132" s="1" t="b">
        <v>0</v>
      </c>
      <c r="O132" s="11" t="b">
        <v>0</v>
      </c>
      <c r="P132" s="126" t="b">
        <v>0</v>
      </c>
      <c r="Q132" s="118">
        <v>3240.3157894736846</v>
      </c>
      <c r="R132" s="17">
        <v>3240.3157894736846</v>
      </c>
      <c r="S132" s="13">
        <v>3240.3157894736846</v>
      </c>
      <c r="T132" s="32">
        <v>0.92543859649122806</v>
      </c>
      <c r="U132" s="32">
        <v>0.92543859649122806</v>
      </c>
      <c r="V132" s="119">
        <v>0.92543859649122806</v>
      </c>
      <c r="W132" s="149">
        <f t="shared" si="11"/>
        <v>-0.42988683596493837</v>
      </c>
      <c r="X132" s="150">
        <f t="shared" si="6"/>
        <v>-0.39493455606832528</v>
      </c>
      <c r="Y132" s="151">
        <f t="shared" si="7"/>
        <v>-0.47485641822872543</v>
      </c>
      <c r="Z132" s="150">
        <f t="shared" si="8"/>
        <v>-0.39971424916866932</v>
      </c>
      <c r="AA132" s="150">
        <f t="shared" si="9"/>
        <v>-0.48411911726562329</v>
      </c>
      <c r="AB132" s="123">
        <f t="shared" si="10"/>
        <v>-0.51877448597782805</v>
      </c>
    </row>
    <row r="133" spans="2:28">
      <c r="B133" s="59" t="s">
        <v>175</v>
      </c>
      <c r="C133" s="11" t="s">
        <v>142</v>
      </c>
      <c r="D133" s="123">
        <v>0.05</v>
      </c>
      <c r="E133" s="118">
        <v>2413.0588707885695</v>
      </c>
      <c r="F133" s="17">
        <v>732.96075458578514</v>
      </c>
      <c r="G133" s="13">
        <v>0</v>
      </c>
      <c r="H133" s="30">
        <v>0.86122401244995039</v>
      </c>
      <c r="I133" s="32">
        <v>0.24027675707970711</v>
      </c>
      <c r="J133" s="33">
        <v>0</v>
      </c>
      <c r="K133" s="171">
        <v>8</v>
      </c>
      <c r="L133" s="171">
        <v>3</v>
      </c>
      <c r="M133" s="172">
        <v>0</v>
      </c>
      <c r="N133" s="1" t="b">
        <v>0</v>
      </c>
      <c r="O133" s="11" t="b">
        <v>0</v>
      </c>
      <c r="P133" s="126" t="b">
        <v>0</v>
      </c>
      <c r="Q133" s="118">
        <v>3240.3157894736846</v>
      </c>
      <c r="R133" s="17">
        <v>3240.3157894736846</v>
      </c>
      <c r="S133" s="13">
        <v>3240.3157894736846</v>
      </c>
      <c r="T133" s="32">
        <v>0.92543859649122806</v>
      </c>
      <c r="U133" s="32">
        <v>0.92543859649122806</v>
      </c>
      <c r="V133" s="119">
        <v>0.92543859649122806</v>
      </c>
      <c r="W133" s="149">
        <f t="shared" si="11"/>
        <v>-0.25530132630050978</v>
      </c>
      <c r="X133" s="150">
        <f t="shared" si="6"/>
        <v>-0.77379959170435109</v>
      </c>
      <c r="Y133" s="151">
        <f t="shared" si="7"/>
        <v>0</v>
      </c>
      <c r="Z133" s="150">
        <f t="shared" si="8"/>
        <v>-6.9388270907162597E-2</v>
      </c>
      <c r="AA133" s="150">
        <f t="shared" si="9"/>
        <v>-0.74036445206552981</v>
      </c>
      <c r="AB133" s="123">
        <f t="shared" si="10"/>
        <v>0</v>
      </c>
    </row>
    <row r="134" spans="2:28">
      <c r="B134" s="59" t="s">
        <v>175</v>
      </c>
      <c r="C134" s="11" t="s">
        <v>148</v>
      </c>
      <c r="D134" s="123">
        <v>0.05</v>
      </c>
      <c r="E134" s="118">
        <v>2485.9088603296741</v>
      </c>
      <c r="F134" s="17">
        <v>2936.4221776955446</v>
      </c>
      <c r="G134" s="13">
        <v>7012.2622549084635</v>
      </c>
      <c r="H134" s="30">
        <v>0.60903539317012045</v>
      </c>
      <c r="I134" s="32">
        <v>0.58315361974997293</v>
      </c>
      <c r="J134" s="33">
        <v>0.94307481933508308</v>
      </c>
      <c r="K134" s="171">
        <v>58</v>
      </c>
      <c r="L134" s="171">
        <v>13</v>
      </c>
      <c r="M134" s="172">
        <v>2</v>
      </c>
      <c r="N134" s="1" t="b">
        <v>0</v>
      </c>
      <c r="O134" s="11" t="b">
        <v>0</v>
      </c>
      <c r="P134" s="126" t="b">
        <v>0</v>
      </c>
      <c r="Q134" s="118">
        <v>3395.3289473684217</v>
      </c>
      <c r="R134" s="17">
        <v>3395.3289473684217</v>
      </c>
      <c r="S134" s="13">
        <v>3395.3289473684217</v>
      </c>
      <c r="T134" s="32">
        <v>0.9</v>
      </c>
      <c r="U134" s="32">
        <v>0.9</v>
      </c>
      <c r="V134" s="119">
        <v>0.9</v>
      </c>
      <c r="W134" s="149">
        <f t="shared" si="11"/>
        <v>-0.26784447137105855</v>
      </c>
      <c r="X134" s="150">
        <f t="shared" si="6"/>
        <v>-0.13515826501245384</v>
      </c>
      <c r="Y134" s="151">
        <f t="shared" si="7"/>
        <v>1.0652674199191734</v>
      </c>
      <c r="Z134" s="150">
        <f t="shared" si="8"/>
        <v>-0.32329400758875509</v>
      </c>
      <c r="AA134" s="150">
        <f t="shared" si="9"/>
        <v>-0.35205153361114122</v>
      </c>
      <c r="AB134" s="123">
        <f t="shared" si="10"/>
        <v>4.7860910372314505E-2</v>
      </c>
    </row>
    <row r="135" spans="2:28">
      <c r="B135" s="59" t="s">
        <v>175</v>
      </c>
      <c r="C135" s="11" t="s">
        <v>135</v>
      </c>
      <c r="D135" s="123">
        <v>0.05</v>
      </c>
      <c r="E135" s="118">
        <v>1209.0672000594757</v>
      </c>
      <c r="F135" s="17">
        <v>631.42723717336401</v>
      </c>
      <c r="G135" s="13">
        <v>0</v>
      </c>
      <c r="H135" s="30">
        <v>0.27807146785971387</v>
      </c>
      <c r="I135" s="32">
        <v>0.15671512164235513</v>
      </c>
      <c r="J135" s="33">
        <v>0</v>
      </c>
      <c r="K135" s="171">
        <v>32</v>
      </c>
      <c r="L135" s="171">
        <v>75</v>
      </c>
      <c r="M135" s="172">
        <v>2</v>
      </c>
      <c r="N135" s="1" t="b">
        <v>0</v>
      </c>
      <c r="O135" s="11" t="b">
        <v>0</v>
      </c>
      <c r="P135" s="126" t="b">
        <v>0</v>
      </c>
      <c r="Q135" s="118">
        <v>3395.3289473684217</v>
      </c>
      <c r="R135" s="17">
        <v>3395.3289473684217</v>
      </c>
      <c r="S135" s="13">
        <v>3395.3289473684217</v>
      </c>
      <c r="T135" s="32">
        <v>0.9</v>
      </c>
      <c r="U135" s="32">
        <v>0.9</v>
      </c>
      <c r="V135" s="119">
        <v>0.9</v>
      </c>
      <c r="W135" s="149">
        <f t="shared" si="11"/>
        <v>-0.64390277973020149</v>
      </c>
      <c r="X135" s="150">
        <f t="shared" si="6"/>
        <v>-0.81403061471768234</v>
      </c>
      <c r="Y135" s="151">
        <f t="shared" si="7"/>
        <v>0</v>
      </c>
      <c r="Z135" s="150">
        <f t="shared" si="8"/>
        <v>-0.69103170237809564</v>
      </c>
      <c r="AA135" s="150">
        <f t="shared" si="9"/>
        <v>-0.82587208706404991</v>
      </c>
      <c r="AB135" s="123">
        <f t="shared" si="10"/>
        <v>0</v>
      </c>
    </row>
    <row r="136" spans="2:28">
      <c r="B136" s="59" t="s">
        <v>175</v>
      </c>
      <c r="C136" s="11" t="s">
        <v>133</v>
      </c>
      <c r="D136" s="123">
        <v>0.05</v>
      </c>
      <c r="E136" s="118">
        <v>1751.5015467383262</v>
      </c>
      <c r="F136" s="17">
        <v>1751.5015467383262</v>
      </c>
      <c r="G136" s="13">
        <v>1860.9160772829341</v>
      </c>
      <c r="H136" s="30">
        <v>0.43620285352382632</v>
      </c>
      <c r="I136" s="32">
        <v>0.43620285352382632</v>
      </c>
      <c r="J136" s="33">
        <v>0.36922938766385832</v>
      </c>
      <c r="K136" s="171">
        <v>100</v>
      </c>
      <c r="L136" s="171">
        <v>11</v>
      </c>
      <c r="M136" s="172">
        <v>66</v>
      </c>
      <c r="N136" s="1" t="b">
        <v>0</v>
      </c>
      <c r="O136" s="11" t="b">
        <v>0</v>
      </c>
      <c r="P136" s="126" t="b">
        <v>0</v>
      </c>
      <c r="Q136" s="118">
        <v>3395.3289473684217</v>
      </c>
      <c r="R136" s="17">
        <v>3395.3289473684217</v>
      </c>
      <c r="S136" s="13">
        <v>3395.3289473684217</v>
      </c>
      <c r="T136" s="32">
        <v>0.9</v>
      </c>
      <c r="U136" s="32">
        <v>0.9</v>
      </c>
      <c r="V136" s="119">
        <v>0.9</v>
      </c>
      <c r="W136" s="149">
        <f t="shared" si="11"/>
        <v>-0.48414378285914178</v>
      </c>
      <c r="X136" s="150">
        <f t="shared" si="6"/>
        <v>-0.48414378285914178</v>
      </c>
      <c r="Y136" s="151">
        <f t="shared" si="7"/>
        <v>-0.45191876659689989</v>
      </c>
      <c r="Z136" s="150">
        <f t="shared" si="8"/>
        <v>-0.51533016275130406</v>
      </c>
      <c r="AA136" s="150">
        <f t="shared" si="9"/>
        <v>-0.51533016275130406</v>
      </c>
      <c r="AB136" s="123">
        <f t="shared" si="10"/>
        <v>-0.58974512481793528</v>
      </c>
    </row>
    <row r="137" spans="2:28">
      <c r="B137" s="59" t="s">
        <v>175</v>
      </c>
      <c r="C137" s="11" t="s">
        <v>137</v>
      </c>
      <c r="D137" s="123">
        <v>2.5000000000000001E-2</v>
      </c>
      <c r="E137" s="118">
        <v>2531.9686038691748</v>
      </c>
      <c r="F137" s="17">
        <v>1704.4716147389199</v>
      </c>
      <c r="G137" s="13">
        <v>2531.9686038691748</v>
      </c>
      <c r="H137" s="30">
        <v>0.64312945308236324</v>
      </c>
      <c r="I137" s="32">
        <v>0.5699331071915017</v>
      </c>
      <c r="J137" s="33">
        <v>0.64312945308236324</v>
      </c>
      <c r="K137" s="171">
        <v>17</v>
      </c>
      <c r="L137" s="171">
        <v>3</v>
      </c>
      <c r="M137" s="172">
        <v>0</v>
      </c>
      <c r="N137" s="1" t="b">
        <v>0</v>
      </c>
      <c r="O137" s="11" t="b">
        <v>0</v>
      </c>
      <c r="P137" s="126" t="b">
        <v>0</v>
      </c>
      <c r="Q137" s="118">
        <v>3240.3157894736846</v>
      </c>
      <c r="R137" s="17">
        <v>3240.3157894736846</v>
      </c>
      <c r="S137" s="13">
        <v>3240.3157894736846</v>
      </c>
      <c r="T137" s="32">
        <v>0.92543859649122806</v>
      </c>
      <c r="U137" s="32">
        <v>0.92543859649122806</v>
      </c>
      <c r="V137" s="119">
        <v>0.92543859649122806</v>
      </c>
      <c r="W137" s="149">
        <f t="shared" si="11"/>
        <v>-0.21860436810066733</v>
      </c>
      <c r="X137" s="150">
        <f t="shared" si="6"/>
        <v>-0.47397978299646765</v>
      </c>
      <c r="Y137" s="151">
        <f t="shared" si="7"/>
        <v>-0.21860436810066733</v>
      </c>
      <c r="Z137" s="150">
        <f t="shared" si="8"/>
        <v>-0.30505442984465014</v>
      </c>
      <c r="AA137" s="150">
        <f t="shared" si="9"/>
        <v>-0.38414811166036783</v>
      </c>
      <c r="AB137" s="123">
        <f t="shared" si="10"/>
        <v>-0.30505442984465014</v>
      </c>
    </row>
    <row r="138" spans="2:28">
      <c r="B138" s="59" t="s">
        <v>175</v>
      </c>
      <c r="C138" s="11" t="s">
        <v>174</v>
      </c>
      <c r="D138" s="123">
        <v>2.5000000000000001E-2</v>
      </c>
      <c r="E138" s="118">
        <v>1888.87959010896</v>
      </c>
      <c r="F138" s="17">
        <v>1888.87959010896</v>
      </c>
      <c r="G138" s="13">
        <v>0</v>
      </c>
      <c r="H138" s="30">
        <v>0.48987336502020473</v>
      </c>
      <c r="I138" s="32">
        <v>0.48987336502020473</v>
      </c>
      <c r="J138" s="33">
        <v>0</v>
      </c>
      <c r="K138" s="171">
        <v>30</v>
      </c>
      <c r="L138" s="171">
        <v>1</v>
      </c>
      <c r="M138" s="172">
        <v>2</v>
      </c>
      <c r="N138" s="1" t="b">
        <v>0</v>
      </c>
      <c r="O138" s="11" t="b">
        <v>0</v>
      </c>
      <c r="P138" s="126" t="b">
        <v>0</v>
      </c>
      <c r="Q138" s="118">
        <v>3395.3289473684217</v>
      </c>
      <c r="R138" s="17">
        <v>3395.3289473684217</v>
      </c>
      <c r="S138" s="13">
        <v>3395.3289473684217</v>
      </c>
      <c r="T138" s="32">
        <v>0.9</v>
      </c>
      <c r="U138" s="32">
        <v>0.9</v>
      </c>
      <c r="V138" s="119">
        <v>0.9</v>
      </c>
      <c r="W138" s="149">
        <f t="shared" si="11"/>
        <v>-0.44368288923140953</v>
      </c>
      <c r="X138" s="150">
        <f t="shared" ref="X138:X201" si="12">IF(AND(F138&gt;0,R138&lt;&gt;0),(F138-R138)/R138,0)</f>
        <v>-0.44368288923140953</v>
      </c>
      <c r="Y138" s="151">
        <f t="shared" ref="Y138:Y201" si="13">IF(AND(G138&gt;0,S138&lt;&gt;0),(G138-S138)/S138,0)</f>
        <v>0</v>
      </c>
      <c r="Z138" s="150">
        <f t="shared" ref="Z138:Z201" si="14">IF(AND(H138&gt;0,T138&lt;&gt;0),(H138-T138)/T138,0)</f>
        <v>-0.4556962610886614</v>
      </c>
      <c r="AA138" s="150">
        <f t="shared" ref="AA138:AA201" si="15">IF(AND(I138&gt;0,U138&lt;&gt;0),(I138-U138)/U138,0)</f>
        <v>-0.4556962610886614</v>
      </c>
      <c r="AB138" s="123">
        <f t="shared" ref="AB138:AB201" si="16">IF(AND(J138&gt;0,V138&lt;&gt;0),(J138-V138)/V138,0)</f>
        <v>0</v>
      </c>
    </row>
    <row r="139" spans="2:28">
      <c r="B139" s="59" t="s">
        <v>175</v>
      </c>
      <c r="C139" s="11" t="s">
        <v>141</v>
      </c>
      <c r="D139" s="123">
        <v>2.5000000000000001E-2</v>
      </c>
      <c r="E139" s="118">
        <v>2216.1548948171931</v>
      </c>
      <c r="F139" s="17">
        <v>1317.8505760999942</v>
      </c>
      <c r="G139" s="13">
        <v>0</v>
      </c>
      <c r="H139" s="30">
        <v>0.36090867509631841</v>
      </c>
      <c r="I139" s="32">
        <v>0.23366645637361236</v>
      </c>
      <c r="J139" s="33">
        <v>0</v>
      </c>
      <c r="K139" s="171">
        <v>26</v>
      </c>
      <c r="L139" s="171">
        <v>22</v>
      </c>
      <c r="M139" s="172">
        <v>0</v>
      </c>
      <c r="N139" s="1" t="b">
        <v>0</v>
      </c>
      <c r="O139" s="11" t="b">
        <v>0</v>
      </c>
      <c r="P139" s="126" t="b">
        <v>0</v>
      </c>
      <c r="Q139" s="118">
        <v>3395.3289473684217</v>
      </c>
      <c r="R139" s="17">
        <v>3395.3289473684217</v>
      </c>
      <c r="S139" s="13">
        <v>3395.3289473684217</v>
      </c>
      <c r="T139" s="32">
        <v>0.9</v>
      </c>
      <c r="U139" s="32">
        <v>0.9</v>
      </c>
      <c r="V139" s="119">
        <v>0.9</v>
      </c>
      <c r="W139" s="149">
        <f t="shared" ref="W139:W202" si="17">IF(AND(E139&gt;0,Q139&lt;&gt;0),(E139-Q139)/Q139,0)</f>
        <v>-0.34729302251116417</v>
      </c>
      <c r="X139" s="150">
        <f t="shared" si="12"/>
        <v>-0.61186365252727415</v>
      </c>
      <c r="Y139" s="151">
        <f t="shared" si="13"/>
        <v>0</v>
      </c>
      <c r="Z139" s="150">
        <f t="shared" si="14"/>
        <v>-0.59899036100409064</v>
      </c>
      <c r="AA139" s="150">
        <f t="shared" si="15"/>
        <v>-0.74037060402931953</v>
      </c>
      <c r="AB139" s="123">
        <f t="shared" si="16"/>
        <v>0</v>
      </c>
    </row>
    <row r="140" spans="2:28">
      <c r="B140" s="59" t="s">
        <v>175</v>
      </c>
      <c r="C140" s="11" t="s">
        <v>143</v>
      </c>
      <c r="D140" s="123"/>
      <c r="E140" s="118">
        <v>2322.5317030367014</v>
      </c>
      <c r="F140" s="17">
        <v>2264.9986644870219</v>
      </c>
      <c r="G140" s="13">
        <v>2920.615534196942</v>
      </c>
      <c r="H140" s="30">
        <v>0.55968762800022198</v>
      </c>
      <c r="I140" s="32">
        <v>0.514175062049265</v>
      </c>
      <c r="J140" s="33">
        <v>0.58689445728141731</v>
      </c>
      <c r="K140" s="171"/>
      <c r="L140" s="171"/>
      <c r="M140" s="172"/>
      <c r="N140" s="1"/>
      <c r="O140" s="11"/>
      <c r="P140" s="126"/>
      <c r="Q140" s="118">
        <v>3271.3202499500203</v>
      </c>
      <c r="R140" s="17">
        <v>3271.3202499500208</v>
      </c>
      <c r="S140" s="13">
        <v>3271.3202499500203</v>
      </c>
      <c r="T140" s="32">
        <v>0.92035057705986256</v>
      </c>
      <c r="U140" s="32">
        <v>0.92035057705986256</v>
      </c>
      <c r="V140" s="119">
        <v>0.92035057705986256</v>
      </c>
      <c r="W140" s="149">
        <f t="shared" si="17"/>
        <v>-0.29003230329644875</v>
      </c>
      <c r="X140" s="150">
        <f t="shared" si="12"/>
        <v>-0.30761940396339166</v>
      </c>
      <c r="Y140" s="151">
        <f t="shared" si="13"/>
        <v>-0.1072058645919599</v>
      </c>
      <c r="Z140" s="150">
        <f t="shared" si="14"/>
        <v>-0.39187561571570778</v>
      </c>
      <c r="AA140" s="150">
        <f t="shared" si="15"/>
        <v>-0.44132695207098088</v>
      </c>
      <c r="AB140" s="123">
        <f t="shared" si="16"/>
        <v>-0.36231423991029471</v>
      </c>
    </row>
    <row r="141" spans="2:28">
      <c r="B141" s="59" t="s">
        <v>177</v>
      </c>
      <c r="C141" s="11" t="s">
        <v>178</v>
      </c>
      <c r="D141" s="123">
        <v>0.28418764242647065</v>
      </c>
      <c r="E141" s="118">
        <v>3116.8421052631584</v>
      </c>
      <c r="F141" s="17">
        <v>3116.8421052631584</v>
      </c>
      <c r="G141" s="13">
        <v>0</v>
      </c>
      <c r="H141" s="30">
        <v>0.85964912280701755</v>
      </c>
      <c r="I141" s="32">
        <v>0.85964912280701755</v>
      </c>
      <c r="J141" s="33">
        <v>0</v>
      </c>
      <c r="K141" s="171">
        <v>0</v>
      </c>
      <c r="L141" s="171">
        <v>0</v>
      </c>
      <c r="M141" s="172">
        <v>0</v>
      </c>
      <c r="N141" s="1" t="b">
        <v>1</v>
      </c>
      <c r="O141" s="11" t="b">
        <v>1</v>
      </c>
      <c r="P141" s="126" t="b">
        <v>0</v>
      </c>
      <c r="Q141" s="118">
        <v>3116.8421052631584</v>
      </c>
      <c r="R141" s="17">
        <v>3116.8421052631584</v>
      </c>
      <c r="S141" s="13">
        <v>3116.8421052631584</v>
      </c>
      <c r="T141" s="32">
        <v>0.85964912280701755</v>
      </c>
      <c r="U141" s="32">
        <v>0.85964912280701755</v>
      </c>
      <c r="V141" s="119">
        <v>0.85964912280701755</v>
      </c>
      <c r="W141" s="149">
        <f t="shared" si="17"/>
        <v>0</v>
      </c>
      <c r="X141" s="150">
        <f t="shared" si="12"/>
        <v>0</v>
      </c>
      <c r="Y141" s="151">
        <f t="shared" si="13"/>
        <v>0</v>
      </c>
      <c r="Z141" s="150">
        <f t="shared" si="14"/>
        <v>0</v>
      </c>
      <c r="AA141" s="150">
        <f t="shared" si="15"/>
        <v>0</v>
      </c>
      <c r="AB141" s="123">
        <f t="shared" si="16"/>
        <v>0</v>
      </c>
    </row>
    <row r="142" spans="2:28">
      <c r="B142" s="59" t="s">
        <v>177</v>
      </c>
      <c r="C142" s="11" t="s">
        <v>179</v>
      </c>
      <c r="D142" s="123">
        <v>0.16250926599067567</v>
      </c>
      <c r="E142" s="118">
        <v>3081.9473684210539</v>
      </c>
      <c r="F142" s="17">
        <v>3081.9473684210539</v>
      </c>
      <c r="G142" s="13">
        <v>0</v>
      </c>
      <c r="H142" s="30">
        <v>0.8587719298245613</v>
      </c>
      <c r="I142" s="32">
        <v>0.8587719298245613</v>
      </c>
      <c r="J142" s="33">
        <v>0</v>
      </c>
      <c r="K142" s="171">
        <v>2</v>
      </c>
      <c r="L142" s="171">
        <v>0</v>
      </c>
      <c r="M142" s="172">
        <v>0</v>
      </c>
      <c r="N142" s="1" t="b">
        <v>1</v>
      </c>
      <c r="O142" s="11" t="b">
        <v>1</v>
      </c>
      <c r="P142" s="126" t="b">
        <v>0</v>
      </c>
      <c r="Q142" s="118">
        <v>3081.9473684210539</v>
      </c>
      <c r="R142" s="17">
        <v>3081.9473684210539</v>
      </c>
      <c r="S142" s="13">
        <v>3081.9473684210539</v>
      </c>
      <c r="T142" s="32">
        <v>0.8587719298245613</v>
      </c>
      <c r="U142" s="32">
        <v>0.8587719298245613</v>
      </c>
      <c r="V142" s="119">
        <v>0.8587719298245613</v>
      </c>
      <c r="W142" s="149">
        <f t="shared" si="17"/>
        <v>0</v>
      </c>
      <c r="X142" s="150">
        <f t="shared" si="12"/>
        <v>0</v>
      </c>
      <c r="Y142" s="151">
        <f t="shared" si="13"/>
        <v>0</v>
      </c>
      <c r="Z142" s="150">
        <f t="shared" si="14"/>
        <v>0</v>
      </c>
      <c r="AA142" s="150">
        <f t="shared" si="15"/>
        <v>0</v>
      </c>
      <c r="AB142" s="123">
        <f t="shared" si="16"/>
        <v>0</v>
      </c>
    </row>
    <row r="143" spans="2:28">
      <c r="B143" s="59" t="s">
        <v>177</v>
      </c>
      <c r="C143" s="11" t="s">
        <v>147</v>
      </c>
      <c r="D143" s="123">
        <v>0.12541488292679348</v>
      </c>
      <c r="E143" s="118">
        <v>658.50574280834076</v>
      </c>
      <c r="F143" s="17">
        <v>658.50574280834076</v>
      </c>
      <c r="G143" s="13">
        <v>0</v>
      </c>
      <c r="H143" s="30">
        <v>0.18580084183765563</v>
      </c>
      <c r="I143" s="32">
        <v>0.18580084183765563</v>
      </c>
      <c r="J143" s="33">
        <v>0</v>
      </c>
      <c r="K143" s="171">
        <v>14</v>
      </c>
      <c r="L143" s="171">
        <v>2</v>
      </c>
      <c r="M143" s="172">
        <v>0</v>
      </c>
      <c r="N143" s="1" t="b">
        <v>0</v>
      </c>
      <c r="O143" s="11" t="b">
        <v>0</v>
      </c>
      <c r="P143" s="126" t="b">
        <v>0</v>
      </c>
      <c r="Q143" s="118">
        <v>3116.8421052631584</v>
      </c>
      <c r="R143" s="17">
        <v>3116.8421052631584</v>
      </c>
      <c r="S143" s="13">
        <v>3116.8421052631584</v>
      </c>
      <c r="T143" s="32">
        <v>0.85964912280701755</v>
      </c>
      <c r="U143" s="32">
        <v>0.85964912280701755</v>
      </c>
      <c r="V143" s="119">
        <v>0.85964912280701755</v>
      </c>
      <c r="W143" s="149">
        <f t="shared" si="17"/>
        <v>-0.78872662760286261</v>
      </c>
      <c r="X143" s="150">
        <f t="shared" si="12"/>
        <v>-0.78872662760286261</v>
      </c>
      <c r="Y143" s="151">
        <f t="shared" si="13"/>
        <v>0</v>
      </c>
      <c r="Z143" s="150">
        <f t="shared" si="14"/>
        <v>-0.78386432684191076</v>
      </c>
      <c r="AA143" s="150">
        <f t="shared" si="15"/>
        <v>-0.78386432684191076</v>
      </c>
      <c r="AB143" s="123">
        <f t="shared" si="16"/>
        <v>0</v>
      </c>
    </row>
    <row r="144" spans="2:28">
      <c r="B144" s="59" t="s">
        <v>177</v>
      </c>
      <c r="C144" s="11" t="s">
        <v>180</v>
      </c>
      <c r="D144" s="123">
        <v>0.10191992967158217</v>
      </c>
      <c r="E144" s="118">
        <v>1145.400967296898</v>
      </c>
      <c r="F144" s="17">
        <v>1145.400967296898</v>
      </c>
      <c r="G144" s="13">
        <v>0</v>
      </c>
      <c r="H144" s="30">
        <v>0.45630492373798764</v>
      </c>
      <c r="I144" s="32">
        <v>0.45630492373798764</v>
      </c>
      <c r="J144" s="33">
        <v>0</v>
      </c>
      <c r="K144" s="171">
        <v>6</v>
      </c>
      <c r="L144" s="171">
        <v>0</v>
      </c>
      <c r="M144" s="172">
        <v>0</v>
      </c>
      <c r="N144" s="1" t="b">
        <v>0</v>
      </c>
      <c r="O144" s="11" t="b">
        <v>0</v>
      </c>
      <c r="P144" s="126" t="b">
        <v>0</v>
      </c>
      <c r="Q144" s="118">
        <v>3116.8421052631584</v>
      </c>
      <c r="R144" s="17">
        <v>3116.8421052631584</v>
      </c>
      <c r="S144" s="13">
        <v>3116.8421052631584</v>
      </c>
      <c r="T144" s="32">
        <v>0.85964912280701755</v>
      </c>
      <c r="U144" s="32">
        <v>0.85964912280701755</v>
      </c>
      <c r="V144" s="119">
        <v>0.85964912280701755</v>
      </c>
      <c r="W144" s="149">
        <f t="shared" si="17"/>
        <v>-0.63251235429515262</v>
      </c>
      <c r="X144" s="150">
        <f t="shared" si="12"/>
        <v>-0.63251235429515262</v>
      </c>
      <c r="Y144" s="151">
        <f t="shared" si="13"/>
        <v>0</v>
      </c>
      <c r="Z144" s="150">
        <f t="shared" si="14"/>
        <v>-0.46919631320274907</v>
      </c>
      <c r="AA144" s="150">
        <f t="shared" si="15"/>
        <v>-0.46919631320274907</v>
      </c>
      <c r="AB144" s="123">
        <f t="shared" si="16"/>
        <v>0</v>
      </c>
    </row>
    <row r="145" spans="2:28">
      <c r="B145" s="59" t="s">
        <v>177</v>
      </c>
      <c r="C145" s="11" t="s">
        <v>138</v>
      </c>
      <c r="D145" s="123">
        <v>6.090818199252078E-2</v>
      </c>
      <c r="E145" s="118">
        <v>590.37542751976457</v>
      </c>
      <c r="F145" s="17">
        <v>590.37542751976457</v>
      </c>
      <c r="G145" s="13">
        <v>0</v>
      </c>
      <c r="H145" s="30">
        <v>0.17466638430243006</v>
      </c>
      <c r="I145" s="32">
        <v>0.17466638430243006</v>
      </c>
      <c r="J145" s="33">
        <v>0</v>
      </c>
      <c r="K145" s="171">
        <v>3</v>
      </c>
      <c r="L145" s="171">
        <v>0</v>
      </c>
      <c r="M145" s="172">
        <v>0</v>
      </c>
      <c r="N145" s="1" t="b">
        <v>0</v>
      </c>
      <c r="O145" s="11" t="b">
        <v>0</v>
      </c>
      <c r="P145" s="126" t="b">
        <v>0</v>
      </c>
      <c r="Q145" s="118">
        <v>3595.5000000000014</v>
      </c>
      <c r="R145" s="17">
        <v>3595.5000000000014</v>
      </c>
      <c r="S145" s="13">
        <v>3595.5000000000014</v>
      </c>
      <c r="T145" s="32">
        <v>0.77500000000000002</v>
      </c>
      <c r="U145" s="32">
        <v>0.77500000000000002</v>
      </c>
      <c r="V145" s="119">
        <v>0.77500000000000002</v>
      </c>
      <c r="W145" s="149">
        <f t="shared" si="17"/>
        <v>-0.83580157766103058</v>
      </c>
      <c r="X145" s="150">
        <f t="shared" si="12"/>
        <v>-0.83580157766103058</v>
      </c>
      <c r="Y145" s="151">
        <f t="shared" si="13"/>
        <v>0</v>
      </c>
      <c r="Z145" s="150">
        <f t="shared" si="14"/>
        <v>-0.77462402025492894</v>
      </c>
      <c r="AA145" s="150">
        <f t="shared" si="15"/>
        <v>-0.77462402025492894</v>
      </c>
      <c r="AB145" s="123">
        <f t="shared" si="16"/>
        <v>0</v>
      </c>
    </row>
    <row r="146" spans="2:28">
      <c r="B146" s="59" t="s">
        <v>177</v>
      </c>
      <c r="C146" s="11" t="s">
        <v>148</v>
      </c>
      <c r="D146" s="123">
        <v>5.7744358504982836E-2</v>
      </c>
      <c r="E146" s="118">
        <v>2432.4304860675688</v>
      </c>
      <c r="F146" s="17">
        <v>1000.81586711657</v>
      </c>
      <c r="G146" s="13">
        <v>0</v>
      </c>
      <c r="H146" s="30">
        <v>0.50373212542454848</v>
      </c>
      <c r="I146" s="32">
        <v>9.4835318662414694E-2</v>
      </c>
      <c r="J146" s="33">
        <v>0</v>
      </c>
      <c r="K146" s="171">
        <v>17</v>
      </c>
      <c r="L146" s="171">
        <v>3</v>
      </c>
      <c r="M146" s="172">
        <v>0</v>
      </c>
      <c r="N146" s="1" t="b">
        <v>0</v>
      </c>
      <c r="O146" s="11" t="b">
        <v>0</v>
      </c>
      <c r="P146" s="126" t="b">
        <v>0</v>
      </c>
      <c r="Q146" s="118">
        <v>7536.0000000000018</v>
      </c>
      <c r="R146" s="17">
        <v>7536.0000000000018</v>
      </c>
      <c r="S146" s="13">
        <v>7536.0000000000018</v>
      </c>
      <c r="T146" s="32">
        <v>0.80000000000000016</v>
      </c>
      <c r="U146" s="32">
        <v>0.80000000000000016</v>
      </c>
      <c r="V146" s="119">
        <v>0.80000000000000016</v>
      </c>
      <c r="W146" s="149">
        <f t="shared" si="17"/>
        <v>-0.67722525397192557</v>
      </c>
      <c r="X146" s="150">
        <f t="shared" si="12"/>
        <v>-0.86719534672020038</v>
      </c>
      <c r="Y146" s="151">
        <f t="shared" si="13"/>
        <v>0</v>
      </c>
      <c r="Z146" s="150">
        <f t="shared" si="14"/>
        <v>-0.37033484321931454</v>
      </c>
      <c r="AA146" s="150">
        <f t="shared" si="15"/>
        <v>-0.8814558516719817</v>
      </c>
      <c r="AB146" s="123">
        <f t="shared" si="16"/>
        <v>0</v>
      </c>
    </row>
    <row r="147" spans="2:28">
      <c r="B147" s="59" t="s">
        <v>177</v>
      </c>
      <c r="C147" s="11" t="s">
        <v>176</v>
      </c>
      <c r="D147" s="123">
        <v>5.3766374893620801E-2</v>
      </c>
      <c r="E147" s="118">
        <v>2803.4098126001277</v>
      </c>
      <c r="F147" s="17">
        <v>2803.4098126001277</v>
      </c>
      <c r="G147" s="13">
        <v>2803.4098126001277</v>
      </c>
      <c r="H147" s="30">
        <v>0.57223690925324211</v>
      </c>
      <c r="I147" s="32">
        <v>0.57223690925324211</v>
      </c>
      <c r="J147" s="33">
        <v>0.57223690925324211</v>
      </c>
      <c r="K147" s="171">
        <v>26</v>
      </c>
      <c r="L147" s="171">
        <v>0</v>
      </c>
      <c r="M147" s="172">
        <v>5</v>
      </c>
      <c r="N147" s="1" t="b">
        <v>0</v>
      </c>
      <c r="O147" s="11" t="b">
        <v>0</v>
      </c>
      <c r="P147" s="126" t="b">
        <v>0</v>
      </c>
      <c r="Q147" s="118">
        <v>3081.9473684210539</v>
      </c>
      <c r="R147" s="17">
        <v>3081.9473684210539</v>
      </c>
      <c r="S147" s="13">
        <v>3081.9473684210539</v>
      </c>
      <c r="T147" s="32">
        <v>0.8587719298245613</v>
      </c>
      <c r="U147" s="32">
        <v>0.8587719298245613</v>
      </c>
      <c r="V147" s="119">
        <v>0.8587719298245613</v>
      </c>
      <c r="W147" s="149">
        <f t="shared" si="17"/>
        <v>-9.0377129303031156E-2</v>
      </c>
      <c r="X147" s="150">
        <f t="shared" si="12"/>
        <v>-9.0377129303031156E-2</v>
      </c>
      <c r="Y147" s="151">
        <f t="shared" si="13"/>
        <v>-9.0377129303031156E-2</v>
      </c>
      <c r="Z147" s="150">
        <f t="shared" si="14"/>
        <v>-0.3336567144548559</v>
      </c>
      <c r="AA147" s="150">
        <f t="shared" si="15"/>
        <v>-0.3336567144548559</v>
      </c>
      <c r="AB147" s="123">
        <f t="shared" si="16"/>
        <v>-0.3336567144548559</v>
      </c>
    </row>
    <row r="148" spans="2:28">
      <c r="B148" s="59" t="s">
        <v>177</v>
      </c>
      <c r="C148" s="11" t="s">
        <v>137</v>
      </c>
      <c r="D148" s="123">
        <v>4.5395932791268176E-2</v>
      </c>
      <c r="E148" s="118">
        <v>3116.8421052631584</v>
      </c>
      <c r="F148" s="17">
        <v>74.173214114697032</v>
      </c>
      <c r="G148" s="13">
        <v>0</v>
      </c>
      <c r="H148" s="30">
        <v>0.85964912280701755</v>
      </c>
      <c r="I148" s="32">
        <v>1.8190393641866191E-2</v>
      </c>
      <c r="J148" s="33">
        <v>0</v>
      </c>
      <c r="K148" s="171">
        <v>1</v>
      </c>
      <c r="L148" s="171">
        <v>2</v>
      </c>
      <c r="M148" s="172">
        <v>0</v>
      </c>
      <c r="N148" s="1" t="b">
        <v>1</v>
      </c>
      <c r="O148" s="11" t="b">
        <v>0</v>
      </c>
      <c r="P148" s="126" t="b">
        <v>0</v>
      </c>
      <c r="Q148" s="118">
        <v>3116.8421052631584</v>
      </c>
      <c r="R148" s="17">
        <v>3116.8421052631584</v>
      </c>
      <c r="S148" s="13">
        <v>3116.8421052631584</v>
      </c>
      <c r="T148" s="32">
        <v>0.85964912280701755</v>
      </c>
      <c r="U148" s="32">
        <v>0.85964912280701755</v>
      </c>
      <c r="V148" s="119">
        <v>0.85964912280701755</v>
      </c>
      <c r="W148" s="149">
        <f t="shared" si="17"/>
        <v>0</v>
      </c>
      <c r="X148" s="150">
        <f t="shared" si="12"/>
        <v>-0.97620244734584183</v>
      </c>
      <c r="Y148" s="151">
        <f t="shared" si="13"/>
        <v>0</v>
      </c>
      <c r="Z148" s="150">
        <f t="shared" si="14"/>
        <v>0</v>
      </c>
      <c r="AA148" s="150">
        <f t="shared" si="15"/>
        <v>-0.97883974617170677</v>
      </c>
      <c r="AB148" s="123">
        <f t="shared" si="16"/>
        <v>0</v>
      </c>
    </row>
    <row r="149" spans="2:28">
      <c r="B149" s="59" t="s">
        <v>177</v>
      </c>
      <c r="C149" s="11" t="s">
        <v>174</v>
      </c>
      <c r="D149" s="123">
        <v>4.4334226595439938E-2</v>
      </c>
      <c r="E149" s="118">
        <v>2808.8144834415598</v>
      </c>
      <c r="F149" s="17">
        <v>2808.8144834415598</v>
      </c>
      <c r="G149" s="13">
        <v>0</v>
      </c>
      <c r="H149" s="30">
        <v>0.37610872040032706</v>
      </c>
      <c r="I149" s="32">
        <v>0.37610872040032706</v>
      </c>
      <c r="J149" s="33">
        <v>0</v>
      </c>
      <c r="K149" s="171">
        <v>6</v>
      </c>
      <c r="L149" s="171">
        <v>0</v>
      </c>
      <c r="M149" s="172">
        <v>0</v>
      </c>
      <c r="N149" s="1" t="b">
        <v>0</v>
      </c>
      <c r="O149" s="11" t="b">
        <v>0</v>
      </c>
      <c r="P149" s="126" t="b">
        <v>0</v>
      </c>
      <c r="Q149" s="118">
        <v>3081.9473684210539</v>
      </c>
      <c r="R149" s="17">
        <v>3081.9473684210539</v>
      </c>
      <c r="S149" s="13">
        <v>3081.9473684210539</v>
      </c>
      <c r="T149" s="32">
        <v>0.8587719298245613</v>
      </c>
      <c r="U149" s="32">
        <v>0.8587719298245613</v>
      </c>
      <c r="V149" s="119">
        <v>0.8587719298245613</v>
      </c>
      <c r="W149" s="149">
        <f t="shared" si="17"/>
        <v>-8.8623474812753136E-2</v>
      </c>
      <c r="X149" s="150">
        <f t="shared" si="12"/>
        <v>-8.8623474812753136E-2</v>
      </c>
      <c r="Y149" s="151">
        <f t="shared" si="13"/>
        <v>0</v>
      </c>
      <c r="Z149" s="150">
        <f t="shared" si="14"/>
        <v>-0.56203887512117168</v>
      </c>
      <c r="AA149" s="150">
        <f t="shared" si="15"/>
        <v>-0.56203887512117168</v>
      </c>
      <c r="AB149" s="123">
        <f t="shared" si="16"/>
        <v>0</v>
      </c>
    </row>
    <row r="150" spans="2:28">
      <c r="B150" s="59" t="s">
        <v>177</v>
      </c>
      <c r="C150" s="11" t="s">
        <v>135</v>
      </c>
      <c r="D150" s="123">
        <v>3.4336621197186584E-2</v>
      </c>
      <c r="E150" s="118">
        <v>1356.8608516634472</v>
      </c>
      <c r="F150" s="17">
        <v>174.082190703154</v>
      </c>
      <c r="G150" s="13">
        <v>0</v>
      </c>
      <c r="H150" s="30">
        <v>0.22340664207993147</v>
      </c>
      <c r="I150" s="32">
        <v>5.1201603596013091E-2</v>
      </c>
      <c r="J150" s="33">
        <v>0</v>
      </c>
      <c r="K150" s="171">
        <v>2</v>
      </c>
      <c r="L150" s="171">
        <v>7</v>
      </c>
      <c r="M150" s="172">
        <v>0</v>
      </c>
      <c r="N150" s="1" t="b">
        <v>0</v>
      </c>
      <c r="O150" s="11" t="b">
        <v>0</v>
      </c>
      <c r="P150" s="126" t="b">
        <v>0</v>
      </c>
      <c r="Q150" s="118">
        <v>3116.8421052631584</v>
      </c>
      <c r="R150" s="17">
        <v>3116.8421052631584</v>
      </c>
      <c r="S150" s="13">
        <v>3116.8421052631584</v>
      </c>
      <c r="T150" s="32">
        <v>0.85964912280701755</v>
      </c>
      <c r="U150" s="32">
        <v>0.85964912280701755</v>
      </c>
      <c r="V150" s="119">
        <v>0.85964912280701755</v>
      </c>
      <c r="W150" s="149">
        <f t="shared" si="17"/>
        <v>-0.5646680820397586</v>
      </c>
      <c r="X150" s="150">
        <f t="shared" si="12"/>
        <v>-0.94414789558662737</v>
      </c>
      <c r="Y150" s="151">
        <f t="shared" si="13"/>
        <v>0</v>
      </c>
      <c r="Z150" s="150">
        <f t="shared" si="14"/>
        <v>-0.7401188041111002</v>
      </c>
      <c r="AA150" s="150">
        <f t="shared" si="15"/>
        <v>-0.94043895091892349</v>
      </c>
      <c r="AB150" s="123">
        <f t="shared" si="16"/>
        <v>0</v>
      </c>
    </row>
    <row r="151" spans="2:28">
      <c r="B151" s="59" t="s">
        <v>177</v>
      </c>
      <c r="C151" s="11" t="s">
        <v>181</v>
      </c>
      <c r="D151" s="123">
        <v>1.545364968053887E-2</v>
      </c>
      <c r="E151" s="118">
        <v>3081.9473684210539</v>
      </c>
      <c r="F151" s="17">
        <v>3081.9473684210539</v>
      </c>
      <c r="G151" s="13">
        <v>0</v>
      </c>
      <c r="H151" s="30">
        <v>0.8587719298245613</v>
      </c>
      <c r="I151" s="32">
        <v>0.8587719298245613</v>
      </c>
      <c r="J151" s="33">
        <v>0</v>
      </c>
      <c r="K151" s="171">
        <v>0</v>
      </c>
      <c r="L151" s="171">
        <v>0</v>
      </c>
      <c r="M151" s="172">
        <v>0</v>
      </c>
      <c r="N151" s="1" t="b">
        <v>1</v>
      </c>
      <c r="O151" s="11" t="b">
        <v>1</v>
      </c>
      <c r="P151" s="126" t="b">
        <v>0</v>
      </c>
      <c r="Q151" s="118">
        <v>3081.9473684210539</v>
      </c>
      <c r="R151" s="17">
        <v>3081.9473684210539</v>
      </c>
      <c r="S151" s="13">
        <v>3081.9473684210539</v>
      </c>
      <c r="T151" s="32">
        <v>0.8587719298245613</v>
      </c>
      <c r="U151" s="32">
        <v>0.8587719298245613</v>
      </c>
      <c r="V151" s="119">
        <v>0.8587719298245613</v>
      </c>
      <c r="W151" s="149">
        <f t="shared" si="17"/>
        <v>0</v>
      </c>
      <c r="X151" s="150">
        <f t="shared" si="12"/>
        <v>0</v>
      </c>
      <c r="Y151" s="151">
        <f t="shared" si="13"/>
        <v>0</v>
      </c>
      <c r="Z151" s="150">
        <f t="shared" si="14"/>
        <v>0</v>
      </c>
      <c r="AA151" s="150">
        <f t="shared" si="15"/>
        <v>0</v>
      </c>
      <c r="AB151" s="123">
        <f t="shared" si="16"/>
        <v>0</v>
      </c>
    </row>
    <row r="152" spans="2:28">
      <c r="B152" s="59" t="s">
        <v>177</v>
      </c>
      <c r="C152" s="11" t="s">
        <v>141</v>
      </c>
      <c r="D152" s="123">
        <v>1.4028933328920027E-2</v>
      </c>
      <c r="E152" s="118">
        <v>2216.1548948171931</v>
      </c>
      <c r="F152" s="17">
        <v>1317.8505760999942</v>
      </c>
      <c r="G152" s="13">
        <v>0</v>
      </c>
      <c r="H152" s="30">
        <v>0.36090867509631841</v>
      </c>
      <c r="I152" s="32">
        <v>0.23366645637361236</v>
      </c>
      <c r="J152" s="33">
        <v>0</v>
      </c>
      <c r="K152" s="171">
        <v>26</v>
      </c>
      <c r="L152" s="171">
        <v>22</v>
      </c>
      <c r="M152" s="172">
        <v>0</v>
      </c>
      <c r="N152" s="1" t="b">
        <v>0</v>
      </c>
      <c r="O152" s="11" t="b">
        <v>0</v>
      </c>
      <c r="P152" s="126" t="b">
        <v>0</v>
      </c>
      <c r="Q152" s="118">
        <v>3116.8421052631584</v>
      </c>
      <c r="R152" s="17">
        <v>3116.8421052631584</v>
      </c>
      <c r="S152" s="13">
        <v>3116.8421052631584</v>
      </c>
      <c r="T152" s="32">
        <v>0.85964912280701755</v>
      </c>
      <c r="U152" s="32">
        <v>0.85964912280701755</v>
      </c>
      <c r="V152" s="119">
        <v>0.85964912280701755</v>
      </c>
      <c r="W152" s="149">
        <f t="shared" si="17"/>
        <v>-0.28897428231126882</v>
      </c>
      <c r="X152" s="150">
        <f t="shared" si="12"/>
        <v>-0.57718404346673613</v>
      </c>
      <c r="Y152" s="151">
        <f t="shared" si="13"/>
        <v>0</v>
      </c>
      <c r="Z152" s="150">
        <f t="shared" si="14"/>
        <v>-0.58016745958183369</v>
      </c>
      <c r="AA152" s="150">
        <f t="shared" si="15"/>
        <v>-0.72818391809600191</v>
      </c>
      <c r="AB152" s="123">
        <f t="shared" si="16"/>
        <v>0</v>
      </c>
    </row>
    <row r="153" spans="2:28">
      <c r="B153" s="59" t="s">
        <v>177</v>
      </c>
      <c r="C153" s="11" t="s">
        <v>143</v>
      </c>
      <c r="D153" s="123"/>
      <c r="E153" s="118">
        <v>2290.62660268738</v>
      </c>
      <c r="F153" s="17">
        <v>2030.4045153148288</v>
      </c>
      <c r="G153" s="13">
        <v>2803.4098126001272</v>
      </c>
      <c r="H153" s="30">
        <v>0.60679568113350979</v>
      </c>
      <c r="I153" s="32">
        <v>0.53635833169634473</v>
      </c>
      <c r="J153" s="33">
        <v>0.57223690925324211</v>
      </c>
      <c r="K153" s="171"/>
      <c r="L153" s="171"/>
      <c r="M153" s="172"/>
      <c r="N153" s="1"/>
      <c r="O153" s="11"/>
      <c r="P153" s="126"/>
      <c r="Q153" s="118">
        <v>4001.6367003935457</v>
      </c>
      <c r="R153" s="17">
        <v>4001.6367003935461</v>
      </c>
      <c r="S153" s="13">
        <v>4001.6367003935457</v>
      </c>
      <c r="T153" s="32">
        <v>0.84544172813885943</v>
      </c>
      <c r="U153" s="32">
        <v>0.84544172813885954</v>
      </c>
      <c r="V153" s="119">
        <v>0.84544172813885943</v>
      </c>
      <c r="W153" s="149">
        <f t="shared" si="17"/>
        <v>-0.42757757033213295</v>
      </c>
      <c r="X153" s="150">
        <f t="shared" si="12"/>
        <v>-0.49260648396313789</v>
      </c>
      <c r="Y153" s="151">
        <f t="shared" si="13"/>
        <v>-0.29943420092972894</v>
      </c>
      <c r="Z153" s="150">
        <f t="shared" si="14"/>
        <v>-0.28227379730913077</v>
      </c>
      <c r="AA153" s="150">
        <f t="shared" si="15"/>
        <v>-0.36558805433335484</v>
      </c>
      <c r="AB153" s="123">
        <f t="shared" si="16"/>
        <v>-0.32315038374915039</v>
      </c>
    </row>
    <row r="154" spans="2:28">
      <c r="B154" s="59" t="s">
        <v>182</v>
      </c>
      <c r="C154" s="11" t="s">
        <v>178</v>
      </c>
      <c r="D154" s="123">
        <v>0.4602120517900144</v>
      </c>
      <c r="E154" s="118">
        <v>2430.4849361614679</v>
      </c>
      <c r="F154" s="17">
        <v>2339.1058458792959</v>
      </c>
      <c r="G154" s="13">
        <v>2788.4676470588233</v>
      </c>
      <c r="H154" s="30">
        <v>0.71157096300250233</v>
      </c>
      <c r="I154" s="32">
        <v>0.53503261547792136</v>
      </c>
      <c r="J154" s="33">
        <v>0.71</v>
      </c>
      <c r="K154" s="171">
        <v>183</v>
      </c>
      <c r="L154" s="171">
        <v>23</v>
      </c>
      <c r="M154" s="172">
        <v>0</v>
      </c>
      <c r="N154" s="1" t="b">
        <v>0</v>
      </c>
      <c r="O154" s="11" t="b">
        <v>0</v>
      </c>
      <c r="P154" s="126" t="b">
        <v>1</v>
      </c>
      <c r="Q154" s="118">
        <v>2788.4676470588233</v>
      </c>
      <c r="R154" s="17">
        <v>2788.4676470588233</v>
      </c>
      <c r="S154" s="13">
        <v>2788.4676470588233</v>
      </c>
      <c r="T154" s="32">
        <v>0.71</v>
      </c>
      <c r="U154" s="32">
        <v>0.71</v>
      </c>
      <c r="V154" s="119">
        <v>0.71</v>
      </c>
      <c r="W154" s="149">
        <f t="shared" si="17"/>
        <v>-0.12837972542910545</v>
      </c>
      <c r="X154" s="150">
        <f t="shared" si="12"/>
        <v>-0.16115008601713501</v>
      </c>
      <c r="Y154" s="151">
        <f t="shared" si="13"/>
        <v>0</v>
      </c>
      <c r="Z154" s="150">
        <f t="shared" si="14"/>
        <v>2.2126239471864338E-3</v>
      </c>
      <c r="AA154" s="150">
        <f t="shared" si="15"/>
        <v>-0.2464329359465896</v>
      </c>
      <c r="AB154" s="123">
        <f t="shared" si="16"/>
        <v>0</v>
      </c>
    </row>
    <row r="155" spans="2:28">
      <c r="B155" s="59" t="s">
        <v>182</v>
      </c>
      <c r="C155" s="11" t="s">
        <v>180</v>
      </c>
      <c r="D155" s="123">
        <v>0.20410665350463431</v>
      </c>
      <c r="E155" s="118">
        <v>1259.0679164365599</v>
      </c>
      <c r="F155" s="17">
        <v>1143.7046410468035</v>
      </c>
      <c r="G155" s="13">
        <v>0</v>
      </c>
      <c r="H155" s="30">
        <v>0.43999763433526473</v>
      </c>
      <c r="I155" s="32">
        <v>0.46423931337346686</v>
      </c>
      <c r="J155" s="33">
        <v>0</v>
      </c>
      <c r="K155" s="171">
        <v>25</v>
      </c>
      <c r="L155" s="171">
        <v>10</v>
      </c>
      <c r="M155" s="172">
        <v>0</v>
      </c>
      <c r="N155" s="1" t="b">
        <v>0</v>
      </c>
      <c r="O155" s="11" t="b">
        <v>0</v>
      </c>
      <c r="P155" s="126" t="b">
        <v>0</v>
      </c>
      <c r="Q155" s="118">
        <v>2788.4676470588233</v>
      </c>
      <c r="R155" s="17">
        <v>2788.4676470588233</v>
      </c>
      <c r="S155" s="13">
        <v>2788.4676470588233</v>
      </c>
      <c r="T155" s="32">
        <v>0.71</v>
      </c>
      <c r="U155" s="32">
        <v>0.71</v>
      </c>
      <c r="V155" s="119">
        <v>0.71</v>
      </c>
      <c r="W155" s="149">
        <f t="shared" si="17"/>
        <v>-0.54847318463078454</v>
      </c>
      <c r="X155" s="150">
        <f t="shared" si="12"/>
        <v>-0.58984475138051451</v>
      </c>
      <c r="Y155" s="151">
        <f t="shared" si="13"/>
        <v>0</v>
      </c>
      <c r="Z155" s="150">
        <f t="shared" si="14"/>
        <v>-0.38028502206300741</v>
      </c>
      <c r="AA155" s="150">
        <f t="shared" si="15"/>
        <v>-0.34614181215004663</v>
      </c>
      <c r="AB155" s="123">
        <f t="shared" si="16"/>
        <v>0</v>
      </c>
    </row>
    <row r="156" spans="2:28">
      <c r="B156" s="59" t="s">
        <v>182</v>
      </c>
      <c r="C156" s="11" t="s">
        <v>148</v>
      </c>
      <c r="D156" s="123">
        <v>0.13362414990006391</v>
      </c>
      <c r="E156" s="118">
        <v>3743.6960555671712</v>
      </c>
      <c r="F156" s="17">
        <v>2933.1243780077639</v>
      </c>
      <c r="G156" s="13">
        <v>0</v>
      </c>
      <c r="H156" s="30">
        <v>0.80656674709472365</v>
      </c>
      <c r="I156" s="32">
        <v>0.51359780867513471</v>
      </c>
      <c r="J156" s="33">
        <v>0</v>
      </c>
      <c r="K156" s="171">
        <v>39</v>
      </c>
      <c r="L156" s="171">
        <v>27</v>
      </c>
      <c r="M156" s="172">
        <v>0</v>
      </c>
      <c r="N156" s="1" t="b">
        <v>0</v>
      </c>
      <c r="O156" s="11" t="b">
        <v>0</v>
      </c>
      <c r="P156" s="126" t="b">
        <v>0</v>
      </c>
      <c r="Q156" s="118">
        <v>2788.4676470588233</v>
      </c>
      <c r="R156" s="17">
        <v>2788.4676470588233</v>
      </c>
      <c r="S156" s="13">
        <v>2788.4676470588233</v>
      </c>
      <c r="T156" s="32">
        <v>0.71</v>
      </c>
      <c r="U156" s="32">
        <v>0.71</v>
      </c>
      <c r="V156" s="119">
        <v>0.71</v>
      </c>
      <c r="W156" s="149">
        <f t="shared" si="17"/>
        <v>0.34256392019318888</v>
      </c>
      <c r="X156" s="150">
        <f t="shared" si="12"/>
        <v>5.1876782971292258E-2</v>
      </c>
      <c r="Y156" s="151">
        <f t="shared" si="13"/>
        <v>0</v>
      </c>
      <c r="Z156" s="150">
        <f t="shared" si="14"/>
        <v>0.13600950295031505</v>
      </c>
      <c r="AA156" s="150">
        <f t="shared" si="15"/>
        <v>-0.27662280468290884</v>
      </c>
      <c r="AB156" s="123">
        <f t="shared" si="16"/>
        <v>0</v>
      </c>
    </row>
    <row r="157" spans="2:28">
      <c r="B157" s="59" t="s">
        <v>182</v>
      </c>
      <c r="C157" s="11" t="s">
        <v>147</v>
      </c>
      <c r="D157" s="123">
        <v>4.7371475087043417E-2</v>
      </c>
      <c r="E157" s="118">
        <v>1349.2192782641048</v>
      </c>
      <c r="F157" s="17">
        <v>1349.2192782641048</v>
      </c>
      <c r="G157" s="13">
        <v>0</v>
      </c>
      <c r="H157" s="30">
        <v>0.32380171027816512</v>
      </c>
      <c r="I157" s="32">
        <v>0.32380171027816512</v>
      </c>
      <c r="J157" s="33">
        <v>0</v>
      </c>
      <c r="K157" s="171">
        <v>34</v>
      </c>
      <c r="L157" s="171">
        <v>10</v>
      </c>
      <c r="M157" s="172">
        <v>0</v>
      </c>
      <c r="N157" s="1" t="b">
        <v>0</v>
      </c>
      <c r="O157" s="11" t="b">
        <v>0</v>
      </c>
      <c r="P157" s="126" t="b">
        <v>0</v>
      </c>
      <c r="Q157" s="118">
        <v>2788.4676470588233</v>
      </c>
      <c r="R157" s="17">
        <v>2788.4676470588233</v>
      </c>
      <c r="S157" s="13">
        <v>2788.4676470588233</v>
      </c>
      <c r="T157" s="32">
        <v>0.71</v>
      </c>
      <c r="U157" s="32">
        <v>0.71</v>
      </c>
      <c r="V157" s="119">
        <v>0.71</v>
      </c>
      <c r="W157" s="149">
        <f t="shared" si="17"/>
        <v>-0.5161431119033375</v>
      </c>
      <c r="X157" s="150">
        <f t="shared" si="12"/>
        <v>-0.5161431119033375</v>
      </c>
      <c r="Y157" s="151">
        <f t="shared" si="13"/>
        <v>0</v>
      </c>
      <c r="Z157" s="150">
        <f t="shared" si="14"/>
        <v>-0.54394125312934483</v>
      </c>
      <c r="AA157" s="150">
        <f t="shared" si="15"/>
        <v>-0.54394125312934483</v>
      </c>
      <c r="AB157" s="123">
        <f t="shared" si="16"/>
        <v>0</v>
      </c>
    </row>
    <row r="158" spans="2:28">
      <c r="B158" s="59" t="s">
        <v>182</v>
      </c>
      <c r="C158" s="11" t="s">
        <v>137</v>
      </c>
      <c r="D158" s="123">
        <v>3.9066400517446101E-2</v>
      </c>
      <c r="E158" s="118">
        <v>3743.6960555671712</v>
      </c>
      <c r="F158" s="17">
        <v>2933.1243780077639</v>
      </c>
      <c r="G158" s="13">
        <v>3743.6960555671712</v>
      </c>
      <c r="H158" s="30">
        <v>0.80656674709472365</v>
      </c>
      <c r="I158" s="32">
        <v>0.51359780867513471</v>
      </c>
      <c r="J158" s="33">
        <v>0.80656674709472365</v>
      </c>
      <c r="K158" s="171">
        <v>2</v>
      </c>
      <c r="L158" s="171">
        <v>7</v>
      </c>
      <c r="M158" s="172">
        <v>0</v>
      </c>
      <c r="N158" s="1" t="b">
        <v>0</v>
      </c>
      <c r="O158" s="11" t="b">
        <v>0</v>
      </c>
      <c r="P158" s="126" t="b">
        <v>0</v>
      </c>
      <c r="Q158" s="118">
        <v>2788.4676470588233</v>
      </c>
      <c r="R158" s="17">
        <v>2788.4676470588233</v>
      </c>
      <c r="S158" s="13">
        <v>2788.4676470588233</v>
      </c>
      <c r="T158" s="32">
        <v>0.71</v>
      </c>
      <c r="U158" s="32">
        <v>0.71</v>
      </c>
      <c r="V158" s="119">
        <v>0.71</v>
      </c>
      <c r="W158" s="149">
        <f t="shared" si="17"/>
        <v>0.34256392019318888</v>
      </c>
      <c r="X158" s="150">
        <f t="shared" si="12"/>
        <v>5.1876782971292258E-2</v>
      </c>
      <c r="Y158" s="151">
        <f t="shared" si="13"/>
        <v>0.34256392019318888</v>
      </c>
      <c r="Z158" s="150">
        <f t="shared" si="14"/>
        <v>0.13600950295031505</v>
      </c>
      <c r="AA158" s="150">
        <f t="shared" si="15"/>
        <v>-0.27662280468290884</v>
      </c>
      <c r="AB158" s="123">
        <f t="shared" si="16"/>
        <v>0.13600950295031505</v>
      </c>
    </row>
    <row r="159" spans="2:28">
      <c r="B159" s="59" t="s">
        <v>182</v>
      </c>
      <c r="C159" s="11" t="s">
        <v>138</v>
      </c>
      <c r="D159" s="123">
        <v>3.1959166317685056E-2</v>
      </c>
      <c r="E159" s="118">
        <v>1059.6761597042459</v>
      </c>
      <c r="F159" s="17">
        <v>1059.6761597042459</v>
      </c>
      <c r="G159" s="13">
        <v>0</v>
      </c>
      <c r="H159" s="30">
        <v>0.31057788126069308</v>
      </c>
      <c r="I159" s="32">
        <v>0.31057788126069308</v>
      </c>
      <c r="J159" s="33">
        <v>0</v>
      </c>
      <c r="K159" s="171">
        <v>16</v>
      </c>
      <c r="L159" s="171">
        <v>3</v>
      </c>
      <c r="M159" s="172">
        <v>0</v>
      </c>
      <c r="N159" s="1" t="b">
        <v>0</v>
      </c>
      <c r="O159" s="11" t="b">
        <v>0</v>
      </c>
      <c r="P159" s="126" t="b">
        <v>0</v>
      </c>
      <c r="Q159" s="118">
        <v>2788.4676470588233</v>
      </c>
      <c r="R159" s="17">
        <v>2788.4676470588233</v>
      </c>
      <c r="S159" s="13">
        <v>2788.4676470588233</v>
      </c>
      <c r="T159" s="32">
        <v>0.71</v>
      </c>
      <c r="U159" s="32">
        <v>0.71</v>
      </c>
      <c r="V159" s="119">
        <v>0.71</v>
      </c>
      <c r="W159" s="149">
        <f t="shared" si="17"/>
        <v>-0.61997903729600212</v>
      </c>
      <c r="X159" s="150">
        <f t="shared" si="12"/>
        <v>-0.61997903729600212</v>
      </c>
      <c r="Y159" s="151">
        <f t="shared" si="13"/>
        <v>0</v>
      </c>
      <c r="Z159" s="150">
        <f t="shared" si="14"/>
        <v>-0.56256636442155905</v>
      </c>
      <c r="AA159" s="150">
        <f t="shared" si="15"/>
        <v>-0.56256636442155905</v>
      </c>
      <c r="AB159" s="123">
        <f t="shared" si="16"/>
        <v>0</v>
      </c>
    </row>
    <row r="160" spans="2:28">
      <c r="B160" s="59" t="s">
        <v>182</v>
      </c>
      <c r="C160" s="11" t="s">
        <v>173</v>
      </c>
      <c r="D160" s="123">
        <v>3.0039904649039963E-2</v>
      </c>
      <c r="E160" s="118">
        <v>986.71836168817708</v>
      </c>
      <c r="F160" s="17">
        <v>806.11973721789275</v>
      </c>
      <c r="G160" s="13">
        <v>0</v>
      </c>
      <c r="H160" s="30">
        <v>0.23560467526072529</v>
      </c>
      <c r="I160" s="32">
        <v>0.17103112417687338</v>
      </c>
      <c r="J160" s="33">
        <v>0</v>
      </c>
      <c r="K160" s="171">
        <v>41</v>
      </c>
      <c r="L160" s="171">
        <v>186</v>
      </c>
      <c r="M160" s="172">
        <v>0</v>
      </c>
      <c r="N160" s="1" t="b">
        <v>0</v>
      </c>
      <c r="O160" s="11" t="b">
        <v>0</v>
      </c>
      <c r="P160" s="126" t="b">
        <v>0</v>
      </c>
      <c r="Q160" s="118">
        <v>2788.4676470588233</v>
      </c>
      <c r="R160" s="17">
        <v>2788.4676470588233</v>
      </c>
      <c r="S160" s="13">
        <v>2788.4676470588233</v>
      </c>
      <c r="T160" s="32">
        <v>0.71</v>
      </c>
      <c r="U160" s="32">
        <v>0.71</v>
      </c>
      <c r="V160" s="119">
        <v>0.71</v>
      </c>
      <c r="W160" s="149">
        <f t="shared" si="17"/>
        <v>-0.64614315581931436</v>
      </c>
      <c r="X160" s="150">
        <f t="shared" si="12"/>
        <v>-0.71090941719615819</v>
      </c>
      <c r="Y160" s="151">
        <f t="shared" si="13"/>
        <v>0</v>
      </c>
      <c r="Z160" s="150">
        <f t="shared" si="14"/>
        <v>-0.66816242921024604</v>
      </c>
      <c r="AA160" s="150">
        <f t="shared" si="15"/>
        <v>-0.75911109270862898</v>
      </c>
      <c r="AB160" s="123">
        <f t="shared" si="16"/>
        <v>0</v>
      </c>
    </row>
    <row r="161" spans="2:28">
      <c r="B161" s="59" t="s">
        <v>182</v>
      </c>
      <c r="C161" s="11" t="s">
        <v>174</v>
      </c>
      <c r="D161" s="123">
        <v>2.4572025975022695E-2</v>
      </c>
      <c r="E161" s="118">
        <v>2077.0012149312688</v>
      </c>
      <c r="F161" s="17">
        <v>2077.0012149312688</v>
      </c>
      <c r="G161" s="13">
        <v>0</v>
      </c>
      <c r="H161" s="30">
        <v>0.50228918142453549</v>
      </c>
      <c r="I161" s="32">
        <v>0.50228918142453549</v>
      </c>
      <c r="J161" s="33">
        <v>0</v>
      </c>
      <c r="K161" s="171">
        <v>12</v>
      </c>
      <c r="L161" s="171">
        <v>0</v>
      </c>
      <c r="M161" s="172">
        <v>0</v>
      </c>
      <c r="N161" s="1" t="b">
        <v>0</v>
      </c>
      <c r="O161" s="11" t="b">
        <v>0</v>
      </c>
      <c r="P161" s="126" t="b">
        <v>0</v>
      </c>
      <c r="Q161" s="118">
        <v>2788.4676470588233</v>
      </c>
      <c r="R161" s="17">
        <v>2788.4676470588233</v>
      </c>
      <c r="S161" s="13">
        <v>2788.4676470588233</v>
      </c>
      <c r="T161" s="32">
        <v>0.71</v>
      </c>
      <c r="U161" s="32">
        <v>0.71</v>
      </c>
      <c r="V161" s="119">
        <v>0.71</v>
      </c>
      <c r="W161" s="149">
        <f t="shared" si="17"/>
        <v>-0.25514602361550942</v>
      </c>
      <c r="X161" s="150">
        <f t="shared" si="12"/>
        <v>-0.25514602361550942</v>
      </c>
      <c r="Y161" s="151">
        <f t="shared" si="13"/>
        <v>0</v>
      </c>
      <c r="Z161" s="150">
        <f t="shared" si="14"/>
        <v>-0.29255044869783731</v>
      </c>
      <c r="AA161" s="150">
        <f t="shared" si="15"/>
        <v>-0.29255044869783731</v>
      </c>
      <c r="AB161" s="123">
        <f t="shared" si="16"/>
        <v>0</v>
      </c>
    </row>
    <row r="162" spans="2:28">
      <c r="B162" s="59" t="s">
        <v>182</v>
      </c>
      <c r="C162" s="11" t="s">
        <v>141</v>
      </c>
      <c r="D162" s="123">
        <v>1.9023324794090829E-2</v>
      </c>
      <c r="E162" s="118">
        <v>1616.7167460959579</v>
      </c>
      <c r="F162" s="17">
        <v>1382.8930803184603</v>
      </c>
      <c r="G162" s="13">
        <v>0</v>
      </c>
      <c r="H162" s="30">
        <v>0.36090867509631841</v>
      </c>
      <c r="I162" s="32">
        <v>0.23366645637361236</v>
      </c>
      <c r="J162" s="33">
        <v>0</v>
      </c>
      <c r="K162" s="171">
        <v>26</v>
      </c>
      <c r="L162" s="171">
        <v>22</v>
      </c>
      <c r="M162" s="172">
        <v>0</v>
      </c>
      <c r="N162" s="1" t="b">
        <v>0</v>
      </c>
      <c r="O162" s="11" t="b">
        <v>0</v>
      </c>
      <c r="P162" s="126" t="b">
        <v>0</v>
      </c>
      <c r="Q162" s="118">
        <v>2788.4676470588233</v>
      </c>
      <c r="R162" s="17">
        <v>2788.4676470588233</v>
      </c>
      <c r="S162" s="13">
        <v>2788.4676470588233</v>
      </c>
      <c r="T162" s="32">
        <v>0.71</v>
      </c>
      <c r="U162" s="32">
        <v>0.71</v>
      </c>
      <c r="V162" s="119">
        <v>0.71</v>
      </c>
      <c r="W162" s="149">
        <f t="shared" si="17"/>
        <v>-0.42021319565919535</v>
      </c>
      <c r="X162" s="150">
        <f t="shared" si="12"/>
        <v>-0.50406701624202566</v>
      </c>
      <c r="Y162" s="151">
        <f t="shared" si="13"/>
        <v>0</v>
      </c>
      <c r="Z162" s="150">
        <f t="shared" si="14"/>
        <v>-0.49167792239955149</v>
      </c>
      <c r="AA162" s="150">
        <f t="shared" si="15"/>
        <v>-0.67089231496674306</v>
      </c>
      <c r="AB162" s="123">
        <f t="shared" si="16"/>
        <v>0</v>
      </c>
    </row>
    <row r="163" spans="2:28">
      <c r="B163" s="59" t="s">
        <v>182</v>
      </c>
      <c r="C163" s="11" t="s">
        <v>183</v>
      </c>
      <c r="D163" s="123">
        <v>1.0024847464959571E-2</v>
      </c>
      <c r="E163" s="118">
        <v>2173.1268145039139</v>
      </c>
      <c r="F163" s="17">
        <v>2173.1268145039139</v>
      </c>
      <c r="G163" s="13">
        <v>0</v>
      </c>
      <c r="H163" s="30">
        <v>0.62386273890923294</v>
      </c>
      <c r="I163" s="32">
        <v>0.62386273890923294</v>
      </c>
      <c r="J163" s="33">
        <v>0</v>
      </c>
      <c r="K163" s="171">
        <v>5</v>
      </c>
      <c r="L163" s="171">
        <v>1</v>
      </c>
      <c r="M163" s="172">
        <v>0</v>
      </c>
      <c r="N163" s="1" t="b">
        <v>0</v>
      </c>
      <c r="O163" s="11" t="b">
        <v>0</v>
      </c>
      <c r="P163" s="126" t="b">
        <v>0</v>
      </c>
      <c r="Q163" s="118">
        <v>2788.4676470588233</v>
      </c>
      <c r="R163" s="17">
        <v>2788.4676470588233</v>
      </c>
      <c r="S163" s="13">
        <v>2788.4676470588233</v>
      </c>
      <c r="T163" s="32">
        <v>0.71</v>
      </c>
      <c r="U163" s="32">
        <v>0.71</v>
      </c>
      <c r="V163" s="119">
        <v>0.71</v>
      </c>
      <c r="W163" s="149">
        <f t="shared" si="17"/>
        <v>-0.22067347032121712</v>
      </c>
      <c r="X163" s="150">
        <f t="shared" si="12"/>
        <v>-0.22067347032121712</v>
      </c>
      <c r="Y163" s="151">
        <f t="shared" si="13"/>
        <v>0</v>
      </c>
      <c r="Z163" s="150">
        <f t="shared" si="14"/>
        <v>-0.12132008604333384</v>
      </c>
      <c r="AA163" s="150">
        <f t="shared" si="15"/>
        <v>-0.12132008604333384</v>
      </c>
      <c r="AB163" s="123">
        <f t="shared" si="16"/>
        <v>0</v>
      </c>
    </row>
    <row r="164" spans="2:28">
      <c r="B164" s="59" t="s">
        <v>182</v>
      </c>
      <c r="C164" s="11" t="s">
        <v>143</v>
      </c>
      <c r="D164" s="123">
        <v>1.4543864779730636E-2</v>
      </c>
      <c r="E164" s="118">
        <v>2197.7456904201836</v>
      </c>
      <c r="F164" s="17">
        <v>2037.5705418122013</v>
      </c>
      <c r="G164" s="13">
        <v>2863.2101788463742</v>
      </c>
      <c r="H164" s="30">
        <v>0.59373053568459189</v>
      </c>
      <c r="I164" s="32">
        <v>0.4831203166732887</v>
      </c>
      <c r="J164" s="33">
        <v>0.71755593437136</v>
      </c>
      <c r="K164" s="171">
        <v>0</v>
      </c>
      <c r="L164" s="171">
        <v>0</v>
      </c>
      <c r="M164" s="172">
        <v>0</v>
      </c>
      <c r="N164" s="1" t="b">
        <v>1</v>
      </c>
      <c r="O164" s="11" t="b">
        <v>1</v>
      </c>
      <c r="P164" s="126" t="b">
        <v>0</v>
      </c>
      <c r="Q164" s="118">
        <v>2788.4676470588229</v>
      </c>
      <c r="R164" s="17">
        <v>2788.4676470588238</v>
      </c>
      <c r="S164" s="13">
        <v>2788.4676470588229</v>
      </c>
      <c r="T164" s="32">
        <v>0.71</v>
      </c>
      <c r="U164" s="32">
        <v>0.71000000000000008</v>
      </c>
      <c r="V164" s="119">
        <v>0.71</v>
      </c>
      <c r="W164" s="149">
        <f t="shared" si="17"/>
        <v>-0.21184465140261247</v>
      </c>
      <c r="X164" s="150">
        <f t="shared" si="12"/>
        <v>-0.26928664782560485</v>
      </c>
      <c r="Y164" s="151">
        <f t="shared" si="13"/>
        <v>2.680415957717391E-2</v>
      </c>
      <c r="Z164" s="150">
        <f t="shared" si="14"/>
        <v>-0.16375980889494096</v>
      </c>
      <c r="AA164" s="150">
        <f t="shared" si="15"/>
        <v>-0.31954884975593151</v>
      </c>
      <c r="AB164" s="123">
        <f t="shared" si="16"/>
        <v>1.0642161086422592E-2</v>
      </c>
    </row>
    <row r="165" spans="2:28">
      <c r="B165" s="59" t="s">
        <v>184</v>
      </c>
      <c r="C165" s="11" t="s">
        <v>178</v>
      </c>
      <c r="D165" s="123">
        <v>0.35661489749435848</v>
      </c>
      <c r="E165" s="118">
        <v>2084.2232532888625</v>
      </c>
      <c r="F165" s="17">
        <v>1525.7322433011468</v>
      </c>
      <c r="G165" s="13">
        <v>2084.2232532888625</v>
      </c>
      <c r="H165" s="30">
        <v>0.70038034109123848</v>
      </c>
      <c r="I165" s="32">
        <v>0.5302208149753328</v>
      </c>
      <c r="J165" s="33">
        <v>0.70038034109123848</v>
      </c>
      <c r="K165" s="171">
        <v>63</v>
      </c>
      <c r="L165" s="171">
        <v>17</v>
      </c>
      <c r="M165" s="172">
        <v>0</v>
      </c>
      <c r="N165" s="1" t="b">
        <v>0</v>
      </c>
      <c r="O165" s="11" t="b">
        <v>0</v>
      </c>
      <c r="P165" s="126" t="b">
        <v>0</v>
      </c>
      <c r="Q165" s="118">
        <v>2776.3833333333337</v>
      </c>
      <c r="R165" s="17">
        <v>2776.3833333333337</v>
      </c>
      <c r="S165" s="13">
        <v>2776.3833333333337</v>
      </c>
      <c r="T165" s="32">
        <v>0.69333333333333336</v>
      </c>
      <c r="U165" s="32">
        <v>0.69333333333333336</v>
      </c>
      <c r="V165" s="119">
        <v>0.69333333333333336</v>
      </c>
      <c r="W165" s="149">
        <f t="shared" si="17"/>
        <v>-0.24930277881097271</v>
      </c>
      <c r="X165" s="150">
        <f t="shared" si="12"/>
        <v>-0.45046052359443162</v>
      </c>
      <c r="Y165" s="151">
        <f t="shared" si="13"/>
        <v>-0.24930277881097271</v>
      </c>
      <c r="Z165" s="150">
        <f t="shared" si="14"/>
        <v>1.016395349697854E-2</v>
      </c>
      <c r="AA165" s="150">
        <f t="shared" si="15"/>
        <v>-0.23525843993942389</v>
      </c>
      <c r="AB165" s="123">
        <f t="shared" si="16"/>
        <v>1.016395349697854E-2</v>
      </c>
    </row>
    <row r="166" spans="2:28">
      <c r="B166" s="59" t="s">
        <v>184</v>
      </c>
      <c r="C166" s="11" t="s">
        <v>180</v>
      </c>
      <c r="D166" s="123">
        <v>0.24665818590122218</v>
      </c>
      <c r="E166" s="118">
        <v>1750.1535216222658</v>
      </c>
      <c r="F166" s="17">
        <v>1589.0625152959178</v>
      </c>
      <c r="G166" s="13">
        <v>0</v>
      </c>
      <c r="H166" s="30">
        <v>0.60146007847575322</v>
      </c>
      <c r="I166" s="32">
        <v>0.48836013598143452</v>
      </c>
      <c r="J166" s="33">
        <v>0</v>
      </c>
      <c r="K166" s="171">
        <v>450</v>
      </c>
      <c r="L166" s="171">
        <v>117</v>
      </c>
      <c r="M166" s="172">
        <v>0</v>
      </c>
      <c r="N166" s="1" t="b">
        <v>0</v>
      </c>
      <c r="O166" s="11" t="b">
        <v>0</v>
      </c>
      <c r="P166" s="126" t="b">
        <v>0</v>
      </c>
      <c r="Q166" s="118">
        <v>2776.3833333333337</v>
      </c>
      <c r="R166" s="17">
        <v>2776.3833333333337</v>
      </c>
      <c r="S166" s="13">
        <v>2776.3833333333337</v>
      </c>
      <c r="T166" s="32">
        <v>0.69333333333333336</v>
      </c>
      <c r="U166" s="32">
        <v>0.69333333333333336</v>
      </c>
      <c r="V166" s="119">
        <v>0.69333333333333336</v>
      </c>
      <c r="W166" s="149">
        <f t="shared" si="17"/>
        <v>-0.36962828561536332</v>
      </c>
      <c r="X166" s="150">
        <f t="shared" si="12"/>
        <v>-0.42765017488126006</v>
      </c>
      <c r="Y166" s="151">
        <f t="shared" si="13"/>
        <v>0</v>
      </c>
      <c r="Z166" s="150">
        <f t="shared" si="14"/>
        <v>-0.13250950219843288</v>
      </c>
      <c r="AA166" s="150">
        <f t="shared" si="15"/>
        <v>-0.29563441925754641</v>
      </c>
      <c r="AB166" s="123">
        <f t="shared" si="16"/>
        <v>0</v>
      </c>
    </row>
    <row r="167" spans="2:28">
      <c r="B167" s="59" t="s">
        <v>184</v>
      </c>
      <c r="C167" s="11" t="s">
        <v>147</v>
      </c>
      <c r="D167" s="123">
        <v>9.7968218559014011E-2</v>
      </c>
      <c r="E167" s="118">
        <v>1228.2455955768239</v>
      </c>
      <c r="F167" s="17">
        <v>673.82429064478993</v>
      </c>
      <c r="G167" s="13">
        <v>0</v>
      </c>
      <c r="H167" s="30">
        <v>0.34707190298512702</v>
      </c>
      <c r="I167" s="32">
        <v>0.16106035459602608</v>
      </c>
      <c r="J167" s="33">
        <v>0</v>
      </c>
      <c r="K167" s="171">
        <v>83</v>
      </c>
      <c r="L167" s="171">
        <v>40</v>
      </c>
      <c r="M167" s="172">
        <v>3</v>
      </c>
      <c r="N167" s="1" t="b">
        <v>0</v>
      </c>
      <c r="O167" s="11" t="b">
        <v>0</v>
      </c>
      <c r="P167" s="126" t="b">
        <v>0</v>
      </c>
      <c r="Q167" s="118">
        <v>2776.3833333333337</v>
      </c>
      <c r="R167" s="17">
        <v>2776.3833333333337</v>
      </c>
      <c r="S167" s="13">
        <v>2776.3833333333337</v>
      </c>
      <c r="T167" s="32">
        <v>0.69333333333333336</v>
      </c>
      <c r="U167" s="32">
        <v>0.69333333333333336</v>
      </c>
      <c r="V167" s="119">
        <v>0.69333333333333336</v>
      </c>
      <c r="W167" s="149">
        <f t="shared" si="17"/>
        <v>-0.55760950556413669</v>
      </c>
      <c r="X167" s="150">
        <f t="shared" si="12"/>
        <v>-0.75730142068105755</v>
      </c>
      <c r="Y167" s="151">
        <f t="shared" si="13"/>
        <v>0</v>
      </c>
      <c r="Z167" s="150">
        <f t="shared" si="14"/>
        <v>-0.49941552454068222</v>
      </c>
      <c r="AA167" s="150">
        <f t="shared" si="15"/>
        <v>-0.767701411640347</v>
      </c>
      <c r="AB167" s="123">
        <f t="shared" si="16"/>
        <v>0</v>
      </c>
    </row>
    <row r="168" spans="2:28">
      <c r="B168" s="59" t="s">
        <v>184</v>
      </c>
      <c r="C168" s="11" t="s">
        <v>134</v>
      </c>
      <c r="D168" s="123">
        <v>6.4020697526810069E-2</v>
      </c>
      <c r="E168" s="118">
        <v>2389.6409528910199</v>
      </c>
      <c r="F168" s="17">
        <v>2591.3100841390642</v>
      </c>
      <c r="G168" s="13">
        <v>0</v>
      </c>
      <c r="H168" s="30">
        <v>0.67913995329314758</v>
      </c>
      <c r="I168" s="32">
        <v>0.53884902529280254</v>
      </c>
      <c r="J168" s="33">
        <v>0</v>
      </c>
      <c r="K168" s="171">
        <v>140</v>
      </c>
      <c r="L168" s="171">
        <v>151</v>
      </c>
      <c r="M168" s="172">
        <v>1</v>
      </c>
      <c r="N168" s="1" t="b">
        <v>0</v>
      </c>
      <c r="O168" s="11" t="b">
        <v>0</v>
      </c>
      <c r="P168" s="126" t="b">
        <v>0</v>
      </c>
      <c r="Q168" s="118">
        <v>2776.3833333333337</v>
      </c>
      <c r="R168" s="17">
        <v>2776.3833333333337</v>
      </c>
      <c r="S168" s="13">
        <v>2776.3833333333337</v>
      </c>
      <c r="T168" s="32">
        <v>0.69333333333333336</v>
      </c>
      <c r="U168" s="32">
        <v>0.69333333333333336</v>
      </c>
      <c r="V168" s="119">
        <v>0.69333333333333336</v>
      </c>
      <c r="W168" s="149">
        <f t="shared" si="17"/>
        <v>-0.13929718414567407</v>
      </c>
      <c r="X168" s="150">
        <f t="shared" si="12"/>
        <v>-6.6659832946075928E-2</v>
      </c>
      <c r="Y168" s="151">
        <f t="shared" si="13"/>
        <v>0</v>
      </c>
      <c r="Z168" s="150">
        <f t="shared" si="14"/>
        <v>-2.0471221211806407E-2</v>
      </c>
      <c r="AA168" s="150">
        <f t="shared" si="15"/>
        <v>-0.22281390582768867</v>
      </c>
      <c r="AB168" s="123">
        <f t="shared" si="16"/>
        <v>0</v>
      </c>
    </row>
    <row r="169" spans="2:28">
      <c r="B169" s="59" t="s">
        <v>184</v>
      </c>
      <c r="C169" s="11" t="s">
        <v>137</v>
      </c>
      <c r="D169" s="123">
        <v>5.8888857607108491E-2</v>
      </c>
      <c r="E169" s="118">
        <v>2208.6946626164126</v>
      </c>
      <c r="F169" s="17">
        <v>1845.3322560446763</v>
      </c>
      <c r="G169" s="13">
        <v>2208.6946626164126</v>
      </c>
      <c r="H169" s="30">
        <v>0.71433167382480356</v>
      </c>
      <c r="I169" s="32">
        <v>0.56670630182275161</v>
      </c>
      <c r="J169" s="33">
        <v>0.71433167382480356</v>
      </c>
      <c r="K169" s="171">
        <v>23</v>
      </c>
      <c r="L169" s="171">
        <v>18</v>
      </c>
      <c r="M169" s="172">
        <v>0</v>
      </c>
      <c r="N169" s="1" t="b">
        <v>0</v>
      </c>
      <c r="O169" s="11" t="b">
        <v>0</v>
      </c>
      <c r="P169" s="126" t="b">
        <v>0</v>
      </c>
      <c r="Q169" s="118">
        <v>2776.3833333333337</v>
      </c>
      <c r="R169" s="17">
        <v>2776.3833333333337</v>
      </c>
      <c r="S169" s="13">
        <v>2776.3833333333337</v>
      </c>
      <c r="T169" s="32">
        <v>0.69333333333333336</v>
      </c>
      <c r="U169" s="32">
        <v>0.69333333333333336</v>
      </c>
      <c r="V169" s="119">
        <v>0.69333333333333336</v>
      </c>
      <c r="W169" s="149">
        <f t="shared" si="17"/>
        <v>-0.20447056568206395</v>
      </c>
      <c r="X169" s="150">
        <f t="shared" si="12"/>
        <v>-0.33534673188332204</v>
      </c>
      <c r="Y169" s="151">
        <f t="shared" si="13"/>
        <v>-0.20447056568206395</v>
      </c>
      <c r="Z169" s="150">
        <f t="shared" si="14"/>
        <v>3.0286068016543561E-2</v>
      </c>
      <c r="AA169" s="150">
        <f t="shared" si="15"/>
        <v>-0.18263514160180058</v>
      </c>
      <c r="AB169" s="123">
        <f t="shared" si="16"/>
        <v>3.0286068016543561E-2</v>
      </c>
    </row>
    <row r="170" spans="2:28">
      <c r="B170" s="59" t="s">
        <v>184</v>
      </c>
      <c r="C170" s="11" t="s">
        <v>138</v>
      </c>
      <c r="D170" s="123">
        <v>5.6922794149620357E-2</v>
      </c>
      <c r="E170" s="118">
        <v>813.67178395980318</v>
      </c>
      <c r="F170" s="17">
        <v>979.57880696486484</v>
      </c>
      <c r="G170" s="13">
        <v>0</v>
      </c>
      <c r="H170" s="30">
        <v>0.27173176975791996</v>
      </c>
      <c r="I170" s="32">
        <v>0.32361758116358391</v>
      </c>
      <c r="J170" s="33">
        <v>0</v>
      </c>
      <c r="K170" s="171">
        <v>38</v>
      </c>
      <c r="L170" s="171">
        <v>3</v>
      </c>
      <c r="M170" s="172">
        <v>0</v>
      </c>
      <c r="N170" s="1" t="b">
        <v>0</v>
      </c>
      <c r="O170" s="11" t="b">
        <v>0</v>
      </c>
      <c r="P170" s="126" t="b">
        <v>0</v>
      </c>
      <c r="Q170" s="118">
        <v>2776.3833333333337</v>
      </c>
      <c r="R170" s="17">
        <v>2776.3833333333337</v>
      </c>
      <c r="S170" s="13">
        <v>2776.3833333333337</v>
      </c>
      <c r="T170" s="32">
        <v>0.69333333333333336</v>
      </c>
      <c r="U170" s="32">
        <v>0.69333333333333336</v>
      </c>
      <c r="V170" s="119">
        <v>0.69333333333333336</v>
      </c>
      <c r="W170" s="149">
        <f t="shared" si="17"/>
        <v>-0.70693103715512273</v>
      </c>
      <c r="X170" s="150">
        <f t="shared" si="12"/>
        <v>-0.64717451109721957</v>
      </c>
      <c r="Y170" s="151">
        <f t="shared" si="13"/>
        <v>0</v>
      </c>
      <c r="Z170" s="150">
        <f t="shared" si="14"/>
        <v>-0.60807917823376934</v>
      </c>
      <c r="AA170" s="150">
        <f t="shared" si="15"/>
        <v>-0.53324387332175394</v>
      </c>
      <c r="AB170" s="123">
        <f t="shared" si="16"/>
        <v>0</v>
      </c>
    </row>
    <row r="171" spans="2:28">
      <c r="B171" s="59" t="s">
        <v>184</v>
      </c>
      <c r="C171" s="11" t="s">
        <v>173</v>
      </c>
      <c r="D171" s="123">
        <v>4.2711313194343375E-2</v>
      </c>
      <c r="E171" s="118">
        <v>986.71836168817708</v>
      </c>
      <c r="F171" s="17">
        <v>806.11973721789275</v>
      </c>
      <c r="G171" s="13">
        <v>0</v>
      </c>
      <c r="H171" s="30">
        <v>0.23560467526072529</v>
      </c>
      <c r="I171" s="32">
        <v>0.17103112417687338</v>
      </c>
      <c r="J171" s="33">
        <v>0</v>
      </c>
      <c r="K171" s="171">
        <v>41</v>
      </c>
      <c r="L171" s="171">
        <v>186</v>
      </c>
      <c r="M171" s="172">
        <v>0</v>
      </c>
      <c r="N171" s="1" t="b">
        <v>0</v>
      </c>
      <c r="O171" s="11" t="b">
        <v>0</v>
      </c>
      <c r="P171" s="126" t="b">
        <v>0</v>
      </c>
      <c r="Q171" s="118">
        <v>2776.3833333333337</v>
      </c>
      <c r="R171" s="17">
        <v>2776.3833333333337</v>
      </c>
      <c r="S171" s="13">
        <v>2776.3833333333337</v>
      </c>
      <c r="T171" s="32">
        <v>0.69333333333333336</v>
      </c>
      <c r="U171" s="32">
        <v>0.69333333333333336</v>
      </c>
      <c r="V171" s="119">
        <v>0.69333333333333336</v>
      </c>
      <c r="W171" s="149">
        <f t="shared" si="17"/>
        <v>-0.64460298048846154</v>
      </c>
      <c r="X171" s="150">
        <f t="shared" si="12"/>
        <v>-0.70965113947357439</v>
      </c>
      <c r="Y171" s="151">
        <f t="shared" si="13"/>
        <v>0</v>
      </c>
      <c r="Z171" s="150">
        <f t="shared" si="14"/>
        <v>-0.66018556452780008</v>
      </c>
      <c r="AA171" s="150">
        <f t="shared" si="15"/>
        <v>-0.75332049397566336</v>
      </c>
      <c r="AB171" s="123">
        <f t="shared" si="16"/>
        <v>0</v>
      </c>
    </row>
    <row r="172" spans="2:28">
      <c r="B172" s="59" t="s">
        <v>184</v>
      </c>
      <c r="C172" s="11" t="s">
        <v>174</v>
      </c>
      <c r="D172" s="123">
        <v>3.6823179529645138E-2</v>
      </c>
      <c r="E172" s="118">
        <v>1598.2761549661279</v>
      </c>
      <c r="F172" s="17">
        <v>1888.9851465664365</v>
      </c>
      <c r="G172" s="13">
        <v>0</v>
      </c>
      <c r="H172" s="30">
        <v>0.42730049803129738</v>
      </c>
      <c r="I172" s="32">
        <v>0.49516061807311479</v>
      </c>
      <c r="J172" s="33">
        <v>0</v>
      </c>
      <c r="K172" s="171">
        <v>68</v>
      </c>
      <c r="L172" s="171">
        <v>2</v>
      </c>
      <c r="M172" s="172">
        <v>0</v>
      </c>
      <c r="N172" s="1" t="b">
        <v>0</v>
      </c>
      <c r="O172" s="11" t="b">
        <v>0</v>
      </c>
      <c r="P172" s="126" t="b">
        <v>0</v>
      </c>
      <c r="Q172" s="118">
        <v>2776.3833333333337</v>
      </c>
      <c r="R172" s="17">
        <v>2776.3833333333337</v>
      </c>
      <c r="S172" s="13">
        <v>2776.3833333333337</v>
      </c>
      <c r="T172" s="32">
        <v>0.69333333333333336</v>
      </c>
      <c r="U172" s="32">
        <v>0.69333333333333336</v>
      </c>
      <c r="V172" s="119">
        <v>0.69333333333333336</v>
      </c>
      <c r="W172" s="149">
        <f t="shared" si="17"/>
        <v>-0.42433159867472875</v>
      </c>
      <c r="X172" s="150">
        <f t="shared" si="12"/>
        <v>-0.31962379838287114</v>
      </c>
      <c r="Y172" s="151">
        <f t="shared" si="13"/>
        <v>0</v>
      </c>
      <c r="Z172" s="150">
        <f t="shared" si="14"/>
        <v>-0.38370120476255187</v>
      </c>
      <c r="AA172" s="150">
        <f t="shared" si="15"/>
        <v>-0.28582603162531522</v>
      </c>
      <c r="AB172" s="123">
        <f t="shared" si="16"/>
        <v>0</v>
      </c>
    </row>
    <row r="173" spans="2:28">
      <c r="B173" s="59" t="s">
        <v>184</v>
      </c>
      <c r="C173" s="11" t="s">
        <v>141</v>
      </c>
      <c r="D173" s="123">
        <v>1.6360415361301586E-2</v>
      </c>
      <c r="E173" s="118">
        <v>1563.9320053840036</v>
      </c>
      <c r="F173" s="17">
        <v>1382.8930803184603</v>
      </c>
      <c r="G173" s="13">
        <v>0</v>
      </c>
      <c r="H173" s="30">
        <v>0.38479533360526169</v>
      </c>
      <c r="I173" s="32">
        <v>0.23366645637361236</v>
      </c>
      <c r="J173" s="33">
        <v>0</v>
      </c>
      <c r="K173" s="171">
        <v>40</v>
      </c>
      <c r="L173" s="171">
        <v>22</v>
      </c>
      <c r="M173" s="172">
        <v>1</v>
      </c>
      <c r="N173" s="1" t="b">
        <v>0</v>
      </c>
      <c r="O173" s="11" t="b">
        <v>0</v>
      </c>
      <c r="P173" s="126" t="b">
        <v>0</v>
      </c>
      <c r="Q173" s="118">
        <v>2776.3833333333337</v>
      </c>
      <c r="R173" s="17">
        <v>2776.3833333333337</v>
      </c>
      <c r="S173" s="13">
        <v>2776.3833333333337</v>
      </c>
      <c r="T173" s="32">
        <v>0.69333333333333336</v>
      </c>
      <c r="U173" s="32">
        <v>0.69333333333333336</v>
      </c>
      <c r="V173" s="119">
        <v>0.69333333333333336</v>
      </c>
      <c r="W173" s="149">
        <f t="shared" si="17"/>
        <v>-0.4367017023163216</v>
      </c>
      <c r="X173" s="150">
        <f t="shared" si="12"/>
        <v>-0.50190844912681598</v>
      </c>
      <c r="Y173" s="151">
        <f t="shared" si="13"/>
        <v>0</v>
      </c>
      <c r="Z173" s="150">
        <f t="shared" si="14"/>
        <v>-0.44500673037702643</v>
      </c>
      <c r="AA173" s="150">
        <f t="shared" si="15"/>
        <v>-0.66298107253805905</v>
      </c>
      <c r="AB173" s="123">
        <f t="shared" si="16"/>
        <v>0</v>
      </c>
    </row>
    <row r="174" spans="2:28">
      <c r="B174" s="59" t="s">
        <v>184</v>
      </c>
      <c r="C174" s="11" t="s">
        <v>181</v>
      </c>
      <c r="D174" s="123">
        <v>1.2961150115749328E-2</v>
      </c>
      <c r="E174" s="118">
        <v>2776.3833333333337</v>
      </c>
      <c r="F174" s="17">
        <v>2776.3833333333337</v>
      </c>
      <c r="G174" s="13">
        <v>0</v>
      </c>
      <c r="H174" s="30">
        <v>0.69333333333333336</v>
      </c>
      <c r="I174" s="32">
        <v>0.69333333333333336</v>
      </c>
      <c r="J174" s="33">
        <v>0</v>
      </c>
      <c r="K174" s="171">
        <v>0</v>
      </c>
      <c r="L174" s="171">
        <v>0</v>
      </c>
      <c r="M174" s="172">
        <v>0</v>
      </c>
      <c r="N174" s="1" t="b">
        <v>1</v>
      </c>
      <c r="O174" s="11" t="b">
        <v>1</v>
      </c>
      <c r="P174" s="126" t="b">
        <v>0</v>
      </c>
      <c r="Q174" s="118">
        <v>2776.3833333333337</v>
      </c>
      <c r="R174" s="17">
        <v>2776.3833333333337</v>
      </c>
      <c r="S174" s="13">
        <v>2776.3833333333337</v>
      </c>
      <c r="T174" s="32">
        <v>0.69333333333333336</v>
      </c>
      <c r="U174" s="32">
        <v>0.69333333333333336</v>
      </c>
      <c r="V174" s="119">
        <v>0.69333333333333336</v>
      </c>
      <c r="W174" s="149">
        <f t="shared" si="17"/>
        <v>0</v>
      </c>
      <c r="X174" s="150">
        <f t="shared" si="12"/>
        <v>0</v>
      </c>
      <c r="Y174" s="151">
        <f t="shared" si="13"/>
        <v>0</v>
      </c>
      <c r="Z174" s="150">
        <f t="shared" si="14"/>
        <v>0</v>
      </c>
      <c r="AA174" s="150">
        <f t="shared" si="15"/>
        <v>0</v>
      </c>
      <c r="AB174" s="123">
        <f t="shared" si="16"/>
        <v>0</v>
      </c>
    </row>
    <row r="175" spans="2:28">
      <c r="B175" s="59" t="s">
        <v>184</v>
      </c>
      <c r="C175" s="11" t="s">
        <v>183</v>
      </c>
      <c r="D175" s="123">
        <v>1.0070290560826747E-2</v>
      </c>
      <c r="E175" s="118">
        <v>2173.1268145039139</v>
      </c>
      <c r="F175" s="17">
        <v>2173.1268145039139</v>
      </c>
      <c r="G175" s="13">
        <v>0</v>
      </c>
      <c r="H175" s="30">
        <v>0.62386273890923294</v>
      </c>
      <c r="I175" s="32">
        <v>0.62386273890923294</v>
      </c>
      <c r="J175" s="33">
        <v>0</v>
      </c>
      <c r="K175" s="171">
        <v>5</v>
      </c>
      <c r="L175" s="171">
        <v>1</v>
      </c>
      <c r="M175" s="172">
        <v>0</v>
      </c>
      <c r="N175" s="1" t="b">
        <v>0</v>
      </c>
      <c r="O175" s="11" t="b">
        <v>0</v>
      </c>
      <c r="P175" s="126" t="b">
        <v>0</v>
      </c>
      <c r="Q175" s="118">
        <v>2776.3833333333337</v>
      </c>
      <c r="R175" s="17">
        <v>2776.3833333333337</v>
      </c>
      <c r="S175" s="13">
        <v>2776.3833333333337</v>
      </c>
      <c r="T175" s="32">
        <v>0.69333333333333336</v>
      </c>
      <c r="U175" s="32">
        <v>0.69333333333333336</v>
      </c>
      <c r="V175" s="119">
        <v>0.69333333333333336</v>
      </c>
      <c r="W175" s="149">
        <f t="shared" si="17"/>
        <v>-0.21728142205246143</v>
      </c>
      <c r="X175" s="150">
        <f t="shared" si="12"/>
        <v>-0.21728142205246143</v>
      </c>
      <c r="Y175" s="151">
        <f t="shared" si="13"/>
        <v>0</v>
      </c>
      <c r="Z175" s="150">
        <f t="shared" si="14"/>
        <v>-0.1001979727270679</v>
      </c>
      <c r="AA175" s="150">
        <f t="shared" si="15"/>
        <v>-0.1001979727270679</v>
      </c>
      <c r="AB175" s="123">
        <f t="shared" si="16"/>
        <v>0</v>
      </c>
    </row>
    <row r="176" spans="2:28">
      <c r="B176" s="59" t="s">
        <v>184</v>
      </c>
      <c r="C176" s="11" t="s">
        <v>143</v>
      </c>
      <c r="D176" s="123"/>
      <c r="E176" s="118">
        <v>1762.5871878699861</v>
      </c>
      <c r="F176" s="17">
        <v>1516.8775571258732</v>
      </c>
      <c r="G176" s="13">
        <v>2101.8644394635971</v>
      </c>
      <c r="H176" s="30">
        <v>0.56113380692677439</v>
      </c>
      <c r="I176" s="32">
        <v>0.45624296593223157</v>
      </c>
      <c r="J176" s="33">
        <v>0.70235764704019599</v>
      </c>
      <c r="K176" s="171"/>
      <c r="L176" s="171"/>
      <c r="M176" s="172"/>
      <c r="N176" s="1"/>
      <c r="O176" s="11"/>
      <c r="P176" s="126"/>
      <c r="Q176" s="118">
        <v>2776.3833333333332</v>
      </c>
      <c r="R176" s="17">
        <v>2776.3833333333332</v>
      </c>
      <c r="S176" s="13">
        <v>2776.3833333333332</v>
      </c>
      <c r="T176" s="32">
        <v>0.69333333333333325</v>
      </c>
      <c r="U176" s="32">
        <v>0.69333333333333325</v>
      </c>
      <c r="V176" s="119">
        <v>0.69333333333333325</v>
      </c>
      <c r="W176" s="149">
        <f t="shared" si="17"/>
        <v>-0.36514991762545296</v>
      </c>
      <c r="X176" s="150">
        <f t="shared" si="12"/>
        <v>-0.45364981164012896</v>
      </c>
      <c r="Y176" s="151">
        <f t="shared" si="13"/>
        <v>-0.24294876207166496</v>
      </c>
      <c r="Z176" s="150">
        <f t="shared" si="14"/>
        <v>-0.19067239385561374</v>
      </c>
      <c r="AA176" s="150">
        <f t="shared" si="15"/>
        <v>-0.34195726067466592</v>
      </c>
      <c r="AB176" s="123">
        <f t="shared" si="16"/>
        <v>1.3015837077205878E-2</v>
      </c>
    </row>
    <row r="177" spans="2:28">
      <c r="B177" s="59" t="s">
        <v>185</v>
      </c>
      <c r="C177" s="11" t="s">
        <v>139</v>
      </c>
      <c r="D177" s="123">
        <v>0.41480388575242405</v>
      </c>
      <c r="E177" s="118">
        <v>3398.3762649424489</v>
      </c>
      <c r="F177" s="17">
        <v>3847.7205773182163</v>
      </c>
      <c r="G177" s="13">
        <v>3398.3762649424489</v>
      </c>
      <c r="H177" s="30">
        <v>0.62732793415935006</v>
      </c>
      <c r="I177" s="32">
        <v>0.70664905478391804</v>
      </c>
      <c r="J177" s="33">
        <v>0.62732793415935006</v>
      </c>
      <c r="K177" s="171">
        <v>21</v>
      </c>
      <c r="L177" s="171">
        <v>47</v>
      </c>
      <c r="M177" s="172">
        <v>0</v>
      </c>
      <c r="N177" s="1" t="b">
        <v>0</v>
      </c>
      <c r="O177" s="11" t="b">
        <v>0</v>
      </c>
      <c r="P177" s="126" t="b">
        <v>0</v>
      </c>
      <c r="Q177" s="118">
        <v>4849.3980263157891</v>
      </c>
      <c r="R177" s="17">
        <v>4849.3980263157891</v>
      </c>
      <c r="S177" s="13">
        <v>4849.3980263157891</v>
      </c>
      <c r="T177" s="32">
        <v>0.8125</v>
      </c>
      <c r="U177" s="32">
        <v>0.8125</v>
      </c>
      <c r="V177" s="119">
        <v>0.8125</v>
      </c>
      <c r="W177" s="149">
        <f t="shared" si="17"/>
        <v>-0.29921688289952936</v>
      </c>
      <c r="X177" s="150">
        <f t="shared" si="12"/>
        <v>-0.20655707029240752</v>
      </c>
      <c r="Y177" s="151">
        <f t="shared" si="13"/>
        <v>-0.29921688289952936</v>
      </c>
      <c r="Z177" s="150">
        <f t="shared" si="14"/>
        <v>-0.22790408103464607</v>
      </c>
      <c r="AA177" s="150">
        <f t="shared" si="15"/>
        <v>-0.13027808641979319</v>
      </c>
      <c r="AB177" s="123">
        <f t="shared" si="16"/>
        <v>-0.22790408103464607</v>
      </c>
    </row>
    <row r="178" spans="2:28">
      <c r="B178" s="59" t="s">
        <v>185</v>
      </c>
      <c r="C178" s="11" t="s">
        <v>136</v>
      </c>
      <c r="D178" s="123">
        <v>0.32740307340992619</v>
      </c>
      <c r="E178" s="118">
        <v>4396.6612053259387</v>
      </c>
      <c r="F178" s="17">
        <v>4577.0449319098198</v>
      </c>
      <c r="G178" s="13">
        <v>0</v>
      </c>
      <c r="H178" s="30">
        <v>0.72740731484586296</v>
      </c>
      <c r="I178" s="32">
        <v>0.81527138788954334</v>
      </c>
      <c r="J178" s="33">
        <v>0</v>
      </c>
      <c r="K178" s="171">
        <v>23</v>
      </c>
      <c r="L178" s="171">
        <v>13</v>
      </c>
      <c r="M178" s="172">
        <v>0</v>
      </c>
      <c r="N178" s="1" t="b">
        <v>0</v>
      </c>
      <c r="O178" s="11" t="b">
        <v>0</v>
      </c>
      <c r="P178" s="126" t="b">
        <v>0</v>
      </c>
      <c r="Q178" s="118">
        <v>4811.5164473684199</v>
      </c>
      <c r="R178" s="17">
        <v>4811.5164473684199</v>
      </c>
      <c r="S178" s="13">
        <v>4811.5164473684199</v>
      </c>
      <c r="T178" s="32">
        <v>0.8125</v>
      </c>
      <c r="U178" s="32">
        <v>0.8125</v>
      </c>
      <c r="V178" s="119">
        <v>0.8125</v>
      </c>
      <c r="W178" s="149">
        <f t="shared" si="17"/>
        <v>-8.6221308101187E-2</v>
      </c>
      <c r="X178" s="150">
        <f t="shared" si="12"/>
        <v>-4.8731313302865356E-2</v>
      </c>
      <c r="Y178" s="151">
        <f t="shared" si="13"/>
        <v>0</v>
      </c>
      <c r="Z178" s="150">
        <f t="shared" si="14"/>
        <v>-0.10472945865124558</v>
      </c>
      <c r="AA178" s="150">
        <f t="shared" si="15"/>
        <v>3.410938940976421E-3</v>
      </c>
      <c r="AB178" s="123">
        <f t="shared" si="16"/>
        <v>0</v>
      </c>
    </row>
    <row r="179" spans="2:28">
      <c r="B179" s="59" t="s">
        <v>185</v>
      </c>
      <c r="C179" s="11" t="s">
        <v>133</v>
      </c>
      <c r="D179" s="123">
        <v>8.3134583207123247E-2</v>
      </c>
      <c r="E179" s="118">
        <v>3890.2371962972834</v>
      </c>
      <c r="F179" s="17">
        <v>3480.8693708123833</v>
      </c>
      <c r="G179" s="13">
        <v>0</v>
      </c>
      <c r="H179" s="30">
        <v>0.959246438597115</v>
      </c>
      <c r="I179" s="32">
        <v>0.50218527444939509</v>
      </c>
      <c r="J179" s="33">
        <v>0</v>
      </c>
      <c r="K179" s="171">
        <v>3</v>
      </c>
      <c r="L179" s="171">
        <v>14</v>
      </c>
      <c r="M179" s="172">
        <v>0</v>
      </c>
      <c r="N179" s="1" t="b">
        <v>0</v>
      </c>
      <c r="O179" s="11" t="b">
        <v>0</v>
      </c>
      <c r="P179" s="126" t="b">
        <v>0</v>
      </c>
      <c r="Q179" s="118">
        <v>4811.5164473684199</v>
      </c>
      <c r="R179" s="17">
        <v>4811.5164473684199</v>
      </c>
      <c r="S179" s="13">
        <v>4811.5164473684199</v>
      </c>
      <c r="T179" s="32">
        <v>0.8125</v>
      </c>
      <c r="U179" s="32">
        <v>0.8125</v>
      </c>
      <c r="V179" s="119">
        <v>0.8125</v>
      </c>
      <c r="W179" s="149">
        <f t="shared" si="17"/>
        <v>-0.19147378194560991</v>
      </c>
      <c r="X179" s="150">
        <f t="shared" si="12"/>
        <v>-0.27655461456103142</v>
      </c>
      <c r="Y179" s="151">
        <f t="shared" si="13"/>
        <v>0</v>
      </c>
      <c r="Z179" s="150">
        <f t="shared" si="14"/>
        <v>0.1806110013502954</v>
      </c>
      <c r="AA179" s="150">
        <f t="shared" si="15"/>
        <v>-0.38192581606228299</v>
      </c>
      <c r="AB179" s="123">
        <f t="shared" si="16"/>
        <v>0</v>
      </c>
    </row>
    <row r="180" spans="2:28">
      <c r="B180" s="59" t="s">
        <v>185</v>
      </c>
      <c r="C180" s="11" t="s">
        <v>137</v>
      </c>
      <c r="D180" s="123">
        <v>6.7947128264184906E-2</v>
      </c>
      <c r="E180" s="118">
        <v>3398.3762649424489</v>
      </c>
      <c r="F180" s="17">
        <v>3847.7205773182163</v>
      </c>
      <c r="G180" s="13">
        <v>3398.3762649424489</v>
      </c>
      <c r="H180" s="30">
        <v>0.62732793415935006</v>
      </c>
      <c r="I180" s="32">
        <v>0.70664905478391804</v>
      </c>
      <c r="J180" s="33">
        <v>0.62732793415935006</v>
      </c>
      <c r="K180" s="171">
        <v>0</v>
      </c>
      <c r="L180" s="171">
        <v>1</v>
      </c>
      <c r="M180" s="172">
        <v>0</v>
      </c>
      <c r="N180" s="1" t="b">
        <v>0</v>
      </c>
      <c r="O180" s="11" t="b">
        <v>0</v>
      </c>
      <c r="P180" s="126" t="b">
        <v>0</v>
      </c>
      <c r="Q180" s="118">
        <v>4849.3980263157891</v>
      </c>
      <c r="R180" s="17">
        <v>4849.3980263157891</v>
      </c>
      <c r="S180" s="13">
        <v>4849.3980263157891</v>
      </c>
      <c r="T180" s="32">
        <v>0.8125</v>
      </c>
      <c r="U180" s="32">
        <v>0.8125</v>
      </c>
      <c r="V180" s="119">
        <v>0.8125</v>
      </c>
      <c r="W180" s="149">
        <f t="shared" si="17"/>
        <v>-0.29921688289952936</v>
      </c>
      <c r="X180" s="150">
        <f t="shared" si="12"/>
        <v>-0.20655707029240752</v>
      </c>
      <c r="Y180" s="151">
        <f t="shared" si="13"/>
        <v>-0.29921688289952936</v>
      </c>
      <c r="Z180" s="150">
        <f t="shared" si="14"/>
        <v>-0.22790408103464607</v>
      </c>
      <c r="AA180" s="150">
        <f t="shared" si="15"/>
        <v>-0.13027808641979319</v>
      </c>
      <c r="AB180" s="123">
        <f t="shared" si="16"/>
        <v>-0.22790408103464607</v>
      </c>
    </row>
    <row r="181" spans="2:28">
      <c r="B181" s="59" t="s">
        <v>185</v>
      </c>
      <c r="C181" s="11" t="s">
        <v>173</v>
      </c>
      <c r="D181" s="123">
        <v>5.6701206488073988E-2</v>
      </c>
      <c r="E181" s="118">
        <v>3567.3866225149936</v>
      </c>
      <c r="F181" s="17">
        <v>1452.1017380118778</v>
      </c>
      <c r="G181" s="13">
        <v>0</v>
      </c>
      <c r="H181" s="30">
        <v>0.65976658271594246</v>
      </c>
      <c r="I181" s="32">
        <v>0.26656188369355593</v>
      </c>
      <c r="J181" s="33">
        <v>0</v>
      </c>
      <c r="K181" s="171">
        <v>3</v>
      </c>
      <c r="L181" s="171">
        <v>14</v>
      </c>
      <c r="M181" s="172">
        <v>0</v>
      </c>
      <c r="N181" s="1" t="b">
        <v>0</v>
      </c>
      <c r="O181" s="11" t="b">
        <v>0</v>
      </c>
      <c r="P181" s="126" t="b">
        <v>0</v>
      </c>
      <c r="Q181" s="118">
        <v>4849.3980263157891</v>
      </c>
      <c r="R181" s="17">
        <v>4849.3980263157891</v>
      </c>
      <c r="S181" s="13">
        <v>4849.3980263157891</v>
      </c>
      <c r="T181" s="32">
        <v>0.8125</v>
      </c>
      <c r="U181" s="32">
        <v>0.8125</v>
      </c>
      <c r="V181" s="119">
        <v>0.8125</v>
      </c>
      <c r="W181" s="149">
        <f t="shared" si="17"/>
        <v>-0.26436506074440996</v>
      </c>
      <c r="X181" s="150">
        <f t="shared" si="12"/>
        <v>-0.70056041386335199</v>
      </c>
      <c r="Y181" s="151">
        <f t="shared" si="13"/>
        <v>0</v>
      </c>
      <c r="Z181" s="150">
        <f t="shared" si="14"/>
        <v>-0.18797959050345542</v>
      </c>
      <c r="AA181" s="150">
        <f t="shared" si="15"/>
        <v>-0.67192383545408496</v>
      </c>
      <c r="AB181" s="123">
        <f t="shared" si="16"/>
        <v>0</v>
      </c>
    </row>
    <row r="182" spans="2:28">
      <c r="B182" s="59" t="s">
        <v>185</v>
      </c>
      <c r="C182" s="11" t="s">
        <v>129</v>
      </c>
      <c r="D182" s="123">
        <v>3.5440087268286298E-2</v>
      </c>
      <c r="E182" s="118">
        <v>3398.3762649424489</v>
      </c>
      <c r="F182" s="17">
        <v>2391.3260142861291</v>
      </c>
      <c r="G182" s="13">
        <v>0</v>
      </c>
      <c r="H182" s="30">
        <v>0.62732793415935006</v>
      </c>
      <c r="I182" s="32">
        <v>0.54218794869416875</v>
      </c>
      <c r="J182" s="33">
        <v>0</v>
      </c>
      <c r="K182" s="171">
        <v>2</v>
      </c>
      <c r="L182" s="171">
        <v>3</v>
      </c>
      <c r="M182" s="172">
        <v>0</v>
      </c>
      <c r="N182" s="1" t="b">
        <v>0</v>
      </c>
      <c r="O182" s="11" t="b">
        <v>0</v>
      </c>
      <c r="P182" s="126" t="b">
        <v>0</v>
      </c>
      <c r="Q182" s="118">
        <v>4849.3980263157891</v>
      </c>
      <c r="R182" s="17">
        <v>4849.3980263157891</v>
      </c>
      <c r="S182" s="13">
        <v>4849.3980263157891</v>
      </c>
      <c r="T182" s="32">
        <v>0.8125</v>
      </c>
      <c r="U182" s="32">
        <v>0.8125</v>
      </c>
      <c r="V182" s="119">
        <v>0.8125</v>
      </c>
      <c r="W182" s="149">
        <f t="shared" si="17"/>
        <v>-0.29921688289952936</v>
      </c>
      <c r="X182" s="150">
        <f t="shared" si="12"/>
        <v>-0.50688188486295893</v>
      </c>
      <c r="Y182" s="151">
        <f t="shared" si="13"/>
        <v>0</v>
      </c>
      <c r="Z182" s="150">
        <f t="shared" si="14"/>
        <v>-0.22790408103464607</v>
      </c>
      <c r="AA182" s="150">
        <f t="shared" si="15"/>
        <v>-0.33269175545333074</v>
      </c>
      <c r="AB182" s="123">
        <f t="shared" si="16"/>
        <v>0</v>
      </c>
    </row>
    <row r="183" spans="2:28">
      <c r="B183" s="59" t="s">
        <v>185</v>
      </c>
      <c r="C183" s="11" t="s">
        <v>148</v>
      </c>
      <c r="D183" s="123">
        <v>1.4570035609981283E-2</v>
      </c>
      <c r="E183" s="118">
        <v>3398.3762649424489</v>
      </c>
      <c r="F183" s="17">
        <v>3244.5585019409377</v>
      </c>
      <c r="G183" s="13">
        <v>0</v>
      </c>
      <c r="H183" s="30">
        <v>0.62732793415935006</v>
      </c>
      <c r="I183" s="32">
        <v>0.69276211368681107</v>
      </c>
      <c r="J183" s="33">
        <v>0</v>
      </c>
      <c r="K183" s="171">
        <v>1</v>
      </c>
      <c r="L183" s="171">
        <v>5</v>
      </c>
      <c r="M183" s="172">
        <v>0</v>
      </c>
      <c r="N183" s="1" t="b">
        <v>0</v>
      </c>
      <c r="O183" s="11" t="b">
        <v>0</v>
      </c>
      <c r="P183" s="126" t="b">
        <v>0</v>
      </c>
      <c r="Q183" s="118">
        <v>4849.3980263157891</v>
      </c>
      <c r="R183" s="17">
        <v>4849.3980263157891</v>
      </c>
      <c r="S183" s="13">
        <v>4849.3980263157891</v>
      </c>
      <c r="T183" s="32">
        <v>0.8125</v>
      </c>
      <c r="U183" s="32">
        <v>0.8125</v>
      </c>
      <c r="V183" s="119">
        <v>0.8125</v>
      </c>
      <c r="W183" s="149">
        <f t="shared" si="17"/>
        <v>-0.29921688289952936</v>
      </c>
      <c r="X183" s="150">
        <f t="shared" si="12"/>
        <v>-0.33093582248064896</v>
      </c>
      <c r="Y183" s="151">
        <f t="shared" si="13"/>
        <v>0</v>
      </c>
      <c r="Z183" s="150">
        <f t="shared" si="14"/>
        <v>-0.22790408103464607</v>
      </c>
      <c r="AA183" s="150">
        <f t="shared" si="15"/>
        <v>-0.14736970623161716</v>
      </c>
      <c r="AB183" s="123">
        <f t="shared" si="16"/>
        <v>0</v>
      </c>
    </row>
    <row r="184" spans="2:28">
      <c r="B184" s="59" t="s">
        <v>185</v>
      </c>
      <c r="C184" s="11" t="s">
        <v>143</v>
      </c>
      <c r="D184" s="123"/>
      <c r="E184" s="118">
        <v>3877.1054215502854</v>
      </c>
      <c r="F184" s="17">
        <v>3716.2554338610666</v>
      </c>
      <c r="G184" s="13">
        <v>3398.3762649424489</v>
      </c>
      <c r="H184" s="30">
        <v>0.70273457454820465</v>
      </c>
      <c r="I184" s="32">
        <v>0.67001202677948646</v>
      </c>
      <c r="J184" s="33">
        <v>0.62732793415935018</v>
      </c>
      <c r="K184" s="171"/>
      <c r="L184" s="171"/>
      <c r="M184" s="172"/>
      <c r="N184" s="1"/>
      <c r="O184" s="11"/>
      <c r="P184" s="126"/>
      <c r="Q184" s="118">
        <v>4829.5825150815217</v>
      </c>
      <c r="R184" s="17">
        <v>4840.0602025732978</v>
      </c>
      <c r="S184" s="13">
        <v>4829.5825150815217</v>
      </c>
      <c r="T184" s="32">
        <v>0.81249999999999989</v>
      </c>
      <c r="U184" s="32">
        <v>0.8125</v>
      </c>
      <c r="V184" s="119">
        <v>0.81249999999999989</v>
      </c>
      <c r="W184" s="149">
        <f t="shared" si="17"/>
        <v>-0.19721727303693429</v>
      </c>
      <c r="X184" s="150">
        <f t="shared" si="12"/>
        <v>-0.23218817983188347</v>
      </c>
      <c r="Y184" s="151">
        <f t="shared" si="13"/>
        <v>-0.2963416083418785</v>
      </c>
      <c r="Z184" s="150">
        <f t="shared" si="14"/>
        <v>-0.1350959082483634</v>
      </c>
      <c r="AA184" s="150">
        <f t="shared" si="15"/>
        <v>-0.1753698131944782</v>
      </c>
      <c r="AB184" s="123">
        <f t="shared" si="16"/>
        <v>-0.22790408103464582</v>
      </c>
    </row>
    <row r="185" spans="2:28">
      <c r="B185" s="59" t="s">
        <v>186</v>
      </c>
      <c r="C185" s="11" t="s">
        <v>139</v>
      </c>
      <c r="D185" s="123">
        <v>0.50499911205634063</v>
      </c>
      <c r="E185" s="118">
        <v>1684.5322875612212</v>
      </c>
      <c r="F185" s="17">
        <v>3822.5247387571121</v>
      </c>
      <c r="G185" s="13">
        <v>3822.5247387571121</v>
      </c>
      <c r="H185" s="30">
        <v>0.27805261632769485</v>
      </c>
      <c r="I185" s="32">
        <v>0.62762549950951918</v>
      </c>
      <c r="J185" s="33">
        <v>0.62762549950951918</v>
      </c>
      <c r="K185" s="171">
        <v>7</v>
      </c>
      <c r="L185" s="171">
        <v>144</v>
      </c>
      <c r="M185" s="172">
        <v>0</v>
      </c>
      <c r="N185" s="1" t="b">
        <v>0</v>
      </c>
      <c r="O185" s="11" t="b">
        <v>0</v>
      </c>
      <c r="P185" s="126" t="b">
        <v>0</v>
      </c>
      <c r="Q185" s="118">
        <v>4834.2815789473698</v>
      </c>
      <c r="R185" s="17">
        <v>4834.2815789473698</v>
      </c>
      <c r="S185" s="13">
        <v>4834.2815789473698</v>
      </c>
      <c r="T185" s="32">
        <v>0.80000000000000016</v>
      </c>
      <c r="U185" s="32">
        <v>0.80000000000000016</v>
      </c>
      <c r="V185" s="119">
        <v>0.80000000000000016</v>
      </c>
      <c r="W185" s="149">
        <f t="shared" si="17"/>
        <v>-0.65154444149527269</v>
      </c>
      <c r="X185" s="150">
        <f t="shared" si="12"/>
        <v>-0.20928794147951979</v>
      </c>
      <c r="Y185" s="151">
        <f t="shared" si="13"/>
        <v>-0.20928794147951979</v>
      </c>
      <c r="Z185" s="150">
        <f t="shared" si="14"/>
        <v>-0.65243422959038155</v>
      </c>
      <c r="AA185" s="150">
        <f t="shared" si="15"/>
        <v>-0.21546812561310116</v>
      </c>
      <c r="AB185" s="123">
        <f t="shared" si="16"/>
        <v>-0.21546812561310116</v>
      </c>
    </row>
    <row r="186" spans="2:28">
      <c r="B186" s="59" t="s">
        <v>186</v>
      </c>
      <c r="C186" s="11" t="s">
        <v>136</v>
      </c>
      <c r="D186" s="123">
        <v>0.27603106725177523</v>
      </c>
      <c r="E186" s="118">
        <v>4191.8473223495312</v>
      </c>
      <c r="F186" s="17">
        <v>4416.3129639010995</v>
      </c>
      <c r="G186" s="13">
        <v>0</v>
      </c>
      <c r="H186" s="30">
        <v>0.72054168590441803</v>
      </c>
      <c r="I186" s="32">
        <v>0.85846088140320231</v>
      </c>
      <c r="J186" s="33">
        <v>0</v>
      </c>
      <c r="K186" s="171">
        <v>20</v>
      </c>
      <c r="L186" s="171">
        <v>22</v>
      </c>
      <c r="M186" s="172">
        <v>1</v>
      </c>
      <c r="N186" s="1" t="b">
        <v>0</v>
      </c>
      <c r="O186" s="11" t="b">
        <v>0</v>
      </c>
      <c r="P186" s="126" t="b">
        <v>0</v>
      </c>
      <c r="Q186" s="118">
        <v>4802.214473684212</v>
      </c>
      <c r="R186" s="17">
        <v>4802.214473684212</v>
      </c>
      <c r="S186" s="13">
        <v>4802.214473684212</v>
      </c>
      <c r="T186" s="32">
        <v>0.80000000000000016</v>
      </c>
      <c r="U186" s="32">
        <v>0.80000000000000016</v>
      </c>
      <c r="V186" s="119">
        <v>0.80000000000000016</v>
      </c>
      <c r="W186" s="149">
        <f t="shared" si="17"/>
        <v>-0.12710118523015759</v>
      </c>
      <c r="X186" s="150">
        <f t="shared" si="12"/>
        <v>-8.0359074318280627E-2</v>
      </c>
      <c r="Y186" s="151">
        <f t="shared" si="13"/>
        <v>0</v>
      </c>
      <c r="Z186" s="150">
        <f t="shared" si="14"/>
        <v>-9.9322892619477646E-2</v>
      </c>
      <c r="AA186" s="150">
        <f t="shared" si="15"/>
        <v>7.3076101754002684E-2</v>
      </c>
      <c r="AB186" s="123">
        <f t="shared" si="16"/>
        <v>0</v>
      </c>
    </row>
    <row r="187" spans="2:28">
      <c r="B187" s="59" t="s">
        <v>186</v>
      </c>
      <c r="C187" s="11" t="s">
        <v>173</v>
      </c>
      <c r="D187" s="123">
        <v>6.1618625514904012E-2</v>
      </c>
      <c r="E187" s="118">
        <v>2717.314858157773</v>
      </c>
      <c r="F187" s="17">
        <v>2717.314858157773</v>
      </c>
      <c r="G187" s="13">
        <v>0</v>
      </c>
      <c r="H187" s="30">
        <v>0.45476832328116884</v>
      </c>
      <c r="I187" s="32">
        <v>0.45476832328116884</v>
      </c>
      <c r="J187" s="33">
        <v>0</v>
      </c>
      <c r="K187" s="171">
        <v>2</v>
      </c>
      <c r="L187" s="171">
        <v>95</v>
      </c>
      <c r="M187" s="172">
        <v>0</v>
      </c>
      <c r="N187" s="1" t="b">
        <v>0</v>
      </c>
      <c r="O187" s="11" t="b">
        <v>0</v>
      </c>
      <c r="P187" s="126" t="b">
        <v>0</v>
      </c>
      <c r="Q187" s="118">
        <v>4834.2815789473698</v>
      </c>
      <c r="R187" s="17">
        <v>4834.2815789473698</v>
      </c>
      <c r="S187" s="13">
        <v>4834.2815789473698</v>
      </c>
      <c r="T187" s="32">
        <v>0.80000000000000016</v>
      </c>
      <c r="U187" s="32">
        <v>0.80000000000000016</v>
      </c>
      <c r="V187" s="119">
        <v>0.80000000000000016</v>
      </c>
      <c r="W187" s="149">
        <f t="shared" si="17"/>
        <v>-0.437907202180505</v>
      </c>
      <c r="X187" s="150">
        <f t="shared" si="12"/>
        <v>-0.437907202180505</v>
      </c>
      <c r="Y187" s="151">
        <f t="shared" si="13"/>
        <v>0</v>
      </c>
      <c r="Z187" s="150">
        <f t="shared" si="14"/>
        <v>-0.43153959589853907</v>
      </c>
      <c r="AA187" s="150">
        <f t="shared" si="15"/>
        <v>-0.43153959589853907</v>
      </c>
      <c r="AB187" s="123">
        <f t="shared" si="16"/>
        <v>0</v>
      </c>
    </row>
    <row r="188" spans="2:28">
      <c r="B188" s="59" t="s">
        <v>186</v>
      </c>
      <c r="C188" s="11" t="s">
        <v>133</v>
      </c>
      <c r="D188" s="123">
        <v>6.1461887995201414E-2</v>
      </c>
      <c r="E188" s="118">
        <v>1667.8280703692378</v>
      </c>
      <c r="F188" s="17">
        <v>2896.0680649590554</v>
      </c>
      <c r="G188" s="13">
        <v>0</v>
      </c>
      <c r="H188" s="30">
        <v>0.31909097625248956</v>
      </c>
      <c r="I188" s="32">
        <v>0.48253273337053249</v>
      </c>
      <c r="J188" s="33">
        <v>0</v>
      </c>
      <c r="K188" s="171">
        <v>14</v>
      </c>
      <c r="L188" s="171">
        <v>65</v>
      </c>
      <c r="M188" s="172">
        <v>12</v>
      </c>
      <c r="N188" s="1" t="b">
        <v>0</v>
      </c>
      <c r="O188" s="11" t="b">
        <v>0</v>
      </c>
      <c r="P188" s="126" t="b">
        <v>0</v>
      </c>
      <c r="Q188" s="118">
        <v>4802.214473684212</v>
      </c>
      <c r="R188" s="17">
        <v>4802.214473684212</v>
      </c>
      <c r="S188" s="13">
        <v>4802.214473684212</v>
      </c>
      <c r="T188" s="32">
        <v>0.80000000000000016</v>
      </c>
      <c r="U188" s="32">
        <v>0.80000000000000016</v>
      </c>
      <c r="V188" s="119">
        <v>0.80000000000000016</v>
      </c>
      <c r="W188" s="149">
        <f t="shared" si="17"/>
        <v>-0.65269604689486171</v>
      </c>
      <c r="X188" s="150">
        <f t="shared" si="12"/>
        <v>-0.39693071168951344</v>
      </c>
      <c r="Y188" s="151">
        <f t="shared" si="13"/>
        <v>0</v>
      </c>
      <c r="Z188" s="150">
        <f t="shared" si="14"/>
        <v>-0.6011362796843881</v>
      </c>
      <c r="AA188" s="150">
        <f t="shared" si="15"/>
        <v>-0.3968340832868345</v>
      </c>
      <c r="AB188" s="123">
        <f t="shared" si="16"/>
        <v>0</v>
      </c>
    </row>
    <row r="189" spans="2:28">
      <c r="B189" s="59" t="s">
        <v>186</v>
      </c>
      <c r="C189" s="11" t="s">
        <v>129</v>
      </c>
      <c r="D189" s="123">
        <v>4.7220758329347655E-2</v>
      </c>
      <c r="E189" s="118">
        <v>2816.8571220711119</v>
      </c>
      <c r="F189" s="17">
        <v>2816.8571220711119</v>
      </c>
      <c r="G189" s="13">
        <v>0</v>
      </c>
      <c r="H189" s="30">
        <v>0.49172950803651289</v>
      </c>
      <c r="I189" s="32">
        <v>0.49172950803651289</v>
      </c>
      <c r="J189" s="33">
        <v>0</v>
      </c>
      <c r="K189" s="171">
        <v>11</v>
      </c>
      <c r="L189" s="171">
        <v>16</v>
      </c>
      <c r="M189" s="172">
        <v>0</v>
      </c>
      <c r="N189" s="1" t="b">
        <v>0</v>
      </c>
      <c r="O189" s="11" t="b">
        <v>0</v>
      </c>
      <c r="P189" s="126" t="b">
        <v>0</v>
      </c>
      <c r="Q189" s="118">
        <v>4834.2815789473698</v>
      </c>
      <c r="R189" s="17">
        <v>4834.2815789473698</v>
      </c>
      <c r="S189" s="13">
        <v>4834.2815789473698</v>
      </c>
      <c r="T189" s="32">
        <v>0.80000000000000016</v>
      </c>
      <c r="U189" s="32">
        <v>0.80000000000000016</v>
      </c>
      <c r="V189" s="119">
        <v>0.80000000000000016</v>
      </c>
      <c r="W189" s="149">
        <f t="shared" si="17"/>
        <v>-0.41731629073115301</v>
      </c>
      <c r="X189" s="150">
        <f t="shared" si="12"/>
        <v>-0.41731629073115301</v>
      </c>
      <c r="Y189" s="151">
        <f t="shared" si="13"/>
        <v>0</v>
      </c>
      <c r="Z189" s="150">
        <f t="shared" si="14"/>
        <v>-0.38533811495435899</v>
      </c>
      <c r="AA189" s="150">
        <f t="shared" si="15"/>
        <v>-0.38533811495435899</v>
      </c>
      <c r="AB189" s="123">
        <f t="shared" si="16"/>
        <v>0</v>
      </c>
    </row>
    <row r="190" spans="2:28">
      <c r="B190" s="59" t="s">
        <v>186</v>
      </c>
      <c r="C190" s="11" t="s">
        <v>137</v>
      </c>
      <c r="D190" s="123">
        <v>2.542861139021773E-2</v>
      </c>
      <c r="E190" s="118">
        <v>3822.5247387571121</v>
      </c>
      <c r="F190" s="17">
        <v>3822.5247387571121</v>
      </c>
      <c r="G190" s="13">
        <v>3822.5247387571121</v>
      </c>
      <c r="H190" s="30">
        <v>0.62762549950951918</v>
      </c>
      <c r="I190" s="32">
        <v>0.62762549950951918</v>
      </c>
      <c r="J190" s="33">
        <v>0.62762549950951918</v>
      </c>
      <c r="K190" s="171">
        <v>0</v>
      </c>
      <c r="L190" s="171">
        <v>1</v>
      </c>
      <c r="M190" s="172">
        <v>0</v>
      </c>
      <c r="N190" s="1" t="b">
        <v>0</v>
      </c>
      <c r="O190" s="11" t="b">
        <v>0</v>
      </c>
      <c r="P190" s="126" t="b">
        <v>0</v>
      </c>
      <c r="Q190" s="118">
        <v>4834.2815789473698</v>
      </c>
      <c r="R190" s="17">
        <v>4834.2815789473698</v>
      </c>
      <c r="S190" s="13">
        <v>4834.2815789473698</v>
      </c>
      <c r="T190" s="32">
        <v>0.80000000000000016</v>
      </c>
      <c r="U190" s="32">
        <v>0.80000000000000016</v>
      </c>
      <c r="V190" s="119">
        <v>0.80000000000000016</v>
      </c>
      <c r="W190" s="149">
        <f t="shared" si="17"/>
        <v>-0.20928794147951979</v>
      </c>
      <c r="X190" s="150">
        <f t="shared" si="12"/>
        <v>-0.20928794147951979</v>
      </c>
      <c r="Y190" s="151">
        <f t="shared" si="13"/>
        <v>-0.20928794147951979</v>
      </c>
      <c r="Z190" s="150">
        <f t="shared" si="14"/>
        <v>-0.21546812561310116</v>
      </c>
      <c r="AA190" s="150">
        <f t="shared" si="15"/>
        <v>-0.21546812561310116</v>
      </c>
      <c r="AB190" s="123">
        <f t="shared" si="16"/>
        <v>-0.21546812561310116</v>
      </c>
    </row>
    <row r="191" spans="2:28">
      <c r="B191" s="59" t="s">
        <v>186</v>
      </c>
      <c r="C191" s="11" t="s">
        <v>148</v>
      </c>
      <c r="D191" s="123">
        <v>2.3239937462213353E-2</v>
      </c>
      <c r="E191" s="118">
        <v>4440.7205655876405</v>
      </c>
      <c r="F191" s="17">
        <v>4440.7205655876405</v>
      </c>
      <c r="G191" s="13">
        <v>0</v>
      </c>
      <c r="H191" s="30">
        <v>0.66237004101516539</v>
      </c>
      <c r="I191" s="32">
        <v>0.66237004101516539</v>
      </c>
      <c r="J191" s="33">
        <v>0</v>
      </c>
      <c r="K191" s="171">
        <v>3</v>
      </c>
      <c r="L191" s="171">
        <v>54</v>
      </c>
      <c r="M191" s="172">
        <v>0</v>
      </c>
      <c r="N191" s="1" t="b">
        <v>0</v>
      </c>
      <c r="O191" s="11" t="b">
        <v>0</v>
      </c>
      <c r="P191" s="126" t="b">
        <v>0</v>
      </c>
      <c r="Q191" s="118">
        <v>4834.2815789473698</v>
      </c>
      <c r="R191" s="17">
        <v>4834.2815789473698</v>
      </c>
      <c r="S191" s="13">
        <v>4834.2815789473698</v>
      </c>
      <c r="T191" s="32">
        <v>0.80000000000000016</v>
      </c>
      <c r="U191" s="32">
        <v>0.80000000000000016</v>
      </c>
      <c r="V191" s="119">
        <v>0.80000000000000016</v>
      </c>
      <c r="W191" s="149">
        <f t="shared" si="17"/>
        <v>-8.1410444743978766E-2</v>
      </c>
      <c r="X191" s="150">
        <f t="shared" si="12"/>
        <v>-8.1410444743978766E-2</v>
      </c>
      <c r="Y191" s="151">
        <f t="shared" si="13"/>
        <v>0</v>
      </c>
      <c r="Z191" s="150">
        <f t="shared" si="14"/>
        <v>-0.17203744873104343</v>
      </c>
      <c r="AA191" s="150">
        <f t="shared" si="15"/>
        <v>-0.17203744873104343</v>
      </c>
      <c r="AB191" s="123">
        <f t="shared" si="16"/>
        <v>0</v>
      </c>
    </row>
    <row r="192" spans="2:28">
      <c r="B192" s="59" t="s">
        <v>186</v>
      </c>
      <c r="C192" s="11" t="s">
        <v>143</v>
      </c>
      <c r="D192" s="123"/>
      <c r="E192" s="118">
        <v>3123.1842518308072</v>
      </c>
      <c r="F192" s="17">
        <v>3675.6829460334852</v>
      </c>
      <c r="G192" s="13">
        <v>3822.5247387571121</v>
      </c>
      <c r="H192" s="30">
        <v>0.53210159183067374</v>
      </c>
      <c r="I192" s="32">
        <v>0.61626964379391735</v>
      </c>
      <c r="J192" s="33">
        <v>0.62762549950951918</v>
      </c>
      <c r="K192" s="171"/>
      <c r="L192" s="171"/>
      <c r="M192" s="172"/>
      <c r="N192" s="1"/>
      <c r="O192" s="11"/>
      <c r="P192" s="126"/>
      <c r="Q192" s="118">
        <v>4817.2392806640828</v>
      </c>
      <c r="R192" s="17">
        <v>4831.322536731911</v>
      </c>
      <c r="S192" s="13">
        <v>4817.2392806640828</v>
      </c>
      <c r="T192" s="32">
        <v>0.80000000000000016</v>
      </c>
      <c r="U192" s="32">
        <v>0.80000000000000016</v>
      </c>
      <c r="V192" s="119">
        <v>0.80000000000000016</v>
      </c>
      <c r="W192" s="149">
        <f t="shared" si="17"/>
        <v>-0.35166511981936277</v>
      </c>
      <c r="X192" s="150">
        <f t="shared" si="12"/>
        <v>-0.23919735888304902</v>
      </c>
      <c r="Y192" s="151">
        <f t="shared" si="13"/>
        <v>-0.20649058183587754</v>
      </c>
      <c r="Z192" s="150">
        <f t="shared" si="14"/>
        <v>-0.33487301021165794</v>
      </c>
      <c r="AA192" s="150">
        <f t="shared" si="15"/>
        <v>-0.22966294525760345</v>
      </c>
      <c r="AB192" s="123">
        <f t="shared" si="16"/>
        <v>-0.21546812561310116</v>
      </c>
    </row>
    <row r="193" spans="2:28">
      <c r="B193" s="59" t="s">
        <v>187</v>
      </c>
      <c r="C193" s="11" t="s">
        <v>142</v>
      </c>
      <c r="D193" s="123">
        <v>0.62610167118702964</v>
      </c>
      <c r="E193" s="118">
        <v>5564.7015247129539</v>
      </c>
      <c r="F193" s="17">
        <v>1676.1191261545978</v>
      </c>
      <c r="G193" s="13">
        <v>5564.7015247129539</v>
      </c>
      <c r="H193" s="30">
        <v>1</v>
      </c>
      <c r="I193" s="32">
        <v>0.64378227474913385</v>
      </c>
      <c r="J193" s="33">
        <v>1</v>
      </c>
      <c r="K193" s="171">
        <v>5</v>
      </c>
      <c r="L193" s="171">
        <v>5</v>
      </c>
      <c r="M193" s="172">
        <v>1</v>
      </c>
      <c r="N193" s="1" t="b">
        <v>0</v>
      </c>
      <c r="O193" s="11" t="b">
        <v>0</v>
      </c>
      <c r="P193" s="126" t="b">
        <v>0</v>
      </c>
      <c r="Q193" s="118">
        <v>3605.0694444444457</v>
      </c>
      <c r="R193" s="17">
        <v>3605.0694444444457</v>
      </c>
      <c r="S193" s="13">
        <v>3605.0694444444457</v>
      </c>
      <c r="T193" s="32">
        <v>0.80000000000000016</v>
      </c>
      <c r="U193" s="32">
        <v>0.80000000000000016</v>
      </c>
      <c r="V193" s="119">
        <v>0.80000000000000016</v>
      </c>
      <c r="W193" s="149">
        <f t="shared" si="17"/>
        <v>0.54357679109021839</v>
      </c>
      <c r="X193" s="150">
        <f t="shared" si="12"/>
        <v>-0.5350660640566679</v>
      </c>
      <c r="Y193" s="151">
        <f t="shared" si="13"/>
        <v>0.54357679109021839</v>
      </c>
      <c r="Z193" s="150">
        <f t="shared" si="14"/>
        <v>0.24999999999999975</v>
      </c>
      <c r="AA193" s="150">
        <f t="shared" si="15"/>
        <v>-0.19527215656358285</v>
      </c>
      <c r="AB193" s="123">
        <f t="shared" si="16"/>
        <v>0.24999999999999975</v>
      </c>
    </row>
    <row r="194" spans="2:28">
      <c r="B194" s="59" t="s">
        <v>187</v>
      </c>
      <c r="C194" s="11" t="s">
        <v>133</v>
      </c>
      <c r="D194" s="123">
        <v>0.17118644368365435</v>
      </c>
      <c r="E194" s="118">
        <v>6160.4804066284451</v>
      </c>
      <c r="F194" s="17">
        <v>2744.5138888888882</v>
      </c>
      <c r="G194" s="13">
        <v>6160.4804066284451</v>
      </c>
      <c r="H194" s="30">
        <v>0.8935246867413057</v>
      </c>
      <c r="I194" s="32">
        <v>0.6</v>
      </c>
      <c r="J194" s="33">
        <v>0.8935246867413057</v>
      </c>
      <c r="K194" s="171">
        <v>4</v>
      </c>
      <c r="L194" s="171">
        <v>1</v>
      </c>
      <c r="M194" s="172">
        <v>0</v>
      </c>
      <c r="N194" s="1" t="b">
        <v>0</v>
      </c>
      <c r="O194" s="11" t="b">
        <v>1</v>
      </c>
      <c r="P194" s="126" t="b">
        <v>0</v>
      </c>
      <c r="Q194" s="118">
        <v>2744.5138888888882</v>
      </c>
      <c r="R194" s="17">
        <v>2744.5138888888882</v>
      </c>
      <c r="S194" s="13">
        <v>2744.5138888888882</v>
      </c>
      <c r="T194" s="32">
        <v>0.6</v>
      </c>
      <c r="U194" s="32">
        <v>0.6</v>
      </c>
      <c r="V194" s="119">
        <v>0.6</v>
      </c>
      <c r="W194" s="149">
        <f t="shared" si="17"/>
        <v>1.2446526620138567</v>
      </c>
      <c r="X194" s="150">
        <f t="shared" si="12"/>
        <v>0</v>
      </c>
      <c r="Y194" s="151">
        <f t="shared" si="13"/>
        <v>1.2446526620138567</v>
      </c>
      <c r="Z194" s="150">
        <f t="shared" si="14"/>
        <v>0.48920781123550955</v>
      </c>
      <c r="AA194" s="150">
        <f t="shared" si="15"/>
        <v>0</v>
      </c>
      <c r="AB194" s="123">
        <f t="shared" si="16"/>
        <v>0.48920781123550955</v>
      </c>
    </row>
    <row r="195" spans="2:28">
      <c r="B195" s="59" t="s">
        <v>187</v>
      </c>
      <c r="C195" s="11" t="s">
        <v>129</v>
      </c>
      <c r="D195" s="123">
        <v>8.2788155805616548E-2</v>
      </c>
      <c r="E195" s="118">
        <v>2636.9444444444443</v>
      </c>
      <c r="F195" s="17">
        <v>2636.9444444444443</v>
      </c>
      <c r="G195" s="13">
        <v>0</v>
      </c>
      <c r="H195" s="30">
        <v>0.57499999999999996</v>
      </c>
      <c r="I195" s="32">
        <v>0.57499999999999996</v>
      </c>
      <c r="J195" s="33">
        <v>0</v>
      </c>
      <c r="K195" s="171">
        <v>0</v>
      </c>
      <c r="L195" s="171">
        <v>1</v>
      </c>
      <c r="M195" s="172">
        <v>0</v>
      </c>
      <c r="N195" s="1" t="b">
        <v>1</v>
      </c>
      <c r="O195" s="11" t="b">
        <v>1</v>
      </c>
      <c r="P195" s="126" t="b">
        <v>0</v>
      </c>
      <c r="Q195" s="118">
        <v>2636.9444444444443</v>
      </c>
      <c r="R195" s="17">
        <v>2636.9444444444443</v>
      </c>
      <c r="S195" s="13">
        <v>2636.9444444444443</v>
      </c>
      <c r="T195" s="32">
        <v>0.57499999999999996</v>
      </c>
      <c r="U195" s="32">
        <v>0.57499999999999996</v>
      </c>
      <c r="V195" s="119">
        <v>0.57499999999999996</v>
      </c>
      <c r="W195" s="149">
        <f t="shared" si="17"/>
        <v>0</v>
      </c>
      <c r="X195" s="150">
        <f t="shared" si="12"/>
        <v>0</v>
      </c>
      <c r="Y195" s="151">
        <f t="shared" si="13"/>
        <v>0</v>
      </c>
      <c r="Z195" s="150">
        <f t="shared" si="14"/>
        <v>0</v>
      </c>
      <c r="AA195" s="150">
        <f t="shared" si="15"/>
        <v>0</v>
      </c>
      <c r="AB195" s="123">
        <f t="shared" si="16"/>
        <v>0</v>
      </c>
    </row>
    <row r="196" spans="2:28">
      <c r="B196" s="59" t="s">
        <v>187</v>
      </c>
      <c r="C196" s="11" t="s">
        <v>173</v>
      </c>
      <c r="D196" s="123">
        <v>3.2865593884523495E-2</v>
      </c>
      <c r="E196" s="118">
        <v>4966.7604864488185</v>
      </c>
      <c r="F196" s="17">
        <v>162.07688852702051</v>
      </c>
      <c r="G196" s="13">
        <v>0</v>
      </c>
      <c r="H196" s="30">
        <v>1.0000000000000002</v>
      </c>
      <c r="I196" s="32">
        <v>5.0195563290222435E-2</v>
      </c>
      <c r="J196" s="33">
        <v>0</v>
      </c>
      <c r="K196" s="171">
        <v>2</v>
      </c>
      <c r="L196" s="171">
        <v>2</v>
      </c>
      <c r="M196" s="172">
        <v>0</v>
      </c>
      <c r="N196" s="1" t="b">
        <v>0</v>
      </c>
      <c r="O196" s="11" t="b">
        <v>0</v>
      </c>
      <c r="P196" s="126" t="b">
        <v>0</v>
      </c>
      <c r="Q196" s="118">
        <v>2636.9444444444443</v>
      </c>
      <c r="R196" s="17">
        <v>2636.9444444444443</v>
      </c>
      <c r="S196" s="13">
        <v>2636.9444444444443</v>
      </c>
      <c r="T196" s="32">
        <v>0.57499999999999996</v>
      </c>
      <c r="U196" s="32">
        <v>0.57499999999999996</v>
      </c>
      <c r="V196" s="119">
        <v>0.57499999999999996</v>
      </c>
      <c r="W196" s="149">
        <f t="shared" si="17"/>
        <v>0.883528679154719</v>
      </c>
      <c r="X196" s="150">
        <f t="shared" si="12"/>
        <v>-0.93853610042165037</v>
      </c>
      <c r="Y196" s="151">
        <f t="shared" si="13"/>
        <v>0</v>
      </c>
      <c r="Z196" s="150">
        <f t="shared" si="14"/>
        <v>0.7391304347826092</v>
      </c>
      <c r="AA196" s="150">
        <f t="shared" si="15"/>
        <v>-0.91270336819091746</v>
      </c>
      <c r="AB196" s="123">
        <f t="shared" si="16"/>
        <v>0</v>
      </c>
    </row>
    <row r="197" spans="2:28">
      <c r="B197" s="59" t="s">
        <v>187</v>
      </c>
      <c r="C197" s="11" t="s">
        <v>176</v>
      </c>
      <c r="D197" s="123">
        <v>3.8809192959236363E-2</v>
      </c>
      <c r="E197" s="118">
        <v>5564.7015247129539</v>
      </c>
      <c r="F197" s="17">
        <v>1676.1191261545978</v>
      </c>
      <c r="G197" s="13">
        <v>3605.0694444444457</v>
      </c>
      <c r="H197" s="30">
        <v>1</v>
      </c>
      <c r="I197" s="32">
        <v>0.64378227474913385</v>
      </c>
      <c r="J197" s="33">
        <v>0.80000000000000016</v>
      </c>
      <c r="K197" s="171">
        <v>2</v>
      </c>
      <c r="L197" s="171">
        <v>0</v>
      </c>
      <c r="M197" s="172">
        <v>0</v>
      </c>
      <c r="N197" s="1" t="b">
        <v>0</v>
      </c>
      <c r="O197" s="11" t="b">
        <v>0</v>
      </c>
      <c r="P197" s="126" t="b">
        <v>1</v>
      </c>
      <c r="Q197" s="118">
        <v>3605.0694444444457</v>
      </c>
      <c r="R197" s="17">
        <v>3605.0694444444457</v>
      </c>
      <c r="S197" s="13">
        <v>3605.0694444444457</v>
      </c>
      <c r="T197" s="32">
        <v>0.80000000000000016</v>
      </c>
      <c r="U197" s="32">
        <v>0.80000000000000016</v>
      </c>
      <c r="V197" s="119">
        <v>0.80000000000000016</v>
      </c>
      <c r="W197" s="149">
        <f t="shared" si="17"/>
        <v>0.54357679109021839</v>
      </c>
      <c r="X197" s="150">
        <f t="shared" si="12"/>
        <v>-0.5350660640566679</v>
      </c>
      <c r="Y197" s="151">
        <f t="shared" si="13"/>
        <v>0</v>
      </c>
      <c r="Z197" s="150">
        <f t="shared" si="14"/>
        <v>0.24999999999999975</v>
      </c>
      <c r="AA197" s="150">
        <f t="shared" si="15"/>
        <v>-0.19527215656358285</v>
      </c>
      <c r="AB197" s="123">
        <f t="shared" si="16"/>
        <v>0</v>
      </c>
    </row>
    <row r="198" spans="2:28">
      <c r="B198" s="59" t="s">
        <v>187</v>
      </c>
      <c r="C198" s="11" t="s">
        <v>174</v>
      </c>
      <c r="D198" s="123">
        <v>2.6068113478880821E-2</v>
      </c>
      <c r="E198" s="118">
        <v>5564.7015247129539</v>
      </c>
      <c r="F198" s="17">
        <v>1676.1191261545978</v>
      </c>
      <c r="G198" s="13">
        <v>0</v>
      </c>
      <c r="H198" s="30">
        <v>1</v>
      </c>
      <c r="I198" s="32">
        <v>0.64378227474913385</v>
      </c>
      <c r="J198" s="33">
        <v>0</v>
      </c>
      <c r="K198" s="171">
        <v>2</v>
      </c>
      <c r="L198" s="171">
        <v>0</v>
      </c>
      <c r="M198" s="172">
        <v>0</v>
      </c>
      <c r="N198" s="1" t="b">
        <v>0</v>
      </c>
      <c r="O198" s="11" t="b">
        <v>0</v>
      </c>
      <c r="P198" s="126" t="b">
        <v>0</v>
      </c>
      <c r="Q198" s="118">
        <v>3605.0694444444457</v>
      </c>
      <c r="R198" s="17">
        <v>3605.0694444444457</v>
      </c>
      <c r="S198" s="13">
        <v>3605.0694444444457</v>
      </c>
      <c r="T198" s="32">
        <v>0.80000000000000016</v>
      </c>
      <c r="U198" s="32">
        <v>0.80000000000000016</v>
      </c>
      <c r="V198" s="119">
        <v>0.80000000000000016</v>
      </c>
      <c r="W198" s="149">
        <f t="shared" si="17"/>
        <v>0.54357679109021839</v>
      </c>
      <c r="X198" s="150">
        <f t="shared" si="12"/>
        <v>-0.5350660640566679</v>
      </c>
      <c r="Y198" s="151">
        <f t="shared" si="13"/>
        <v>0</v>
      </c>
      <c r="Z198" s="150">
        <f t="shared" si="14"/>
        <v>0.24999999999999975</v>
      </c>
      <c r="AA198" s="150">
        <f t="shared" si="15"/>
        <v>-0.19527215656358285</v>
      </c>
      <c r="AB198" s="123">
        <f t="shared" si="16"/>
        <v>0</v>
      </c>
    </row>
    <row r="199" spans="2:28">
      <c r="B199" s="59" t="s">
        <v>187</v>
      </c>
      <c r="C199" s="11" t="s">
        <v>148</v>
      </c>
      <c r="D199" s="123">
        <v>1.5955945109291863E-2</v>
      </c>
      <c r="E199" s="118">
        <v>5564.7015247129539</v>
      </c>
      <c r="F199" s="17">
        <v>1676.1191261545978</v>
      </c>
      <c r="G199" s="13">
        <v>0</v>
      </c>
      <c r="H199" s="30">
        <v>1</v>
      </c>
      <c r="I199" s="32">
        <v>0.64378227474913385</v>
      </c>
      <c r="J199" s="33">
        <v>0</v>
      </c>
      <c r="K199" s="171">
        <v>0</v>
      </c>
      <c r="L199" s="171">
        <v>0</v>
      </c>
      <c r="M199" s="172">
        <v>0</v>
      </c>
      <c r="N199" s="1" t="b">
        <v>0</v>
      </c>
      <c r="O199" s="11" t="b">
        <v>0</v>
      </c>
      <c r="P199" s="126" t="b">
        <v>0</v>
      </c>
      <c r="Q199" s="118">
        <v>3605.0694444444457</v>
      </c>
      <c r="R199" s="17">
        <v>3605.0694444444457</v>
      </c>
      <c r="S199" s="13">
        <v>3605.0694444444457</v>
      </c>
      <c r="T199" s="32">
        <v>0.80000000000000016</v>
      </c>
      <c r="U199" s="32">
        <v>0.80000000000000016</v>
      </c>
      <c r="V199" s="119">
        <v>0.80000000000000016</v>
      </c>
      <c r="W199" s="149">
        <f t="shared" si="17"/>
        <v>0.54357679109021839</v>
      </c>
      <c r="X199" s="150">
        <f t="shared" si="12"/>
        <v>-0.5350660640566679</v>
      </c>
      <c r="Y199" s="151">
        <f t="shared" si="13"/>
        <v>0</v>
      </c>
      <c r="Z199" s="150">
        <f t="shared" si="14"/>
        <v>0.24999999999999975</v>
      </c>
      <c r="AA199" s="150">
        <f t="shared" si="15"/>
        <v>-0.19527215656358285</v>
      </c>
      <c r="AB199" s="123">
        <f t="shared" si="16"/>
        <v>0</v>
      </c>
    </row>
    <row r="200" spans="2:28">
      <c r="B200" s="59" t="s">
        <v>187</v>
      </c>
      <c r="C200" s="11" t="s">
        <v>141</v>
      </c>
      <c r="D200" s="123">
        <v>6.2248838917669958E-3</v>
      </c>
      <c r="E200" s="118">
        <v>2216.1548948171931</v>
      </c>
      <c r="F200" s="17">
        <v>1317.8505760999942</v>
      </c>
      <c r="G200" s="13">
        <v>0</v>
      </c>
      <c r="H200" s="30">
        <v>0.36090867509631841</v>
      </c>
      <c r="I200" s="32">
        <v>0.23366645637361236</v>
      </c>
      <c r="J200" s="33">
        <v>0</v>
      </c>
      <c r="K200" s="171">
        <v>26</v>
      </c>
      <c r="L200" s="171">
        <v>22</v>
      </c>
      <c r="M200" s="172">
        <v>0</v>
      </c>
      <c r="N200" s="1" t="b">
        <v>0</v>
      </c>
      <c r="O200" s="11" t="b">
        <v>0</v>
      </c>
      <c r="P200" s="126" t="b">
        <v>0</v>
      </c>
      <c r="Q200" s="118">
        <v>2744.5138888888882</v>
      </c>
      <c r="R200" s="17">
        <v>2744.5138888888882</v>
      </c>
      <c r="S200" s="13">
        <v>2744.5138888888882</v>
      </c>
      <c r="T200" s="32">
        <v>0.6</v>
      </c>
      <c r="U200" s="32">
        <v>0.6</v>
      </c>
      <c r="V200" s="119">
        <v>0.6</v>
      </c>
      <c r="W200" s="149">
        <f t="shared" si="17"/>
        <v>-0.19251460020324415</v>
      </c>
      <c r="X200" s="150">
        <f t="shared" si="12"/>
        <v>-0.51982368118620681</v>
      </c>
      <c r="Y200" s="151">
        <f t="shared" si="13"/>
        <v>0</v>
      </c>
      <c r="Z200" s="150">
        <f t="shared" si="14"/>
        <v>-0.39848554150613597</v>
      </c>
      <c r="AA200" s="150">
        <f t="shared" si="15"/>
        <v>-0.61055590604397936</v>
      </c>
      <c r="AB200" s="123">
        <f t="shared" si="16"/>
        <v>0</v>
      </c>
    </row>
    <row r="201" spans="2:28">
      <c r="B201" s="59" t="s">
        <v>187</v>
      </c>
      <c r="C201" s="11" t="s">
        <v>143</v>
      </c>
      <c r="D201" s="123"/>
      <c r="E201" s="118">
        <v>5268.4021327593518</v>
      </c>
      <c r="F201" s="17">
        <v>1886.568704757839</v>
      </c>
      <c r="G201" s="13">
        <v>5595.7236656070645</v>
      </c>
      <c r="H201" s="30">
        <v>0.92904809819589407</v>
      </c>
      <c r="I201" s="32">
        <v>0.60853148201422991</v>
      </c>
      <c r="J201" s="33">
        <v>0.96891633477906991</v>
      </c>
      <c r="K201" s="171"/>
      <c r="L201" s="171"/>
      <c r="M201" s="172"/>
      <c r="N201" s="1"/>
      <c r="O201" s="11"/>
      <c r="P201" s="126"/>
      <c r="Q201" s="118">
        <v>3408.5829196811446</v>
      </c>
      <c r="R201" s="17">
        <v>3427.586906909723</v>
      </c>
      <c r="S201" s="13">
        <v>3408.5829196811446</v>
      </c>
      <c r="T201" s="32">
        <v>0.75433495873803225</v>
      </c>
      <c r="U201" s="32">
        <v>0.75875163750000019</v>
      </c>
      <c r="V201" s="119">
        <v>0.75433495873803225</v>
      </c>
      <c r="W201" s="149">
        <f t="shared" si="17"/>
        <v>0.54562827336240471</v>
      </c>
      <c r="X201" s="150">
        <f t="shared" si="12"/>
        <v>-0.44959274381790953</v>
      </c>
      <c r="Y201" s="151">
        <f t="shared" si="13"/>
        <v>0.64165689891167899</v>
      </c>
      <c r="Z201" s="150">
        <f t="shared" si="14"/>
        <v>0.2316121471423635</v>
      </c>
      <c r="AA201" s="150">
        <f t="shared" si="15"/>
        <v>-0.19798330318037732</v>
      </c>
      <c r="AB201" s="123">
        <f t="shared" si="16"/>
        <v>0.28446431330721095</v>
      </c>
    </row>
    <row r="202" spans="2:28">
      <c r="B202" s="59" t="s">
        <v>188</v>
      </c>
      <c r="C202" s="11" t="s">
        <v>142</v>
      </c>
      <c r="D202" s="123">
        <v>0.5792663638964286</v>
      </c>
      <c r="E202" s="118">
        <v>3053.0680966024033</v>
      </c>
      <c r="F202" s="17">
        <v>3053.0680966024033</v>
      </c>
      <c r="G202" s="13">
        <v>4192.8791319443717</v>
      </c>
      <c r="H202" s="30">
        <v>0.88945204480617501</v>
      </c>
      <c r="I202" s="32">
        <v>0.88945204480617501</v>
      </c>
      <c r="J202" s="33">
        <v>0.9671146918913166</v>
      </c>
      <c r="K202" s="171">
        <v>21</v>
      </c>
      <c r="L202" s="171">
        <v>10</v>
      </c>
      <c r="M202" s="172">
        <v>14</v>
      </c>
      <c r="N202" s="1" t="b">
        <v>0</v>
      </c>
      <c r="O202" s="11" t="b">
        <v>0</v>
      </c>
      <c r="P202" s="126" t="b">
        <v>0</v>
      </c>
      <c r="Q202" s="118">
        <v>4461.2500000000009</v>
      </c>
      <c r="R202" s="17">
        <v>4461.2500000000009</v>
      </c>
      <c r="S202" s="13">
        <v>4461.2500000000009</v>
      </c>
      <c r="T202" s="32">
        <v>0.875</v>
      </c>
      <c r="U202" s="32">
        <v>0.875</v>
      </c>
      <c r="V202" s="119">
        <v>0.875</v>
      </c>
      <c r="W202" s="149">
        <f t="shared" si="17"/>
        <v>-0.31564738658393887</v>
      </c>
      <c r="X202" s="150">
        <f t="shared" ref="X202:X234" si="18">IF(AND(F202&gt;0,R202&lt;&gt;0),(F202-R202)/R202,0)</f>
        <v>-0.31564738658393887</v>
      </c>
      <c r="Y202" s="151">
        <f t="shared" ref="Y202:Y234" si="19">IF(AND(G202&gt;0,S202&lt;&gt;0),(G202-S202)/S202,0)</f>
        <v>-6.0155980511208552E-2</v>
      </c>
      <c r="Z202" s="150">
        <f t="shared" ref="Z202:Z234" si="20">IF(AND(H202&gt;0,T202&lt;&gt;0),(H202-T202)/T202,0)</f>
        <v>1.6516622635628586E-2</v>
      </c>
      <c r="AA202" s="150">
        <f t="shared" ref="AA202:AA234" si="21">IF(AND(I202&gt;0,U202&lt;&gt;0),(I202-U202)/U202,0)</f>
        <v>1.6516622635628586E-2</v>
      </c>
      <c r="AB202" s="123">
        <f t="shared" ref="AB202:AB234" si="22">IF(AND(J202&gt;0,V202&lt;&gt;0),(J202-V202)/V202,0)</f>
        <v>0.10527393359007611</v>
      </c>
    </row>
    <row r="203" spans="2:28">
      <c r="B203" s="59" t="s">
        <v>188</v>
      </c>
      <c r="C203" s="11" t="s">
        <v>133</v>
      </c>
      <c r="D203" s="123">
        <v>0.14755854978782565</v>
      </c>
      <c r="E203" s="118">
        <v>3031.6575489435318</v>
      </c>
      <c r="F203" s="17">
        <v>3031.6575489435318</v>
      </c>
      <c r="G203" s="13">
        <v>3410.5210201409532</v>
      </c>
      <c r="H203" s="30">
        <v>0.64775874941555334</v>
      </c>
      <c r="I203" s="32">
        <v>0.64775874941555334</v>
      </c>
      <c r="J203" s="33">
        <v>0.73070090084760564</v>
      </c>
      <c r="K203" s="171">
        <v>30</v>
      </c>
      <c r="L203" s="171">
        <v>5</v>
      </c>
      <c r="M203" s="172">
        <v>13</v>
      </c>
      <c r="N203" s="1" t="b">
        <v>0</v>
      </c>
      <c r="O203" s="11" t="b">
        <v>0</v>
      </c>
      <c r="P203" s="126" t="b">
        <v>0</v>
      </c>
      <c r="Q203" s="118">
        <v>2737.5</v>
      </c>
      <c r="R203" s="17">
        <v>2737.5</v>
      </c>
      <c r="S203" s="13">
        <v>2737.5</v>
      </c>
      <c r="T203" s="32">
        <v>0.5</v>
      </c>
      <c r="U203" s="32">
        <v>0.5</v>
      </c>
      <c r="V203" s="119">
        <v>0.5</v>
      </c>
      <c r="W203" s="149">
        <f t="shared" ref="W203:W234" si="23">IF(AND(E203&gt;0,Q203&lt;&gt;0),(E203-Q203)/Q203,0)</f>
        <v>0.10745481239946365</v>
      </c>
      <c r="X203" s="150">
        <f t="shared" si="18"/>
        <v>0.10745481239946365</v>
      </c>
      <c r="Y203" s="151">
        <f t="shared" si="19"/>
        <v>0.24585242744875002</v>
      </c>
      <c r="Z203" s="150">
        <f t="shared" si="20"/>
        <v>0.29551749883110667</v>
      </c>
      <c r="AA203" s="150">
        <f t="shared" si="21"/>
        <v>0.29551749883110667</v>
      </c>
      <c r="AB203" s="123">
        <f t="shared" si="22"/>
        <v>0.46140180169521128</v>
      </c>
    </row>
    <row r="204" spans="2:28">
      <c r="B204" s="59" t="s">
        <v>188</v>
      </c>
      <c r="C204" s="11" t="s">
        <v>176</v>
      </c>
      <c r="D204" s="123">
        <v>0.13578307222799141</v>
      </c>
      <c r="E204" s="118">
        <v>3053.0680966024033</v>
      </c>
      <c r="F204" s="17">
        <v>3053.0680966024033</v>
      </c>
      <c r="G204" s="13">
        <v>4192.8791319443717</v>
      </c>
      <c r="H204" s="30">
        <v>0.88945204480617501</v>
      </c>
      <c r="I204" s="32">
        <v>0.88945204480617501</v>
      </c>
      <c r="J204" s="33">
        <v>0.9671146918913166</v>
      </c>
      <c r="K204" s="171">
        <v>6</v>
      </c>
      <c r="L204" s="171">
        <v>0</v>
      </c>
      <c r="M204" s="172">
        <v>5</v>
      </c>
      <c r="N204" s="1" t="b">
        <v>0</v>
      </c>
      <c r="O204" s="11" t="b">
        <v>0</v>
      </c>
      <c r="P204" s="126" t="b">
        <v>0</v>
      </c>
      <c r="Q204" s="118">
        <v>3432.8684210526326</v>
      </c>
      <c r="R204" s="17">
        <v>3432.8684210526326</v>
      </c>
      <c r="S204" s="13">
        <v>3432.8684210526326</v>
      </c>
      <c r="T204" s="32">
        <v>0.65</v>
      </c>
      <c r="U204" s="32">
        <v>0.65</v>
      </c>
      <c r="V204" s="119">
        <v>0.65</v>
      </c>
      <c r="W204" s="149">
        <f t="shared" si="23"/>
        <v>-0.11063643515173521</v>
      </c>
      <c r="X204" s="150">
        <f t="shared" si="18"/>
        <v>-0.11063643515173521</v>
      </c>
      <c r="Y204" s="151">
        <f t="shared" si="19"/>
        <v>0.22139232201002751</v>
      </c>
      <c r="Z204" s="150">
        <f t="shared" si="20"/>
        <v>0.36838776124026923</v>
      </c>
      <c r="AA204" s="150">
        <f t="shared" si="21"/>
        <v>0.36838776124026923</v>
      </c>
      <c r="AB204" s="123">
        <f t="shared" si="22"/>
        <v>0.48786875675587166</v>
      </c>
    </row>
    <row r="205" spans="2:28">
      <c r="B205" s="59" t="s">
        <v>188</v>
      </c>
      <c r="C205" s="11" t="s">
        <v>129</v>
      </c>
      <c r="D205" s="123">
        <v>8.3686416474374484E-2</v>
      </c>
      <c r="E205" s="118">
        <v>2730.9634463457201</v>
      </c>
      <c r="F205" s="17">
        <v>2730.9634463457201</v>
      </c>
      <c r="G205" s="13">
        <v>0</v>
      </c>
      <c r="H205" s="30">
        <v>0.65641205369152222</v>
      </c>
      <c r="I205" s="32">
        <v>0.65641205369152222</v>
      </c>
      <c r="J205" s="33">
        <v>0</v>
      </c>
      <c r="K205" s="171">
        <v>31</v>
      </c>
      <c r="L205" s="171">
        <v>1</v>
      </c>
      <c r="M205" s="172">
        <v>0</v>
      </c>
      <c r="N205" s="1" t="b">
        <v>0</v>
      </c>
      <c r="O205" s="11" t="b">
        <v>0</v>
      </c>
      <c r="P205" s="126" t="b">
        <v>0</v>
      </c>
      <c r="Q205" s="118">
        <v>2890.3054695562441</v>
      </c>
      <c r="R205" s="17">
        <v>2890.3054695562441</v>
      </c>
      <c r="S205" s="13">
        <v>2890.3054695562441</v>
      </c>
      <c r="T205" s="32">
        <v>0.85</v>
      </c>
      <c r="U205" s="32">
        <v>0.85</v>
      </c>
      <c r="V205" s="119">
        <v>0.85</v>
      </c>
      <c r="W205" s="149">
        <f t="shared" si="23"/>
        <v>-5.5129821013343704E-2</v>
      </c>
      <c r="X205" s="150">
        <f t="shared" si="18"/>
        <v>-5.5129821013343704E-2</v>
      </c>
      <c r="Y205" s="151">
        <f t="shared" si="19"/>
        <v>0</v>
      </c>
      <c r="Z205" s="150">
        <f t="shared" si="20"/>
        <v>-0.22775052506879737</v>
      </c>
      <c r="AA205" s="150">
        <f t="shared" si="21"/>
        <v>-0.22775052506879737</v>
      </c>
      <c r="AB205" s="123">
        <f t="shared" si="22"/>
        <v>0</v>
      </c>
    </row>
    <row r="206" spans="2:28">
      <c r="B206" s="59" t="s">
        <v>188</v>
      </c>
      <c r="C206" s="11" t="s">
        <v>173</v>
      </c>
      <c r="D206" s="123">
        <v>3.0212186410577966E-2</v>
      </c>
      <c r="E206" s="118">
        <v>4469.3524838655412</v>
      </c>
      <c r="F206" s="17">
        <v>605.90774502660497</v>
      </c>
      <c r="G206" s="13">
        <v>0</v>
      </c>
      <c r="H206" s="30">
        <v>0.56995435812650086</v>
      </c>
      <c r="I206" s="32">
        <v>0.1737497083623484</v>
      </c>
      <c r="J206" s="33">
        <v>0</v>
      </c>
      <c r="K206" s="171">
        <v>4</v>
      </c>
      <c r="L206" s="171">
        <v>12</v>
      </c>
      <c r="M206" s="172">
        <v>0</v>
      </c>
      <c r="N206" s="1" t="b">
        <v>0</v>
      </c>
      <c r="O206" s="11" t="b">
        <v>0</v>
      </c>
      <c r="P206" s="126" t="b">
        <v>0</v>
      </c>
      <c r="Q206" s="118">
        <v>2737.5</v>
      </c>
      <c r="R206" s="17">
        <v>2737.5</v>
      </c>
      <c r="S206" s="13">
        <v>2737.5</v>
      </c>
      <c r="T206" s="32">
        <v>0.5</v>
      </c>
      <c r="U206" s="32">
        <v>0.5</v>
      </c>
      <c r="V206" s="119">
        <v>0.5</v>
      </c>
      <c r="W206" s="149">
        <f t="shared" si="23"/>
        <v>0.63264017675453565</v>
      </c>
      <c r="X206" s="150">
        <f t="shared" si="18"/>
        <v>-0.77866383743320366</v>
      </c>
      <c r="Y206" s="151">
        <f t="shared" si="19"/>
        <v>0</v>
      </c>
      <c r="Z206" s="150">
        <f t="shared" si="20"/>
        <v>0.13990871625300172</v>
      </c>
      <c r="AA206" s="150">
        <f t="shared" si="21"/>
        <v>-0.65250058327530325</v>
      </c>
      <c r="AB206" s="123">
        <f t="shared" si="22"/>
        <v>0</v>
      </c>
    </row>
    <row r="207" spans="2:28">
      <c r="B207" s="59" t="s">
        <v>188</v>
      </c>
      <c r="C207" s="11" t="s">
        <v>174</v>
      </c>
      <c r="D207" s="123">
        <v>1.9908931055969015E-2</v>
      </c>
      <c r="E207" s="118">
        <v>2761.1547101224974</v>
      </c>
      <c r="F207" s="17">
        <v>2761.1547101224974</v>
      </c>
      <c r="G207" s="13">
        <v>0</v>
      </c>
      <c r="H207" s="30">
        <v>0.49014842037788625</v>
      </c>
      <c r="I207" s="32">
        <v>0.49014842037788625</v>
      </c>
      <c r="J207" s="33">
        <v>0</v>
      </c>
      <c r="K207" s="171">
        <v>4</v>
      </c>
      <c r="L207" s="171">
        <v>0</v>
      </c>
      <c r="M207" s="172">
        <v>0</v>
      </c>
      <c r="N207" s="1" t="b">
        <v>0</v>
      </c>
      <c r="O207" s="11" t="b">
        <v>0</v>
      </c>
      <c r="P207" s="126" t="b">
        <v>0</v>
      </c>
      <c r="Q207" s="118">
        <v>3374.2687499999993</v>
      </c>
      <c r="R207" s="17">
        <v>3374.2687499999993</v>
      </c>
      <c r="S207" s="13">
        <v>3374.2687499999993</v>
      </c>
      <c r="T207" s="32">
        <v>0.72499999999999998</v>
      </c>
      <c r="U207" s="32">
        <v>0.72499999999999998</v>
      </c>
      <c r="V207" s="119">
        <v>0.72499999999999998</v>
      </c>
      <c r="W207" s="149">
        <f t="shared" si="23"/>
        <v>-0.18170278816039831</v>
      </c>
      <c r="X207" s="150">
        <f t="shared" si="18"/>
        <v>-0.18170278816039831</v>
      </c>
      <c r="Y207" s="151">
        <f t="shared" si="19"/>
        <v>0</v>
      </c>
      <c r="Z207" s="150">
        <f t="shared" si="20"/>
        <v>-0.32393321327188102</v>
      </c>
      <c r="AA207" s="150">
        <f t="shared" si="21"/>
        <v>-0.32393321327188102</v>
      </c>
      <c r="AB207" s="123">
        <f t="shared" si="22"/>
        <v>0</v>
      </c>
    </row>
    <row r="208" spans="2:28">
      <c r="B208" s="59" t="s">
        <v>188</v>
      </c>
      <c r="C208" s="11" t="s">
        <v>141</v>
      </c>
      <c r="D208" s="123">
        <v>3.5844801468327119E-3</v>
      </c>
      <c r="E208" s="118">
        <v>2216.1548948171931</v>
      </c>
      <c r="F208" s="17">
        <v>1317.8505760999942</v>
      </c>
      <c r="G208" s="13">
        <v>0</v>
      </c>
      <c r="H208" s="30">
        <v>0.36090867509631841</v>
      </c>
      <c r="I208" s="32">
        <v>0.23366645637361236</v>
      </c>
      <c r="J208" s="33">
        <v>0</v>
      </c>
      <c r="K208" s="171">
        <v>27</v>
      </c>
      <c r="L208" s="171">
        <v>22</v>
      </c>
      <c r="M208" s="172">
        <v>0</v>
      </c>
      <c r="N208" s="1" t="b">
        <v>0</v>
      </c>
      <c r="O208" s="11" t="b">
        <v>0</v>
      </c>
      <c r="P208" s="126" t="b">
        <v>0</v>
      </c>
      <c r="Q208" s="118">
        <v>2737.5</v>
      </c>
      <c r="R208" s="17">
        <v>2737.5</v>
      </c>
      <c r="S208" s="13">
        <v>2737.5</v>
      </c>
      <c r="T208" s="32">
        <v>0.5</v>
      </c>
      <c r="U208" s="32">
        <v>0.5</v>
      </c>
      <c r="V208" s="119">
        <v>0.5</v>
      </c>
      <c r="W208" s="149">
        <f t="shared" si="23"/>
        <v>-0.19044570052339979</v>
      </c>
      <c r="X208" s="150">
        <f t="shared" si="18"/>
        <v>-0.51859339685844963</v>
      </c>
      <c r="Y208" s="151">
        <f t="shared" si="19"/>
        <v>0</v>
      </c>
      <c r="Z208" s="150">
        <f t="shared" si="20"/>
        <v>-0.27818264980736318</v>
      </c>
      <c r="AA208" s="150">
        <f t="shared" si="21"/>
        <v>-0.53266708725277523</v>
      </c>
      <c r="AB208" s="123">
        <f t="shared" si="22"/>
        <v>0</v>
      </c>
    </row>
    <row r="209" spans="2:28">
      <c r="B209" s="59" t="s">
        <v>188</v>
      </c>
      <c r="C209" s="11" t="s">
        <v>143</v>
      </c>
      <c r="D209" s="123"/>
      <c r="E209" s="118">
        <v>3059.9249043441405</v>
      </c>
      <c r="F209" s="17">
        <v>2936.9874023731809</v>
      </c>
      <c r="G209" s="13">
        <v>4059.0482026255713</v>
      </c>
      <c r="H209" s="30">
        <v>0.80153001615778829</v>
      </c>
      <c r="I209" s="32">
        <v>0.80236255973870496</v>
      </c>
      <c r="J209" s="33">
        <v>0.9266735219439276</v>
      </c>
      <c r="K209" s="171"/>
      <c r="L209" s="171"/>
      <c r="M209" s="172"/>
      <c r="N209" s="1"/>
      <c r="O209" s="11"/>
      <c r="P209" s="126"/>
      <c r="Q209" s="118">
        <v>4167.7018356695926</v>
      </c>
      <c r="R209" s="17">
        <v>4194.7022129964034</v>
      </c>
      <c r="S209" s="13">
        <v>4167.7018356695926</v>
      </c>
      <c r="T209" s="32">
        <v>0.82909657933569503</v>
      </c>
      <c r="U209" s="32">
        <v>0.82930733838905968</v>
      </c>
      <c r="V209" s="119">
        <v>0.82909657933569503</v>
      </c>
      <c r="W209" s="149">
        <f t="shared" si="23"/>
        <v>-0.26580042791076347</v>
      </c>
      <c r="X209" s="150">
        <f t="shared" si="18"/>
        <v>-0.29983411140043681</v>
      </c>
      <c r="Y209" s="151">
        <f t="shared" si="19"/>
        <v>-2.6070394987016802E-2</v>
      </c>
      <c r="Z209" s="150">
        <f t="shared" si="20"/>
        <v>-3.324891679084499E-2</v>
      </c>
      <c r="AA209" s="150">
        <f t="shared" si="21"/>
        <v>-3.2490703268941649E-2</v>
      </c>
      <c r="AB209" s="123">
        <f t="shared" si="22"/>
        <v>0.11769068289536917</v>
      </c>
    </row>
    <row r="210" spans="2:28">
      <c r="B210" s="59" t="s">
        <v>189</v>
      </c>
      <c r="C210" s="11" t="s">
        <v>142</v>
      </c>
      <c r="D210" s="123">
        <v>0.48827896854441477</v>
      </c>
      <c r="E210" s="118">
        <v>3373.9771055378469</v>
      </c>
      <c r="F210" s="17">
        <v>3148.3377399036904</v>
      </c>
      <c r="G210" s="13">
        <v>2711.3155183350468</v>
      </c>
      <c r="H210" s="30">
        <v>0.84482655461557454</v>
      </c>
      <c r="I210" s="32">
        <v>0.73735709408278638</v>
      </c>
      <c r="J210" s="33">
        <v>0.74470646118755202</v>
      </c>
      <c r="K210" s="171">
        <v>496</v>
      </c>
      <c r="L210" s="171">
        <v>154</v>
      </c>
      <c r="M210" s="172">
        <v>26</v>
      </c>
      <c r="N210" s="1" t="b">
        <v>0</v>
      </c>
      <c r="O210" s="11" t="b">
        <v>0</v>
      </c>
      <c r="P210" s="126" t="b">
        <v>0</v>
      </c>
      <c r="Q210" s="118">
        <v>3466.7779411764718</v>
      </c>
      <c r="R210" s="17">
        <v>3466.7779411764718</v>
      </c>
      <c r="S210" s="13">
        <v>3466.7779411764718</v>
      </c>
      <c r="T210" s="32">
        <v>0.875</v>
      </c>
      <c r="U210" s="32">
        <v>0.875</v>
      </c>
      <c r="V210" s="119">
        <v>0.875</v>
      </c>
      <c r="W210" s="149">
        <f t="shared" si="23"/>
        <v>-2.6768612588763729E-2</v>
      </c>
      <c r="X210" s="150">
        <f t="shared" si="18"/>
        <v>-9.1854801973476521E-2</v>
      </c>
      <c r="Y210" s="151">
        <f t="shared" si="19"/>
        <v>-0.21791485802089022</v>
      </c>
      <c r="Z210" s="150">
        <f t="shared" si="20"/>
        <v>-3.4483937582200523E-2</v>
      </c>
      <c r="AA210" s="150">
        <f t="shared" si="21"/>
        <v>-0.15730617819110129</v>
      </c>
      <c r="AB210" s="123">
        <f t="shared" si="22"/>
        <v>-0.14890690149994054</v>
      </c>
    </row>
    <row r="211" spans="2:28">
      <c r="B211" s="59" t="s">
        <v>189</v>
      </c>
      <c r="C211" s="11" t="s">
        <v>133</v>
      </c>
      <c r="D211" s="123">
        <v>0.32556170535553852</v>
      </c>
      <c r="E211" s="118">
        <v>2455.5100252802558</v>
      </c>
      <c r="F211" s="17">
        <v>1128.6042988657682</v>
      </c>
      <c r="G211" s="13">
        <v>1653.8117874637067</v>
      </c>
      <c r="H211" s="30">
        <v>0.62267454129376032</v>
      </c>
      <c r="I211" s="32">
        <v>0.24698343149322335</v>
      </c>
      <c r="J211" s="33">
        <v>0.49292399933433612</v>
      </c>
      <c r="K211" s="171">
        <v>106</v>
      </c>
      <c r="L211" s="171">
        <v>58</v>
      </c>
      <c r="M211" s="172">
        <v>21</v>
      </c>
      <c r="N211" s="1" t="b">
        <v>0</v>
      </c>
      <c r="O211" s="11" t="b">
        <v>0</v>
      </c>
      <c r="P211" s="126" t="b">
        <v>0</v>
      </c>
      <c r="Q211" s="118">
        <v>3466.7779411764718</v>
      </c>
      <c r="R211" s="17">
        <v>3466.7779411764718</v>
      </c>
      <c r="S211" s="13">
        <v>3466.7779411764718</v>
      </c>
      <c r="T211" s="32">
        <v>0.875</v>
      </c>
      <c r="U211" s="32">
        <v>0.875</v>
      </c>
      <c r="V211" s="119">
        <v>0.875</v>
      </c>
      <c r="W211" s="149">
        <f t="shared" si="23"/>
        <v>-0.29170253562679477</v>
      </c>
      <c r="X211" s="150">
        <f t="shared" si="18"/>
        <v>-0.67445151722559715</v>
      </c>
      <c r="Y211" s="151">
        <f t="shared" si="19"/>
        <v>-0.52295421987643209</v>
      </c>
      <c r="Z211" s="150">
        <f t="shared" si="20"/>
        <v>-0.28837195280713107</v>
      </c>
      <c r="AA211" s="150">
        <f t="shared" si="21"/>
        <v>-0.7177332211506019</v>
      </c>
      <c r="AB211" s="123">
        <f t="shared" si="22"/>
        <v>-0.43665828647504445</v>
      </c>
    </row>
    <row r="212" spans="2:28">
      <c r="B212" s="59" t="s">
        <v>189</v>
      </c>
      <c r="C212" s="11" t="s">
        <v>129</v>
      </c>
      <c r="D212" s="123">
        <v>0.10658826184017479</v>
      </c>
      <c r="E212" s="118">
        <v>2090.1441234627414</v>
      </c>
      <c r="F212" s="17">
        <v>2444.3421255964013</v>
      </c>
      <c r="G212" s="13">
        <v>0</v>
      </c>
      <c r="H212" s="30">
        <v>0.64943141047195729</v>
      </c>
      <c r="I212" s="32">
        <v>0.62911378897493042</v>
      </c>
      <c r="J212" s="33">
        <v>0</v>
      </c>
      <c r="K212" s="171">
        <v>171</v>
      </c>
      <c r="L212" s="171">
        <v>30</v>
      </c>
      <c r="M212" s="172">
        <v>2</v>
      </c>
      <c r="N212" s="1" t="b">
        <v>0</v>
      </c>
      <c r="O212" s="11" t="b">
        <v>0</v>
      </c>
      <c r="P212" s="126" t="b">
        <v>0</v>
      </c>
      <c r="Q212" s="118">
        <v>3466.7779411764718</v>
      </c>
      <c r="R212" s="17">
        <v>3466.7779411764718</v>
      </c>
      <c r="S212" s="13">
        <v>3466.7779411764718</v>
      </c>
      <c r="T212" s="32">
        <v>0.875</v>
      </c>
      <c r="U212" s="32">
        <v>0.875</v>
      </c>
      <c r="V212" s="119">
        <v>0.875</v>
      </c>
      <c r="W212" s="149">
        <f t="shared" si="23"/>
        <v>-0.3970931628942353</v>
      </c>
      <c r="X212" s="150">
        <f t="shared" si="18"/>
        <v>-0.29492394174894881</v>
      </c>
      <c r="Y212" s="151">
        <f t="shared" si="19"/>
        <v>0</v>
      </c>
      <c r="Z212" s="150">
        <f t="shared" si="20"/>
        <v>-0.25779267374633452</v>
      </c>
      <c r="AA212" s="150">
        <f t="shared" si="21"/>
        <v>-0.28101281260007954</v>
      </c>
      <c r="AB212" s="123">
        <f t="shared" si="22"/>
        <v>0</v>
      </c>
    </row>
    <row r="213" spans="2:28">
      <c r="B213" s="59" t="s">
        <v>189</v>
      </c>
      <c r="C213" s="11" t="s">
        <v>135</v>
      </c>
      <c r="D213" s="123">
        <v>3.583307746658141E-2</v>
      </c>
      <c r="E213" s="118">
        <v>898.30569033738504</v>
      </c>
      <c r="F213" s="17">
        <v>642.82799581649022</v>
      </c>
      <c r="G213" s="13">
        <v>0</v>
      </c>
      <c r="H213" s="30">
        <v>0.19471409905110737</v>
      </c>
      <c r="I213" s="32">
        <v>0.12997323239775863</v>
      </c>
      <c r="J213" s="33">
        <v>0</v>
      </c>
      <c r="K213" s="171">
        <v>26</v>
      </c>
      <c r="L213" s="171">
        <v>134</v>
      </c>
      <c r="M213" s="172">
        <v>0</v>
      </c>
      <c r="N213" s="1" t="b">
        <v>0</v>
      </c>
      <c r="O213" s="11" t="b">
        <v>0</v>
      </c>
      <c r="P213" s="126" t="b">
        <v>0</v>
      </c>
      <c r="Q213" s="118">
        <v>3466.7779411764718</v>
      </c>
      <c r="R213" s="17">
        <v>3466.7779411764718</v>
      </c>
      <c r="S213" s="13">
        <v>3466.7779411764718</v>
      </c>
      <c r="T213" s="32">
        <v>0.875</v>
      </c>
      <c r="U213" s="32">
        <v>0.875</v>
      </c>
      <c r="V213" s="119">
        <v>0.875</v>
      </c>
      <c r="W213" s="149">
        <f t="shared" si="23"/>
        <v>-0.74088167584436071</v>
      </c>
      <c r="X213" s="150">
        <f t="shared" si="18"/>
        <v>-0.81457479921591325</v>
      </c>
      <c r="Y213" s="151">
        <f t="shared" si="19"/>
        <v>0</v>
      </c>
      <c r="Z213" s="150">
        <f t="shared" si="20"/>
        <v>-0.77746960108444874</v>
      </c>
      <c r="AA213" s="150">
        <f t="shared" si="21"/>
        <v>-0.85145916297399016</v>
      </c>
      <c r="AB213" s="123">
        <f t="shared" si="22"/>
        <v>0</v>
      </c>
    </row>
    <row r="214" spans="2:28">
      <c r="B214" s="59" t="s">
        <v>189</v>
      </c>
      <c r="C214" s="11" t="s">
        <v>174</v>
      </c>
      <c r="D214" s="123">
        <v>2.1852829302039484E-2</v>
      </c>
      <c r="E214" s="118">
        <v>1950.0483348121488</v>
      </c>
      <c r="F214" s="17">
        <v>447.95553392650635</v>
      </c>
      <c r="G214" s="13">
        <v>0</v>
      </c>
      <c r="H214" s="30">
        <v>0.4796939511110811</v>
      </c>
      <c r="I214" s="32">
        <v>0.12093821825501545</v>
      </c>
      <c r="J214" s="33">
        <v>0</v>
      </c>
      <c r="K214" s="171">
        <v>42</v>
      </c>
      <c r="L214" s="171">
        <v>5</v>
      </c>
      <c r="M214" s="172">
        <v>1</v>
      </c>
      <c r="N214" s="1" t="b">
        <v>0</v>
      </c>
      <c r="O214" s="11" t="b">
        <v>0</v>
      </c>
      <c r="P214" s="126" t="b">
        <v>0</v>
      </c>
      <c r="Q214" s="118">
        <v>3466.7779411764718</v>
      </c>
      <c r="R214" s="17">
        <v>3466.7779411764718</v>
      </c>
      <c r="S214" s="13">
        <v>3466.7779411764718</v>
      </c>
      <c r="T214" s="32">
        <v>0.875</v>
      </c>
      <c r="U214" s="32">
        <v>0.875</v>
      </c>
      <c r="V214" s="119">
        <v>0.875</v>
      </c>
      <c r="W214" s="149">
        <f t="shared" si="23"/>
        <v>-0.4375041124928849</v>
      </c>
      <c r="X214" s="150">
        <f t="shared" si="18"/>
        <v>-0.87078620507937987</v>
      </c>
      <c r="Y214" s="151">
        <f t="shared" si="19"/>
        <v>0</v>
      </c>
      <c r="Z214" s="150">
        <f t="shared" si="20"/>
        <v>-0.45177834158733587</v>
      </c>
      <c r="AA214" s="150">
        <f t="shared" si="21"/>
        <v>-0.86178489342283948</v>
      </c>
      <c r="AB214" s="123">
        <f t="shared" si="22"/>
        <v>0</v>
      </c>
    </row>
    <row r="215" spans="2:28">
      <c r="B215" s="59" t="s">
        <v>189</v>
      </c>
      <c r="C215" s="11" t="s">
        <v>134</v>
      </c>
      <c r="D215" s="123">
        <v>1.9977470905855901E-2</v>
      </c>
      <c r="E215" s="118">
        <v>3158.5289147009453</v>
      </c>
      <c r="F215" s="17">
        <v>3158.5289147009453</v>
      </c>
      <c r="G215" s="13">
        <v>0</v>
      </c>
      <c r="H215" s="30">
        <v>0.6927715186101483</v>
      </c>
      <c r="I215" s="32">
        <v>0.6927715186101483</v>
      </c>
      <c r="J215" s="33">
        <v>0</v>
      </c>
      <c r="K215" s="171">
        <v>50</v>
      </c>
      <c r="L215" s="171">
        <v>27</v>
      </c>
      <c r="M215" s="172">
        <v>1</v>
      </c>
      <c r="N215" s="1" t="b">
        <v>0</v>
      </c>
      <c r="O215" s="11" t="b">
        <v>0</v>
      </c>
      <c r="P215" s="126" t="b">
        <v>0</v>
      </c>
      <c r="Q215" s="118">
        <v>3466.7779411764718</v>
      </c>
      <c r="R215" s="17">
        <v>3466.7779411764718</v>
      </c>
      <c r="S215" s="13">
        <v>3466.7779411764718</v>
      </c>
      <c r="T215" s="32">
        <v>0.875</v>
      </c>
      <c r="U215" s="32">
        <v>0.875</v>
      </c>
      <c r="V215" s="119">
        <v>0.875</v>
      </c>
      <c r="W215" s="149">
        <f t="shared" si="23"/>
        <v>-8.8915134371404358E-2</v>
      </c>
      <c r="X215" s="150">
        <f t="shared" si="18"/>
        <v>-8.8915134371404358E-2</v>
      </c>
      <c r="Y215" s="151">
        <f t="shared" si="19"/>
        <v>0</v>
      </c>
      <c r="Z215" s="150">
        <f t="shared" si="20"/>
        <v>-0.20826112158840196</v>
      </c>
      <c r="AA215" s="150">
        <f t="shared" si="21"/>
        <v>-0.20826112158840196</v>
      </c>
      <c r="AB215" s="123">
        <f t="shared" si="22"/>
        <v>0</v>
      </c>
    </row>
    <row r="216" spans="2:28">
      <c r="B216" s="59" t="s">
        <v>189</v>
      </c>
      <c r="C216" s="11" t="s">
        <v>141</v>
      </c>
      <c r="D216" s="123">
        <v>1.9076865853951315E-3</v>
      </c>
      <c r="E216" s="118">
        <v>2216.1548948171931</v>
      </c>
      <c r="F216" s="17">
        <v>1317.8505760999942</v>
      </c>
      <c r="G216" s="13">
        <v>0</v>
      </c>
      <c r="H216" s="30">
        <v>0.36090867509631841</v>
      </c>
      <c r="I216" s="32">
        <v>0.23366645637361236</v>
      </c>
      <c r="J216" s="33">
        <v>0</v>
      </c>
      <c r="K216" s="171">
        <v>27</v>
      </c>
      <c r="L216" s="171">
        <v>22</v>
      </c>
      <c r="M216" s="172">
        <v>0</v>
      </c>
      <c r="N216" s="1" t="b">
        <v>0</v>
      </c>
      <c r="O216" s="11" t="b">
        <v>0</v>
      </c>
      <c r="P216" s="126" t="b">
        <v>0</v>
      </c>
      <c r="Q216" s="118">
        <v>3466.7779411764718</v>
      </c>
      <c r="R216" s="17">
        <v>3466.7779411764718</v>
      </c>
      <c r="S216" s="13">
        <v>3466.7779411764718</v>
      </c>
      <c r="T216" s="32">
        <v>0.875</v>
      </c>
      <c r="U216" s="32">
        <v>0.875</v>
      </c>
      <c r="V216" s="119">
        <v>0.875</v>
      </c>
      <c r="W216" s="149">
        <f t="shared" si="23"/>
        <v>-0.36074506864286565</v>
      </c>
      <c r="X216" s="150">
        <f t="shared" si="18"/>
        <v>-0.61986299715153559</v>
      </c>
      <c r="Y216" s="151">
        <f t="shared" si="19"/>
        <v>0</v>
      </c>
      <c r="Z216" s="150">
        <f t="shared" si="20"/>
        <v>-0.58753294274706469</v>
      </c>
      <c r="AA216" s="150">
        <f t="shared" si="21"/>
        <v>-0.7329526212873001</v>
      </c>
      <c r="AB216" s="123">
        <f t="shared" si="22"/>
        <v>0</v>
      </c>
    </row>
    <row r="217" spans="2:28">
      <c r="B217" s="59" t="s">
        <v>189</v>
      </c>
      <c r="C217" s="11" t="s">
        <v>143</v>
      </c>
      <c r="D217" s="123"/>
      <c r="E217" s="118">
        <v>2740.2562745613873</v>
      </c>
      <c r="F217" s="17">
        <v>2263.6726895439015</v>
      </c>
      <c r="G217" s="13">
        <v>2288.280974740042</v>
      </c>
      <c r="H217" s="30">
        <v>0.70192946841226422</v>
      </c>
      <c r="I217" s="32">
        <v>0.5290862221321021</v>
      </c>
      <c r="J217" s="33">
        <v>0.64398560723128295</v>
      </c>
      <c r="K217" s="171"/>
      <c r="L217" s="171"/>
      <c r="M217" s="172"/>
      <c r="N217" s="1"/>
      <c r="O217" s="11"/>
      <c r="P217" s="126"/>
      <c r="Q217" s="118">
        <v>3466.7779411764723</v>
      </c>
      <c r="R217" s="17">
        <v>3466.7779411764718</v>
      </c>
      <c r="S217" s="13">
        <v>3466.7779411764723</v>
      </c>
      <c r="T217" s="32">
        <v>0.87500000000000011</v>
      </c>
      <c r="U217" s="32">
        <v>0.875</v>
      </c>
      <c r="V217" s="119">
        <v>0.87500000000000011</v>
      </c>
      <c r="W217" s="149">
        <f t="shared" si="23"/>
        <v>-0.2095668309140491</v>
      </c>
      <c r="X217" s="150">
        <f t="shared" si="18"/>
        <v>-0.3470384524323728</v>
      </c>
      <c r="Y217" s="151">
        <f t="shared" si="19"/>
        <v>-0.33994013647049459</v>
      </c>
      <c r="Z217" s="150">
        <f t="shared" si="20"/>
        <v>-0.19779489324312671</v>
      </c>
      <c r="AA217" s="150">
        <f t="shared" si="21"/>
        <v>-0.39533003184902615</v>
      </c>
      <c r="AB217" s="123">
        <f t="shared" si="22"/>
        <v>-0.26401644887853387</v>
      </c>
    </row>
    <row r="218" spans="2:28">
      <c r="B218" s="59" t="s">
        <v>190</v>
      </c>
      <c r="C218" s="11" t="s">
        <v>191</v>
      </c>
      <c r="D218" s="123">
        <v>0.8882335904255847</v>
      </c>
      <c r="E218" s="118">
        <v>2041.7006904009804</v>
      </c>
      <c r="F218" s="17">
        <v>2041.7006904009804</v>
      </c>
      <c r="G218" s="13">
        <v>2305.3867845712466</v>
      </c>
      <c r="H218" s="30">
        <v>0.49310561925649976</v>
      </c>
      <c r="I218" s="32">
        <v>0.49310561925649976</v>
      </c>
      <c r="J218" s="33">
        <v>0.51362982446118921</v>
      </c>
      <c r="K218" s="171">
        <v>61</v>
      </c>
      <c r="L218" s="171">
        <v>6</v>
      </c>
      <c r="M218" s="172">
        <v>30</v>
      </c>
      <c r="N218" s="1" t="b">
        <v>0</v>
      </c>
      <c r="O218" s="11" t="b">
        <v>0</v>
      </c>
      <c r="P218" s="126" t="b">
        <v>0</v>
      </c>
      <c r="Q218" s="118">
        <v>3450.2999999999988</v>
      </c>
      <c r="R218" s="17">
        <v>3450.2999999999988</v>
      </c>
      <c r="S218" s="13">
        <v>3450.2999999999988</v>
      </c>
      <c r="T218" s="32">
        <v>0.69999999999999984</v>
      </c>
      <c r="U218" s="32">
        <v>0.69999999999999984</v>
      </c>
      <c r="V218" s="119">
        <v>0.69999999999999984</v>
      </c>
      <c r="W218" s="149">
        <f t="shared" si="23"/>
        <v>-0.40825415459496822</v>
      </c>
      <c r="X218" s="150">
        <f t="shared" si="18"/>
        <v>-0.40825415459496822</v>
      </c>
      <c r="Y218" s="151">
        <f t="shared" si="19"/>
        <v>-0.33183004823602369</v>
      </c>
      <c r="Z218" s="150">
        <f t="shared" si="20"/>
        <v>-0.29556340106214302</v>
      </c>
      <c r="AA218" s="150">
        <f t="shared" si="21"/>
        <v>-0.29556340106214302</v>
      </c>
      <c r="AB218" s="123">
        <f t="shared" si="22"/>
        <v>-0.26624310791258665</v>
      </c>
    </row>
    <row r="219" spans="2:28">
      <c r="B219" s="59" t="s">
        <v>190</v>
      </c>
      <c r="C219" s="11" t="s">
        <v>129</v>
      </c>
      <c r="D219" s="123">
        <v>6.9473278722279957E-2</v>
      </c>
      <c r="E219" s="118">
        <v>1887.2965623165908</v>
      </c>
      <c r="F219" s="17">
        <v>1887.2965623165908</v>
      </c>
      <c r="G219" s="13">
        <v>0</v>
      </c>
      <c r="H219" s="30">
        <v>0.52580731583857798</v>
      </c>
      <c r="I219" s="32">
        <v>0.52580731583857798</v>
      </c>
      <c r="J219" s="33">
        <v>0</v>
      </c>
      <c r="K219" s="171">
        <v>35</v>
      </c>
      <c r="L219" s="171">
        <v>1</v>
      </c>
      <c r="M219" s="172">
        <v>0</v>
      </c>
      <c r="N219" s="1" t="b">
        <v>0</v>
      </c>
      <c r="O219" s="11" t="b">
        <v>0</v>
      </c>
      <c r="P219" s="126" t="b">
        <v>0</v>
      </c>
      <c r="Q219" s="118">
        <v>3450.2999999999988</v>
      </c>
      <c r="R219" s="17">
        <v>3450.2999999999988</v>
      </c>
      <c r="S219" s="13">
        <v>3450.2999999999988</v>
      </c>
      <c r="T219" s="32">
        <v>0.69999999999999984</v>
      </c>
      <c r="U219" s="32">
        <v>0.69999999999999984</v>
      </c>
      <c r="V219" s="119">
        <v>0.69999999999999984</v>
      </c>
      <c r="W219" s="149">
        <f t="shared" si="23"/>
        <v>-0.45300508294450004</v>
      </c>
      <c r="X219" s="150">
        <f t="shared" si="18"/>
        <v>-0.45300508294450004</v>
      </c>
      <c r="Y219" s="151">
        <f t="shared" si="19"/>
        <v>0</v>
      </c>
      <c r="Z219" s="150">
        <f t="shared" si="20"/>
        <v>-0.24884669165917414</v>
      </c>
      <c r="AA219" s="150">
        <f t="shared" si="21"/>
        <v>-0.24884669165917414</v>
      </c>
      <c r="AB219" s="123">
        <f t="shared" si="22"/>
        <v>0</v>
      </c>
    </row>
    <row r="220" spans="2:28">
      <c r="B220" s="59" t="s">
        <v>190</v>
      </c>
      <c r="C220" s="11" t="s">
        <v>134</v>
      </c>
      <c r="D220" s="123">
        <v>1.7645022630757855E-2</v>
      </c>
      <c r="E220" s="118">
        <v>2041.7006904009804</v>
      </c>
      <c r="F220" s="17">
        <v>2041.7006904009804</v>
      </c>
      <c r="G220" s="13">
        <v>0</v>
      </c>
      <c r="H220" s="30">
        <v>0.49310561925649976</v>
      </c>
      <c r="I220" s="32">
        <v>0.49310561925649976</v>
      </c>
      <c r="J220" s="33">
        <v>0</v>
      </c>
      <c r="K220" s="171">
        <v>1</v>
      </c>
      <c r="L220" s="171">
        <v>2</v>
      </c>
      <c r="M220" s="172">
        <v>1</v>
      </c>
      <c r="N220" s="1" t="b">
        <v>0</v>
      </c>
      <c r="O220" s="11" t="b">
        <v>0</v>
      </c>
      <c r="P220" s="126" t="b">
        <v>0</v>
      </c>
      <c r="Q220" s="118">
        <v>3450.2999999999988</v>
      </c>
      <c r="R220" s="17">
        <v>3450.2999999999988</v>
      </c>
      <c r="S220" s="13">
        <v>3450.2999999999988</v>
      </c>
      <c r="T220" s="32">
        <v>0.69999999999999984</v>
      </c>
      <c r="U220" s="32">
        <v>0.69999999999999984</v>
      </c>
      <c r="V220" s="119">
        <v>0.69999999999999984</v>
      </c>
      <c r="W220" s="149">
        <f t="shared" si="23"/>
        <v>-0.40825415459496822</v>
      </c>
      <c r="X220" s="150">
        <f t="shared" si="18"/>
        <v>-0.40825415459496822</v>
      </c>
      <c r="Y220" s="151">
        <f t="shared" si="19"/>
        <v>0</v>
      </c>
      <c r="Z220" s="150">
        <f t="shared" si="20"/>
        <v>-0.29556340106214302</v>
      </c>
      <c r="AA220" s="150">
        <f t="shared" si="21"/>
        <v>-0.29556340106214302</v>
      </c>
      <c r="AB220" s="123">
        <f t="shared" si="22"/>
        <v>0</v>
      </c>
    </row>
    <row r="221" spans="2:28">
      <c r="B221" s="59" t="s">
        <v>190</v>
      </c>
      <c r="C221" s="11" t="s">
        <v>135</v>
      </c>
      <c r="D221" s="123">
        <v>1.3230657511005632E-2</v>
      </c>
      <c r="E221" s="118">
        <v>1929.3506578745869</v>
      </c>
      <c r="F221" s="17">
        <v>631.99447787099257</v>
      </c>
      <c r="G221" s="13">
        <v>0</v>
      </c>
      <c r="H221" s="30">
        <v>0.32095306208671925</v>
      </c>
      <c r="I221" s="32">
        <v>0.14288501345091284</v>
      </c>
      <c r="J221" s="33">
        <v>0</v>
      </c>
      <c r="K221" s="171">
        <v>4</v>
      </c>
      <c r="L221" s="171">
        <v>7</v>
      </c>
      <c r="M221" s="172">
        <v>0</v>
      </c>
      <c r="N221" s="1" t="b">
        <v>0</v>
      </c>
      <c r="O221" s="11" t="b">
        <v>0</v>
      </c>
      <c r="P221" s="126" t="b">
        <v>0</v>
      </c>
      <c r="Q221" s="118">
        <v>3450.2999999999988</v>
      </c>
      <c r="R221" s="17">
        <v>3450.2999999999988</v>
      </c>
      <c r="S221" s="13">
        <v>3450.2999999999988</v>
      </c>
      <c r="T221" s="32">
        <v>0.69999999999999984</v>
      </c>
      <c r="U221" s="32">
        <v>0.69999999999999984</v>
      </c>
      <c r="V221" s="119">
        <v>0.69999999999999984</v>
      </c>
      <c r="W221" s="149">
        <f t="shared" si="23"/>
        <v>-0.44081654990157737</v>
      </c>
      <c r="X221" s="150">
        <f t="shared" si="18"/>
        <v>-0.81682912272237396</v>
      </c>
      <c r="Y221" s="151">
        <f t="shared" si="19"/>
        <v>0</v>
      </c>
      <c r="Z221" s="150">
        <f t="shared" si="20"/>
        <v>-0.54149562559040099</v>
      </c>
      <c r="AA221" s="150">
        <f t="shared" si="21"/>
        <v>-0.79587855221298154</v>
      </c>
      <c r="AB221" s="123">
        <f t="shared" si="22"/>
        <v>0</v>
      </c>
    </row>
    <row r="222" spans="2:28">
      <c r="B222" s="59" t="s">
        <v>190</v>
      </c>
      <c r="C222" s="11" t="s">
        <v>174</v>
      </c>
      <c r="D222" s="123">
        <v>1.141745071037188E-2</v>
      </c>
      <c r="E222" s="118">
        <v>3344.3892999868381</v>
      </c>
      <c r="F222" s="17">
        <v>3344.3892999868381</v>
      </c>
      <c r="G222" s="13">
        <v>0</v>
      </c>
      <c r="H222" s="30">
        <v>0.57118471474657562</v>
      </c>
      <c r="I222" s="32">
        <v>0.57118471474657562</v>
      </c>
      <c r="J222" s="33">
        <v>0</v>
      </c>
      <c r="K222" s="171">
        <v>3</v>
      </c>
      <c r="L222" s="171">
        <v>0</v>
      </c>
      <c r="M222" s="172">
        <v>0</v>
      </c>
      <c r="N222" s="1" t="b">
        <v>0</v>
      </c>
      <c r="O222" s="11" t="b">
        <v>0</v>
      </c>
      <c r="P222" s="126" t="b">
        <v>0</v>
      </c>
      <c r="Q222" s="118">
        <v>3450.2999999999988</v>
      </c>
      <c r="R222" s="17">
        <v>3450.2999999999988</v>
      </c>
      <c r="S222" s="13">
        <v>3450.2999999999988</v>
      </c>
      <c r="T222" s="32">
        <v>0.69999999999999984</v>
      </c>
      <c r="U222" s="32">
        <v>0.69999999999999984</v>
      </c>
      <c r="V222" s="119">
        <v>0.69999999999999984</v>
      </c>
      <c r="W222" s="149">
        <f t="shared" si="23"/>
        <v>-3.0696084402272495E-2</v>
      </c>
      <c r="X222" s="150">
        <f t="shared" si="18"/>
        <v>-3.0696084402272495E-2</v>
      </c>
      <c r="Y222" s="151">
        <f t="shared" si="19"/>
        <v>0</v>
      </c>
      <c r="Z222" s="150">
        <f t="shared" si="20"/>
        <v>-0.18402183607632036</v>
      </c>
      <c r="AA222" s="150">
        <f t="shared" si="21"/>
        <v>-0.18402183607632036</v>
      </c>
      <c r="AB222" s="123">
        <f t="shared" si="22"/>
        <v>0</v>
      </c>
    </row>
    <row r="223" spans="2:28">
      <c r="B223" s="59" t="s">
        <v>190</v>
      </c>
      <c r="C223" s="11" t="s">
        <v>143</v>
      </c>
      <c r="D223" s="123"/>
      <c r="E223" s="118">
        <v>2048.2703757539716</v>
      </c>
      <c r="F223" s="17">
        <v>2027.1957722764912</v>
      </c>
      <c r="G223" s="13">
        <v>2305.3867845712466</v>
      </c>
      <c r="H223" s="30">
        <v>0.49529308007983941</v>
      </c>
      <c r="I223" s="32">
        <v>0.49163532867339566</v>
      </c>
      <c r="J223" s="33">
        <v>0.51362982446118921</v>
      </c>
      <c r="K223" s="171"/>
      <c r="L223" s="171"/>
      <c r="M223" s="172"/>
      <c r="N223" s="1"/>
      <c r="O223" s="11"/>
      <c r="P223" s="126"/>
      <c r="Q223" s="118">
        <v>3450.2999999999988</v>
      </c>
      <c r="R223" s="17">
        <v>3450.2999999999988</v>
      </c>
      <c r="S223" s="13">
        <v>3450.2999999999988</v>
      </c>
      <c r="T223" s="32">
        <v>0.69999999999999984</v>
      </c>
      <c r="U223" s="32">
        <v>0.69999999999999984</v>
      </c>
      <c r="V223" s="119">
        <v>0.69999999999999984</v>
      </c>
      <c r="W223" s="149">
        <f t="shared" si="23"/>
        <v>-0.40635006354404768</v>
      </c>
      <c r="X223" s="150">
        <f t="shared" si="18"/>
        <v>-0.41245811312741154</v>
      </c>
      <c r="Y223" s="151">
        <f t="shared" si="19"/>
        <v>-0.33183004823602369</v>
      </c>
      <c r="Z223" s="150">
        <f t="shared" si="20"/>
        <v>-0.29243845702880067</v>
      </c>
      <c r="AA223" s="150">
        <f t="shared" si="21"/>
        <v>-0.29766381618086318</v>
      </c>
      <c r="AB223" s="123">
        <f t="shared" si="22"/>
        <v>-0.26624310791258665</v>
      </c>
    </row>
    <row r="224" spans="2:28">
      <c r="B224" s="59" t="s">
        <v>192</v>
      </c>
      <c r="C224" s="11" t="s">
        <v>193</v>
      </c>
      <c r="D224" s="123">
        <v>0.92217358579798125</v>
      </c>
      <c r="E224" s="118">
        <v>1901.2257923817278</v>
      </c>
      <c r="F224" s="17">
        <v>1302.2289806903102</v>
      </c>
      <c r="G224" s="13">
        <v>2175.2968186173321</v>
      </c>
      <c r="H224" s="30">
        <v>0.48652340693399393</v>
      </c>
      <c r="I224" s="32">
        <v>0.2136237450748506</v>
      </c>
      <c r="J224" s="33">
        <v>0.4530909492902726</v>
      </c>
      <c r="K224" s="171">
        <v>212</v>
      </c>
      <c r="L224" s="171">
        <v>9</v>
      </c>
      <c r="M224" s="172">
        <v>47</v>
      </c>
      <c r="N224" s="1" t="b">
        <v>0</v>
      </c>
      <c r="O224" s="11" t="b">
        <v>0</v>
      </c>
      <c r="P224" s="126" t="b">
        <v>0</v>
      </c>
      <c r="Q224" s="118">
        <v>3450.2999999999988</v>
      </c>
      <c r="R224" s="17">
        <v>3450.2999999999988</v>
      </c>
      <c r="S224" s="13">
        <v>3450.2999999999988</v>
      </c>
      <c r="T224" s="32">
        <v>0.69999999999999984</v>
      </c>
      <c r="U224" s="32">
        <v>0.69999999999999984</v>
      </c>
      <c r="V224" s="119">
        <v>0.69999999999999984</v>
      </c>
      <c r="W224" s="149">
        <f t="shared" si="23"/>
        <v>-0.44896797600738242</v>
      </c>
      <c r="X224" s="150">
        <f t="shared" si="18"/>
        <v>-0.62257514399028757</v>
      </c>
      <c r="Y224" s="151">
        <f t="shared" si="19"/>
        <v>-0.36953400613936965</v>
      </c>
      <c r="Z224" s="150">
        <f t="shared" si="20"/>
        <v>-0.30496656152286566</v>
      </c>
      <c r="AA224" s="150">
        <f t="shared" si="21"/>
        <v>-0.69482322132164198</v>
      </c>
      <c r="AB224" s="123">
        <f t="shared" si="22"/>
        <v>-0.35272721529961043</v>
      </c>
    </row>
    <row r="225" spans="2:28">
      <c r="B225" s="59" t="s">
        <v>192</v>
      </c>
      <c r="C225" s="11" t="s">
        <v>129</v>
      </c>
      <c r="D225" s="123">
        <v>6.7200498574824505E-2</v>
      </c>
      <c r="E225" s="118">
        <v>2003.8188426702027</v>
      </c>
      <c r="F225" s="17">
        <v>2138.0189115855956</v>
      </c>
      <c r="G225" s="13">
        <v>0</v>
      </c>
      <c r="H225" s="30">
        <v>0.5260468159965197</v>
      </c>
      <c r="I225" s="32">
        <v>0.55964500247433724</v>
      </c>
      <c r="J225" s="33">
        <v>0</v>
      </c>
      <c r="K225" s="171">
        <v>179</v>
      </c>
      <c r="L225" s="171">
        <v>10</v>
      </c>
      <c r="M225" s="172">
        <v>0</v>
      </c>
      <c r="N225" s="1" t="b">
        <v>0</v>
      </c>
      <c r="O225" s="11" t="b">
        <v>0</v>
      </c>
      <c r="P225" s="126" t="b">
        <v>0</v>
      </c>
      <c r="Q225" s="118">
        <v>3450.2999999999988</v>
      </c>
      <c r="R225" s="17">
        <v>3450.2999999999988</v>
      </c>
      <c r="S225" s="13">
        <v>3450.2999999999988</v>
      </c>
      <c r="T225" s="32">
        <v>0.69999999999999984</v>
      </c>
      <c r="U225" s="32">
        <v>0.69999999999999984</v>
      </c>
      <c r="V225" s="119">
        <v>0.69999999999999984</v>
      </c>
      <c r="W225" s="149">
        <f t="shared" si="23"/>
        <v>-0.4192334455930779</v>
      </c>
      <c r="X225" s="150">
        <f t="shared" si="18"/>
        <v>-0.38033825708326918</v>
      </c>
      <c r="Y225" s="151">
        <f t="shared" si="19"/>
        <v>0</v>
      </c>
      <c r="Z225" s="150">
        <f t="shared" si="20"/>
        <v>-0.24850454857640025</v>
      </c>
      <c r="AA225" s="150">
        <f t="shared" si="21"/>
        <v>-0.20050713932237518</v>
      </c>
      <c r="AB225" s="123">
        <f t="shared" si="22"/>
        <v>0</v>
      </c>
    </row>
    <row r="226" spans="2:28">
      <c r="B226" s="59" t="s">
        <v>192</v>
      </c>
      <c r="C226" s="11" t="s">
        <v>135</v>
      </c>
      <c r="D226" s="123">
        <v>1.0625915627194189E-2</v>
      </c>
      <c r="E226" s="118">
        <v>726.6625456299322</v>
      </c>
      <c r="F226" s="17">
        <v>273.57972515356789</v>
      </c>
      <c r="G226" s="13">
        <v>0</v>
      </c>
      <c r="H226" s="30">
        <v>0.2249373526882231</v>
      </c>
      <c r="I226" s="32">
        <v>8.7250598063044485E-2</v>
      </c>
      <c r="J226" s="33">
        <v>0</v>
      </c>
      <c r="K226" s="171">
        <v>8</v>
      </c>
      <c r="L226" s="171">
        <v>23</v>
      </c>
      <c r="M226" s="172">
        <v>0</v>
      </c>
      <c r="N226" s="1" t="b">
        <v>0</v>
      </c>
      <c r="O226" s="11" t="b">
        <v>0</v>
      </c>
      <c r="P226" s="126" t="b">
        <v>0</v>
      </c>
      <c r="Q226" s="118">
        <v>3450.2999999999988</v>
      </c>
      <c r="R226" s="17">
        <v>3450.2999999999988</v>
      </c>
      <c r="S226" s="13">
        <v>3450.2999999999988</v>
      </c>
      <c r="T226" s="32">
        <v>0.69999999999999984</v>
      </c>
      <c r="U226" s="32">
        <v>0.69999999999999984</v>
      </c>
      <c r="V226" s="119">
        <v>0.69999999999999984</v>
      </c>
      <c r="W226" s="149">
        <f t="shared" si="23"/>
        <v>-0.78939148896329814</v>
      </c>
      <c r="X226" s="150">
        <f t="shared" si="18"/>
        <v>-0.9207084238606591</v>
      </c>
      <c r="Y226" s="151">
        <f t="shared" si="19"/>
        <v>0</v>
      </c>
      <c r="Z226" s="150">
        <f t="shared" si="20"/>
        <v>-0.67866092473110973</v>
      </c>
      <c r="AA226" s="150">
        <f t="shared" si="21"/>
        <v>-0.87535628848136504</v>
      </c>
      <c r="AB226" s="123">
        <f t="shared" si="22"/>
        <v>0</v>
      </c>
    </row>
    <row r="227" spans="2:28">
      <c r="B227" s="59" t="s">
        <v>192</v>
      </c>
      <c r="C227" s="11" t="s">
        <v>143</v>
      </c>
      <c r="D227" s="123"/>
      <c r="E227" s="118">
        <v>1890.8595483270647</v>
      </c>
      <c r="F227" s="17">
        <v>1347.4641405509822</v>
      </c>
      <c r="G227" s="13">
        <v>2175.2968186173321</v>
      </c>
      <c r="H227" s="30">
        <v>0.4862940591546871</v>
      </c>
      <c r="I227" s="32">
        <v>0.23553371569189335</v>
      </c>
      <c r="J227" s="33">
        <v>0.4530909492902726</v>
      </c>
      <c r="K227" s="171"/>
      <c r="L227" s="171"/>
      <c r="M227" s="172"/>
      <c r="N227" s="1"/>
      <c r="O227" s="11"/>
      <c r="P227" s="126"/>
      <c r="Q227" s="118">
        <v>3450.2999999999988</v>
      </c>
      <c r="R227" s="17">
        <v>3450.2999999999988</v>
      </c>
      <c r="S227" s="13">
        <v>3450.2999999999988</v>
      </c>
      <c r="T227" s="32">
        <v>0.69999999999999984</v>
      </c>
      <c r="U227" s="32">
        <v>0.69999999999999984</v>
      </c>
      <c r="V227" s="119">
        <v>0.69999999999999984</v>
      </c>
      <c r="W227" s="149">
        <f t="shared" si="23"/>
        <v>-0.45197242317274866</v>
      </c>
      <c r="X227" s="150">
        <f t="shared" si="18"/>
        <v>-0.6094646434944837</v>
      </c>
      <c r="Y227" s="151">
        <f t="shared" si="19"/>
        <v>-0.36953400613936965</v>
      </c>
      <c r="Z227" s="150">
        <f t="shared" si="20"/>
        <v>-0.30529420120758971</v>
      </c>
      <c r="AA227" s="150">
        <f t="shared" si="21"/>
        <v>-0.66352326329729516</v>
      </c>
      <c r="AB227" s="123">
        <f t="shared" si="22"/>
        <v>-0.35272721529961043</v>
      </c>
    </row>
    <row r="228" spans="2:28">
      <c r="B228" s="59" t="s">
        <v>194</v>
      </c>
      <c r="C228" s="11" t="s">
        <v>195</v>
      </c>
      <c r="D228" s="123">
        <v>0.61938869659867168</v>
      </c>
      <c r="E228" s="118">
        <v>4818.0000000000018</v>
      </c>
      <c r="F228" s="17">
        <v>4818.0000000000018</v>
      </c>
      <c r="G228" s="13">
        <v>0</v>
      </c>
      <c r="H228" s="30">
        <v>0.55000000000000004</v>
      </c>
      <c r="I228" s="32">
        <v>0.55000000000000004</v>
      </c>
      <c r="J228" s="33">
        <v>0</v>
      </c>
      <c r="K228" s="171">
        <v>0</v>
      </c>
      <c r="L228" s="171">
        <v>0</v>
      </c>
      <c r="M228" s="172">
        <v>0</v>
      </c>
      <c r="N228" s="1" t="b">
        <v>1</v>
      </c>
      <c r="O228" s="11" t="b">
        <v>1</v>
      </c>
      <c r="P228" s="126" t="b">
        <v>0</v>
      </c>
      <c r="Q228" s="118">
        <v>4818.0000000000018</v>
      </c>
      <c r="R228" s="17">
        <v>4818.0000000000018</v>
      </c>
      <c r="S228" s="13">
        <v>4818.0000000000018</v>
      </c>
      <c r="T228" s="32">
        <v>0.55000000000000004</v>
      </c>
      <c r="U228" s="32">
        <v>0.55000000000000004</v>
      </c>
      <c r="V228" s="119">
        <v>0.55000000000000004</v>
      </c>
      <c r="W228" s="149">
        <f t="shared" si="23"/>
        <v>0</v>
      </c>
      <c r="X228" s="150">
        <f t="shared" si="18"/>
        <v>0</v>
      </c>
      <c r="Y228" s="151">
        <f t="shared" si="19"/>
        <v>0</v>
      </c>
      <c r="Z228" s="150">
        <f t="shared" si="20"/>
        <v>0</v>
      </c>
      <c r="AA228" s="150">
        <f t="shared" si="21"/>
        <v>0</v>
      </c>
      <c r="AB228" s="123">
        <f t="shared" si="22"/>
        <v>0</v>
      </c>
    </row>
    <row r="229" spans="2:28">
      <c r="B229" s="59" t="s">
        <v>194</v>
      </c>
      <c r="C229" s="11" t="s">
        <v>196</v>
      </c>
      <c r="D229" s="123">
        <v>0.16040107995065675</v>
      </c>
      <c r="E229" s="118">
        <v>4818.0000000000018</v>
      </c>
      <c r="F229" s="17">
        <v>4818.0000000000018</v>
      </c>
      <c r="G229" s="13">
        <v>4818.0000000000018</v>
      </c>
      <c r="H229" s="30">
        <v>0.55000000000000004</v>
      </c>
      <c r="I229" s="32">
        <v>0.55000000000000004</v>
      </c>
      <c r="J229" s="33">
        <v>0.55000000000000004</v>
      </c>
      <c r="K229" s="171">
        <v>0</v>
      </c>
      <c r="L229" s="171">
        <v>0</v>
      </c>
      <c r="M229" s="172">
        <v>0</v>
      </c>
      <c r="N229" s="1" t="b">
        <v>1</v>
      </c>
      <c r="O229" s="11" t="b">
        <v>1</v>
      </c>
      <c r="P229" s="126" t="b">
        <v>1</v>
      </c>
      <c r="Q229" s="118">
        <v>4818.0000000000018</v>
      </c>
      <c r="R229" s="17">
        <v>4818.0000000000018</v>
      </c>
      <c r="S229" s="13">
        <v>4818.0000000000018</v>
      </c>
      <c r="T229" s="32">
        <v>0.55000000000000004</v>
      </c>
      <c r="U229" s="32">
        <v>0.55000000000000004</v>
      </c>
      <c r="V229" s="119">
        <v>0.55000000000000004</v>
      </c>
      <c r="W229" s="149">
        <f t="shared" si="23"/>
        <v>0</v>
      </c>
      <c r="X229" s="150">
        <f t="shared" si="18"/>
        <v>0</v>
      </c>
      <c r="Y229" s="151">
        <f t="shared" si="19"/>
        <v>0</v>
      </c>
      <c r="Z229" s="150">
        <f t="shared" si="20"/>
        <v>0</v>
      </c>
      <c r="AA229" s="150">
        <f t="shared" si="21"/>
        <v>0</v>
      </c>
      <c r="AB229" s="123">
        <f t="shared" si="22"/>
        <v>0</v>
      </c>
    </row>
    <row r="230" spans="2:28">
      <c r="B230" s="59" t="s">
        <v>194</v>
      </c>
      <c r="C230" s="11" t="s">
        <v>197</v>
      </c>
      <c r="D230" s="123">
        <v>0.13645409173215764</v>
      </c>
      <c r="E230" s="118">
        <v>4818.0000000000018</v>
      </c>
      <c r="F230" s="17">
        <v>4818.0000000000018</v>
      </c>
      <c r="G230" s="13">
        <v>0</v>
      </c>
      <c r="H230" s="30">
        <v>0.55000000000000004</v>
      </c>
      <c r="I230" s="32">
        <v>0.55000000000000004</v>
      </c>
      <c r="J230" s="33">
        <v>0</v>
      </c>
      <c r="K230" s="171">
        <v>0</v>
      </c>
      <c r="L230" s="171">
        <v>0</v>
      </c>
      <c r="M230" s="172">
        <v>0</v>
      </c>
      <c r="N230" s="1" t="b">
        <v>1</v>
      </c>
      <c r="O230" s="11" t="b">
        <v>1</v>
      </c>
      <c r="P230" s="126" t="b">
        <v>0</v>
      </c>
      <c r="Q230" s="118">
        <v>4818.0000000000018</v>
      </c>
      <c r="R230" s="17">
        <v>4818.0000000000018</v>
      </c>
      <c r="S230" s="13">
        <v>4818.0000000000018</v>
      </c>
      <c r="T230" s="32">
        <v>0.55000000000000004</v>
      </c>
      <c r="U230" s="32">
        <v>0.55000000000000004</v>
      </c>
      <c r="V230" s="119">
        <v>0.55000000000000004</v>
      </c>
      <c r="W230" s="149">
        <f t="shared" si="23"/>
        <v>0</v>
      </c>
      <c r="X230" s="150">
        <f t="shared" si="18"/>
        <v>0</v>
      </c>
      <c r="Y230" s="151">
        <f t="shared" si="19"/>
        <v>0</v>
      </c>
      <c r="Z230" s="150">
        <f t="shared" si="20"/>
        <v>0</v>
      </c>
      <c r="AA230" s="150">
        <f t="shared" si="21"/>
        <v>0</v>
      </c>
      <c r="AB230" s="123">
        <f t="shared" si="22"/>
        <v>0</v>
      </c>
    </row>
    <row r="231" spans="2:28">
      <c r="B231" s="59" t="s">
        <v>194</v>
      </c>
      <c r="C231" s="11" t="s">
        <v>129</v>
      </c>
      <c r="D231" s="123">
        <v>5.0886876470400251E-2</v>
      </c>
      <c r="E231" s="118">
        <v>3522.2500000000009</v>
      </c>
      <c r="F231" s="17">
        <v>3522.2500000000009</v>
      </c>
      <c r="G231" s="13">
        <v>0</v>
      </c>
      <c r="H231" s="30">
        <v>0.69999999999999984</v>
      </c>
      <c r="I231" s="32">
        <v>0.69999999999999984</v>
      </c>
      <c r="J231" s="33">
        <v>0</v>
      </c>
      <c r="K231" s="171">
        <v>5</v>
      </c>
      <c r="L231" s="171">
        <v>0</v>
      </c>
      <c r="M231" s="172">
        <v>0</v>
      </c>
      <c r="N231" s="1" t="b">
        <v>1</v>
      </c>
      <c r="O231" s="11" t="b">
        <v>1</v>
      </c>
      <c r="P231" s="126" t="b">
        <v>0</v>
      </c>
      <c r="Q231" s="118">
        <v>3522.2500000000009</v>
      </c>
      <c r="R231" s="17">
        <v>3522.2500000000009</v>
      </c>
      <c r="S231" s="13">
        <v>3522.2500000000009</v>
      </c>
      <c r="T231" s="32">
        <v>0.69999999999999984</v>
      </c>
      <c r="U231" s="32">
        <v>0.69999999999999984</v>
      </c>
      <c r="V231" s="119">
        <v>0.69999999999999984</v>
      </c>
      <c r="W231" s="149">
        <f t="shared" si="23"/>
        <v>0</v>
      </c>
      <c r="X231" s="150">
        <f t="shared" si="18"/>
        <v>0</v>
      </c>
      <c r="Y231" s="151">
        <f t="shared" si="19"/>
        <v>0</v>
      </c>
      <c r="Z231" s="150">
        <f t="shared" si="20"/>
        <v>0</v>
      </c>
      <c r="AA231" s="150">
        <f t="shared" si="21"/>
        <v>0</v>
      </c>
      <c r="AB231" s="123">
        <f t="shared" si="22"/>
        <v>0</v>
      </c>
    </row>
    <row r="232" spans="2:28">
      <c r="B232" s="59" t="s">
        <v>194</v>
      </c>
      <c r="C232" s="11" t="s">
        <v>173</v>
      </c>
      <c r="D232" s="123">
        <v>1.8325390468383048E-2</v>
      </c>
      <c r="E232" s="118">
        <v>3522.2500000000009</v>
      </c>
      <c r="F232" s="17">
        <v>3522.2500000000009</v>
      </c>
      <c r="G232" s="13">
        <v>0</v>
      </c>
      <c r="H232" s="30">
        <v>0.69999999999999984</v>
      </c>
      <c r="I232" s="32">
        <v>0.69999999999999984</v>
      </c>
      <c r="J232" s="33">
        <v>0</v>
      </c>
      <c r="K232" s="171">
        <v>0</v>
      </c>
      <c r="L232" s="171">
        <v>0</v>
      </c>
      <c r="M232" s="172">
        <v>0</v>
      </c>
      <c r="N232" s="1" t="b">
        <v>1</v>
      </c>
      <c r="O232" s="11" t="b">
        <v>1</v>
      </c>
      <c r="P232" s="126" t="b">
        <v>0</v>
      </c>
      <c r="Q232" s="118">
        <v>3522.2500000000009</v>
      </c>
      <c r="R232" s="17">
        <v>3522.2500000000009</v>
      </c>
      <c r="S232" s="13">
        <v>3522.2500000000009</v>
      </c>
      <c r="T232" s="32">
        <v>0.69999999999999984</v>
      </c>
      <c r="U232" s="32">
        <v>0.69999999999999984</v>
      </c>
      <c r="V232" s="119">
        <v>0.69999999999999984</v>
      </c>
      <c r="W232" s="149">
        <f t="shared" si="23"/>
        <v>0</v>
      </c>
      <c r="X232" s="150">
        <f t="shared" si="18"/>
        <v>0</v>
      </c>
      <c r="Y232" s="151">
        <f t="shared" si="19"/>
        <v>0</v>
      </c>
      <c r="Z232" s="150">
        <f t="shared" si="20"/>
        <v>0</v>
      </c>
      <c r="AA232" s="150">
        <f t="shared" si="21"/>
        <v>0</v>
      </c>
      <c r="AB232" s="123">
        <f t="shared" si="22"/>
        <v>0</v>
      </c>
    </row>
    <row r="233" spans="2:28">
      <c r="B233" s="59" t="s">
        <v>194</v>
      </c>
      <c r="C233" s="11" t="s">
        <v>141</v>
      </c>
      <c r="D233" s="123">
        <v>1.4543864779730636E-2</v>
      </c>
      <c r="E233" s="118">
        <v>3522.2500000000009</v>
      </c>
      <c r="F233" s="17">
        <v>3522.2500000000009</v>
      </c>
      <c r="G233" s="13">
        <v>0</v>
      </c>
      <c r="H233" s="30">
        <v>0.69999999999999984</v>
      </c>
      <c r="I233" s="32">
        <v>0.69999999999999984</v>
      </c>
      <c r="J233" s="33">
        <v>0</v>
      </c>
      <c r="K233" s="171">
        <v>0</v>
      </c>
      <c r="L233" s="171">
        <v>0</v>
      </c>
      <c r="M233" s="172">
        <v>0</v>
      </c>
      <c r="N233" s="1" t="b">
        <v>1</v>
      </c>
      <c r="O233" s="11" t="b">
        <v>1</v>
      </c>
      <c r="P233" s="126" t="b">
        <v>0</v>
      </c>
      <c r="Q233" s="118">
        <v>3522.2500000000009</v>
      </c>
      <c r="R233" s="17">
        <v>3522.2500000000009</v>
      </c>
      <c r="S233" s="13">
        <v>3522.2500000000009</v>
      </c>
      <c r="T233" s="32">
        <v>0.69999999999999984</v>
      </c>
      <c r="U233" s="32">
        <v>0.69999999999999984</v>
      </c>
      <c r="V233" s="119">
        <v>0.69999999999999984</v>
      </c>
      <c r="W233" s="149">
        <f t="shared" si="23"/>
        <v>0</v>
      </c>
      <c r="X233" s="150">
        <f t="shared" si="18"/>
        <v>0</v>
      </c>
      <c r="Y233" s="151">
        <f t="shared" si="19"/>
        <v>0</v>
      </c>
      <c r="Z233" s="150">
        <f t="shared" si="20"/>
        <v>0</v>
      </c>
      <c r="AA233" s="150">
        <f t="shared" si="21"/>
        <v>0</v>
      </c>
      <c r="AB233" s="123">
        <f t="shared" si="22"/>
        <v>0</v>
      </c>
    </row>
    <row r="234" spans="2:28">
      <c r="B234" s="59" t="s">
        <v>194</v>
      </c>
      <c r="C234" s="11" t="s">
        <v>143</v>
      </c>
      <c r="D234" s="123"/>
      <c r="E234" s="118">
        <v>4700.0101420027459</v>
      </c>
      <c r="F234" s="17">
        <v>4709.4729923257373</v>
      </c>
      <c r="G234" s="13">
        <v>4818.0000000000018</v>
      </c>
      <c r="H234" s="30">
        <v>0.56365886837707013</v>
      </c>
      <c r="I234" s="32">
        <v>0.56256341975777724</v>
      </c>
      <c r="J234" s="33">
        <v>0.55000000000000004</v>
      </c>
      <c r="K234" s="171"/>
      <c r="L234" s="171"/>
      <c r="M234" s="172"/>
      <c r="N234" s="1"/>
      <c r="O234" s="11"/>
      <c r="P234" s="126"/>
      <c r="Q234" s="118">
        <v>4791.0052083333348</v>
      </c>
      <c r="R234" s="17">
        <v>4792.0850000000028</v>
      </c>
      <c r="S234" s="13">
        <v>4791.0052083333348</v>
      </c>
      <c r="T234" s="32">
        <v>0.55312499999999987</v>
      </c>
      <c r="U234" s="32">
        <v>0.55300000000000005</v>
      </c>
      <c r="V234" s="119">
        <v>0.55312499999999987</v>
      </c>
      <c r="W234" s="149">
        <f t="shared" si="23"/>
        <v>-1.8992896557973853E-2</v>
      </c>
      <c r="X234" s="150">
        <f t="shared" si="18"/>
        <v>-1.7239261756472474E-2</v>
      </c>
      <c r="Y234" s="151">
        <f t="shared" si="19"/>
        <v>5.6344734544878008E-3</v>
      </c>
      <c r="Z234" s="150">
        <f t="shared" si="20"/>
        <v>1.9044281811652464E-2</v>
      </c>
      <c r="AA234" s="150">
        <f t="shared" si="21"/>
        <v>1.7293706614425301E-2</v>
      </c>
      <c r="AB234" s="123">
        <f t="shared" si="22"/>
        <v>-5.6497175141239737E-3</v>
      </c>
    </row>
    <row r="236" spans="2:28">
      <c r="B236" t="s">
        <v>198</v>
      </c>
      <c r="C236" t="s">
        <v>199</v>
      </c>
    </row>
    <row r="237" spans="2:28">
      <c r="C237" t="s">
        <v>200</v>
      </c>
    </row>
    <row r="238" spans="2:28">
      <c r="D238" t="s">
        <v>201</v>
      </c>
    </row>
    <row r="239" spans="2:28">
      <c r="D239" t="s">
        <v>202</v>
      </c>
    </row>
    <row r="240" spans="2:28">
      <c r="D240" t="s">
        <v>203</v>
      </c>
    </row>
    <row r="241" spans="3:3">
      <c r="C241" t="s">
        <v>204</v>
      </c>
    </row>
    <row r="242" spans="3:3">
      <c r="C242" t="s">
        <v>205</v>
      </c>
    </row>
    <row r="243" spans="3:3">
      <c r="C243" t="s">
        <v>206</v>
      </c>
    </row>
  </sheetData>
  <autoFilter ref="B9:C9" xr:uid="{00000000-0009-0000-0000-000003000000}"/>
  <mergeCells count="12">
    <mergeCell ref="W8:Y8"/>
    <mergeCell ref="Z8:AB8"/>
    <mergeCell ref="W7:AB7"/>
    <mergeCell ref="Q7:V7"/>
    <mergeCell ref="K8:M8"/>
    <mergeCell ref="N8:P8"/>
    <mergeCell ref="E7:M7"/>
    <mergeCell ref="N7:P7"/>
    <mergeCell ref="E8:G8"/>
    <mergeCell ref="H8:J8"/>
    <mergeCell ref="Q8:S8"/>
    <mergeCell ref="T8:V8"/>
  </mergeCells>
  <conditionalFormatting sqref="B10:AB234">
    <cfRule type="expression" dxfId="8" priority="7">
      <formula>($C10="Whole Building")</formula>
    </cfRule>
    <cfRule type="expression" dxfId="7" priority="15">
      <formula>($C10="NA")</formula>
    </cfRule>
  </conditionalFormatting>
  <conditionalFormatting sqref="N10:P234">
    <cfRule type="cellIs" dxfId="6" priority="6" operator="equal">
      <formula>FALSE</formula>
    </cfRule>
  </conditionalFormatting>
  <conditionalFormatting sqref="D10:AB234">
    <cfRule type="cellIs" dxfId="5" priority="3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4"/>
  <dimension ref="B2:I139"/>
  <sheetViews>
    <sheetView workbookViewId="0">
      <pane ySplit="6" topLeftCell="A46" activePane="bottomLeft" state="frozen"/>
      <selection pane="bottomLeft" activeCell="L29" sqref="L29"/>
    </sheetView>
  </sheetViews>
  <sheetFormatPr defaultRowHeight="15"/>
  <cols>
    <col min="2" max="2" width="34.140625" bestFit="1" customWidth="1"/>
    <col min="3" max="3" width="9" customWidth="1"/>
    <col min="4" max="4" width="25.85546875" bestFit="1" customWidth="1"/>
    <col min="5" max="5" width="13.7109375" customWidth="1"/>
    <col min="8" max="8" width="37.5703125" customWidth="1"/>
    <col min="9" max="9" width="12.85546875" customWidth="1"/>
  </cols>
  <sheetData>
    <row r="2" spans="2:9" ht="18" thickBot="1">
      <c r="B2" s="14" t="s">
        <v>207</v>
      </c>
      <c r="C2" s="14"/>
    </row>
    <row r="3" spans="2:9" ht="15.75" thickTop="1">
      <c r="B3" t="s">
        <v>208</v>
      </c>
    </row>
    <row r="5" spans="2:9">
      <c r="C5" s="203" t="s">
        <v>97</v>
      </c>
      <c r="D5" s="204"/>
      <c r="H5" t="s">
        <v>209</v>
      </c>
    </row>
    <row r="6" spans="2:9">
      <c r="B6" s="102" t="s">
        <v>210</v>
      </c>
      <c r="C6" s="173" t="s">
        <v>211</v>
      </c>
      <c r="D6" s="104" t="s">
        <v>212</v>
      </c>
      <c r="E6" s="103" t="s">
        <v>213</v>
      </c>
      <c r="H6" s="98" t="s">
        <v>97</v>
      </c>
      <c r="I6" t="s">
        <v>214</v>
      </c>
    </row>
    <row r="7" spans="2:9">
      <c r="B7" s="6" t="s">
        <v>215</v>
      </c>
      <c r="C7" s="110" t="s">
        <v>182</v>
      </c>
      <c r="D7" s="108" t="str">
        <f>INDEX(lookup!$Y$6:$Y$35,MATCH(C7,lookup!$Z$6:$Z$35,0))</f>
        <v>Office - Large</v>
      </c>
      <c r="E7" s="6">
        <f>SUMIF('Site Info'!$B$8:$B$5002,'DEER BldgType Assignment'!B7,'Site Info'!$I$8:$I$5002)</f>
        <v>222</v>
      </c>
      <c r="H7" s="64" t="s">
        <v>15</v>
      </c>
      <c r="I7" s="99"/>
    </row>
    <row r="8" spans="2:9">
      <c r="B8" s="6" t="s">
        <v>216</v>
      </c>
      <c r="C8" s="110" t="s">
        <v>192</v>
      </c>
      <c r="D8" s="108" t="str">
        <f>INDEX(lookup!$Y$6:$Y$35,MATCH(C8,lookup!$Z$6:$Z$35,0))</f>
        <v>Storage Unconditioned</v>
      </c>
      <c r="E8" s="6">
        <f>SUMIF('Site Info'!$B$8:$B$5002,'DEER BldgType Assignment'!B8,'Site Info'!$I$8:$I$5002)</f>
        <v>8</v>
      </c>
      <c r="H8" s="112" t="s">
        <v>217</v>
      </c>
      <c r="I8" s="99">
        <v>16</v>
      </c>
    </row>
    <row r="9" spans="2:9">
      <c r="B9" s="6" t="s">
        <v>218</v>
      </c>
      <c r="C9" s="110" t="s">
        <v>189</v>
      </c>
      <c r="D9" s="108" t="str">
        <f>INDEX(lookup!$Y$6:$Y$35,MATCH(C9,lookup!$Z$6:$Z$35,0))</f>
        <v>Retail - Small</v>
      </c>
      <c r="E9" s="6">
        <f>SUMIF('Site Info'!$B$8:$B$5002,'DEER BldgType Assignment'!B9,'Site Info'!$I$8:$I$5002)</f>
        <v>2</v>
      </c>
      <c r="H9" s="112" t="s">
        <v>219</v>
      </c>
      <c r="I9" s="99">
        <v>109</v>
      </c>
    </row>
    <row r="10" spans="2:9">
      <c r="B10" s="6" t="s">
        <v>220</v>
      </c>
      <c r="C10" s="110" t="s">
        <v>221</v>
      </c>
      <c r="D10" s="108" t="str">
        <f>INDEX(lookup!$Y$6:$Y$35,MATCH(C10,lookup!$Z$6:$Z$35,0))</f>
        <v>Office - Small</v>
      </c>
      <c r="E10" s="6">
        <f>SUMIF('Site Info'!$B$8:$B$5002,'DEER BldgType Assignment'!B10,'Site Info'!$I$8:$I$5002)</f>
        <v>6</v>
      </c>
      <c r="H10" s="112" t="s">
        <v>222</v>
      </c>
      <c r="I10" s="99">
        <v>11</v>
      </c>
    </row>
    <row r="11" spans="2:9">
      <c r="B11" s="6" t="s">
        <v>223</v>
      </c>
      <c r="C11" s="110" t="s">
        <v>175</v>
      </c>
      <c r="D11" s="108" t="str">
        <f>INDEX(lookup!$Y$6:$Y$35,MATCH(C11,lookup!$Z$6:$Z$35,0))</f>
        <v>Manuf. Light Industrial</v>
      </c>
      <c r="E11" s="6">
        <f>SUMIF('Site Info'!$B$8:$B$5002,'DEER BldgType Assignment'!B11,'Site Info'!$I$8:$I$5002)</f>
        <v>460</v>
      </c>
      <c r="H11" s="112" t="s">
        <v>224</v>
      </c>
      <c r="I11" s="99">
        <v>79</v>
      </c>
    </row>
    <row r="12" spans="2:9">
      <c r="B12" s="6" t="s">
        <v>225</v>
      </c>
      <c r="C12" s="110" t="s">
        <v>164</v>
      </c>
      <c r="D12" s="108" t="str">
        <f>INDEX(lookup!$Y$6:$Y$35,MATCH(C12,lookup!$Z$6:$Z$35,0))</f>
        <v>Nursing Home</v>
      </c>
      <c r="E12" s="6">
        <f>SUMIF('Site Info'!$B$8:$B$5002,'DEER BldgType Assignment'!B12,'Site Info'!$I$8:$I$5002)</f>
        <v>17</v>
      </c>
      <c r="H12" s="112" t="s">
        <v>226</v>
      </c>
      <c r="I12" s="99">
        <v>47</v>
      </c>
    </row>
    <row r="13" spans="2:9">
      <c r="B13" s="6" t="s">
        <v>227</v>
      </c>
      <c r="C13" s="110" t="s">
        <v>189</v>
      </c>
      <c r="D13" s="108" t="str">
        <f>INDEX(lookup!$Y$6:$Y$35,MATCH(C13,lookup!$Z$6:$Z$35,0))</f>
        <v>Retail - Small</v>
      </c>
      <c r="E13" s="6">
        <f>SUMIF('Site Info'!$B$8:$B$5002,'DEER BldgType Assignment'!B13,'Site Info'!$I$8:$I$5002)</f>
        <v>63</v>
      </c>
      <c r="H13" s="112" t="s">
        <v>228</v>
      </c>
      <c r="I13" s="99">
        <v>8</v>
      </c>
    </row>
    <row r="14" spans="2:9">
      <c r="B14" s="6" t="s">
        <v>229</v>
      </c>
      <c r="C14" s="110" t="s">
        <v>175</v>
      </c>
      <c r="D14" s="108" t="str">
        <f>INDEX(lookup!$Y$6:$Y$35,MATCH(C14,lookup!$Z$6:$Z$35,0))</f>
        <v>Manuf. Light Industrial</v>
      </c>
      <c r="E14" s="6">
        <f>SUMIF('Site Info'!$B$8:$B$5002,'DEER BldgType Assignment'!B14,'Site Info'!$I$8:$I$5002)</f>
        <v>306</v>
      </c>
      <c r="H14" s="112" t="s">
        <v>230</v>
      </c>
      <c r="I14" s="99">
        <v>62</v>
      </c>
    </row>
    <row r="15" spans="2:9">
      <c r="B15" s="6" t="s">
        <v>231</v>
      </c>
      <c r="C15" s="110" t="s">
        <v>189</v>
      </c>
      <c r="D15" s="108" t="str">
        <f>INDEX(lookup!$Y$6:$Y$35,MATCH(C15,lookup!$Z$6:$Z$35,0))</f>
        <v>Retail - Small</v>
      </c>
      <c r="E15" s="6">
        <f>SUMIF('Site Info'!$B$8:$B$5002,'DEER BldgType Assignment'!B15,'Site Info'!$I$8:$I$5002)</f>
        <v>151</v>
      </c>
      <c r="H15" s="112" t="s">
        <v>232</v>
      </c>
      <c r="I15" s="99">
        <v>9</v>
      </c>
    </row>
    <row r="16" spans="2:9">
      <c r="B16" s="6" t="s">
        <v>233</v>
      </c>
      <c r="C16" s="110" t="s">
        <v>185</v>
      </c>
      <c r="D16" s="108" t="str">
        <f>INDEX(lookup!$Y$6:$Y$35,MATCH(C16,lookup!$Z$6:$Z$35,0))</f>
        <v>Restaurant - Fast Food</v>
      </c>
      <c r="E16" s="6">
        <f>SUMIF('Site Info'!$B$8:$B$5002,'DEER BldgType Assignment'!B16,'Site Info'!$I$8:$I$5002)</f>
        <v>1</v>
      </c>
      <c r="H16" s="112" t="s">
        <v>234</v>
      </c>
      <c r="I16" s="99">
        <v>469</v>
      </c>
    </row>
    <row r="17" spans="2:9">
      <c r="B17" s="6" t="s">
        <v>235</v>
      </c>
      <c r="C17" s="110" t="s">
        <v>186</v>
      </c>
      <c r="D17" s="108" t="str">
        <f>INDEX(lookup!$Y$6:$Y$35,MATCH(C17,lookup!$Z$6:$Z$35,0))</f>
        <v>Restaurant - Sit Down</v>
      </c>
      <c r="E17" s="6">
        <f>SUMIF('Site Info'!$B$8:$B$5002,'DEER BldgType Assignment'!B17,'Site Info'!$I$8:$I$5002)</f>
        <v>31</v>
      </c>
      <c r="H17" s="112" t="s">
        <v>236</v>
      </c>
      <c r="I17" s="99">
        <v>66</v>
      </c>
    </row>
    <row r="18" spans="2:9">
      <c r="B18" s="6" t="s">
        <v>237</v>
      </c>
      <c r="C18" s="110" t="s">
        <v>186</v>
      </c>
      <c r="D18" s="108" t="str">
        <f>INDEX(lookup!$Y$6:$Y$35,MATCH(C18,lookup!$Z$6:$Z$35,0))</f>
        <v>Restaurant - Sit Down</v>
      </c>
      <c r="E18" s="6">
        <f>SUMIF('Site Info'!$B$8:$B$5002,'DEER BldgType Assignment'!B18,'Site Info'!$I$8:$I$5002)</f>
        <v>76</v>
      </c>
      <c r="H18" s="112" t="s">
        <v>238</v>
      </c>
      <c r="I18" s="99">
        <v>7</v>
      </c>
    </row>
    <row r="19" spans="2:9">
      <c r="B19" s="6" t="s">
        <v>239</v>
      </c>
      <c r="C19" s="110" t="s">
        <v>189</v>
      </c>
      <c r="D19" s="108" t="str">
        <f>INDEX(lookup!$Y$6:$Y$35,MATCH(C19,lookup!$Z$6:$Z$35,0))</f>
        <v>Retail - Small</v>
      </c>
      <c r="E19" s="6">
        <f>SUMIF('Site Info'!$B$8:$B$5002,'DEER BldgType Assignment'!B19,'Site Info'!$I$8:$I$5002)</f>
        <v>25</v>
      </c>
      <c r="H19" s="64" t="s">
        <v>240</v>
      </c>
      <c r="I19" s="99">
        <v>87</v>
      </c>
    </row>
    <row r="20" spans="2:9">
      <c r="B20" s="6" t="s">
        <v>241</v>
      </c>
      <c r="C20" s="110" t="s">
        <v>166</v>
      </c>
      <c r="D20" s="108" t="str">
        <f>INDEX(lookup!$Y$6:$Y$35,MATCH(C20,lookup!$Z$6:$Z$35,0))</f>
        <v>Hotel</v>
      </c>
      <c r="E20" s="6">
        <f>SUMIF('Site Info'!$B$8:$B$5002,'DEER BldgType Assignment'!B20,'Site Info'!$I$8:$I$5002)</f>
        <v>42</v>
      </c>
      <c r="H20" s="64" t="s">
        <v>102</v>
      </c>
      <c r="I20" s="99"/>
    </row>
    <row r="21" spans="2:9">
      <c r="B21" s="6" t="s">
        <v>242</v>
      </c>
      <c r="C21" s="110" t="s">
        <v>189</v>
      </c>
      <c r="D21" s="108" t="str">
        <f>INDEX(lookup!$Y$6:$Y$35,MATCH(C21,lookup!$Z$6:$Z$35,0))</f>
        <v>Retail - Small</v>
      </c>
      <c r="E21" s="6">
        <f>SUMIF('Site Info'!$B$8:$B$5002,'DEER BldgType Assignment'!B21,'Site Info'!$I$8:$I$5002)</f>
        <v>17</v>
      </c>
      <c r="H21" s="112" t="s">
        <v>243</v>
      </c>
      <c r="I21" s="99">
        <v>55</v>
      </c>
    </row>
    <row r="22" spans="2:9">
      <c r="B22" s="6" t="s">
        <v>217</v>
      </c>
      <c r="C22" s="110" t="s">
        <v>128</v>
      </c>
      <c r="D22" s="108" t="str">
        <f>INDEX(lookup!$Y$6:$Y$35,MATCH(C22,lookup!$Z$6:$Z$35,0))</f>
        <v>Assembly</v>
      </c>
      <c r="E22" s="6">
        <f>SUMIF('Site Info'!$B$8:$B$5002,'DEER BldgType Assignment'!B22,'Site Info'!$I$8:$I$5002)</f>
        <v>16</v>
      </c>
      <c r="H22" s="64" t="s">
        <v>26</v>
      </c>
      <c r="I22" s="99"/>
    </row>
    <row r="23" spans="2:9">
      <c r="B23" s="6" t="s">
        <v>244</v>
      </c>
      <c r="C23" s="110" t="s">
        <v>186</v>
      </c>
      <c r="D23" s="108" t="str">
        <f>INDEX(lookup!$Y$6:$Y$35,MATCH(C23,lookup!$Z$6:$Z$35,0))</f>
        <v>Restaurant - Sit Down</v>
      </c>
      <c r="E23" s="6">
        <f>SUMIF('Site Info'!$B$8:$B$5002,'DEER BldgType Assignment'!B23,'Site Info'!$I$8:$I$5002)</f>
        <v>5</v>
      </c>
      <c r="H23" s="112" t="s">
        <v>245</v>
      </c>
      <c r="I23" s="99">
        <v>26</v>
      </c>
    </row>
    <row r="24" spans="2:9">
      <c r="B24" s="6" t="s">
        <v>246</v>
      </c>
      <c r="C24" s="110" t="s">
        <v>189</v>
      </c>
      <c r="D24" s="108" t="str">
        <f>INDEX(lookup!$Y$6:$Y$35,MATCH(C24,lookup!$Z$6:$Z$35,0))</f>
        <v>Retail - Small</v>
      </c>
      <c r="E24" s="6">
        <f>SUMIF('Site Info'!$B$8:$B$5002,'DEER BldgType Assignment'!B24,'Site Info'!$I$8:$I$5002)</f>
        <v>21</v>
      </c>
      <c r="H24" s="112" t="s">
        <v>247</v>
      </c>
      <c r="I24" s="99">
        <v>2</v>
      </c>
    </row>
    <row r="25" spans="2:9">
      <c r="B25" s="6" t="s">
        <v>248</v>
      </c>
      <c r="C25" s="110" t="s">
        <v>189</v>
      </c>
      <c r="D25" s="108" t="str">
        <f>INDEX(lookup!$Y$6:$Y$35,MATCH(C25,lookup!$Z$6:$Z$35,0))</f>
        <v>Retail - Small</v>
      </c>
      <c r="E25" s="6">
        <f>SUMIF('Site Info'!$B$8:$B$5002,'DEER BldgType Assignment'!B25,'Site Info'!$I$8:$I$5002)</f>
        <v>6</v>
      </c>
      <c r="H25" s="112" t="s">
        <v>249</v>
      </c>
      <c r="I25" s="99">
        <v>10</v>
      </c>
    </row>
    <row r="26" spans="2:9">
      <c r="B26" s="6" t="s">
        <v>250</v>
      </c>
      <c r="C26" s="110" t="s">
        <v>189</v>
      </c>
      <c r="D26" s="108" t="str">
        <f>INDEX(lookup!$Y$6:$Y$35,MATCH(C26,lookup!$Z$6:$Z$35,0))</f>
        <v>Retail - Small</v>
      </c>
      <c r="E26" s="6">
        <f>SUMIF('Site Info'!$B$8:$B$5002,'DEER BldgType Assignment'!B26,'Site Info'!$I$8:$I$5002)</f>
        <v>6</v>
      </c>
      <c r="H26" s="112" t="s">
        <v>251</v>
      </c>
      <c r="I26" s="99">
        <v>10</v>
      </c>
    </row>
    <row r="27" spans="2:9">
      <c r="B27" s="6" t="s">
        <v>252</v>
      </c>
      <c r="C27" s="110" t="s">
        <v>189</v>
      </c>
      <c r="D27" s="108" t="str">
        <f>INDEX(lookup!$Y$6:$Y$35,MATCH(C27,lookup!$Z$6:$Z$35,0))</f>
        <v>Retail - Small</v>
      </c>
      <c r="E27" s="6">
        <f>SUMIF('Site Info'!$B$8:$B$5002,'DEER BldgType Assignment'!B27,'Site Info'!$I$8:$I$5002)</f>
        <v>3</v>
      </c>
      <c r="H27" s="64" t="s">
        <v>106</v>
      </c>
      <c r="I27" s="99">
        <v>39</v>
      </c>
    </row>
    <row r="28" spans="2:9">
      <c r="B28" s="6" t="s">
        <v>253</v>
      </c>
      <c r="C28" s="110" t="s">
        <v>221</v>
      </c>
      <c r="D28" s="108" t="str">
        <f>INDEX(lookup!$Y$6:$Y$35,MATCH(C28,lookup!$Z$6:$Z$35,0))</f>
        <v>Office - Small</v>
      </c>
      <c r="E28" s="6">
        <f>SUMIF('Site Info'!$B$8:$B$5002,'DEER BldgType Assignment'!B28,'Site Info'!$I$8:$I$5002)</f>
        <v>142</v>
      </c>
      <c r="H28" s="64" t="s">
        <v>108</v>
      </c>
      <c r="I28" s="99">
        <v>444</v>
      </c>
    </row>
    <row r="29" spans="2:9">
      <c r="B29" s="6" t="s">
        <v>254</v>
      </c>
      <c r="C29" s="110" t="s">
        <v>189</v>
      </c>
      <c r="D29" s="108" t="str">
        <f>INDEX(lookup!$Y$6:$Y$35,MATCH(C29,lookup!$Z$6:$Z$35,0))</f>
        <v>Retail - Small</v>
      </c>
      <c r="E29" s="6">
        <f>SUMIF('Site Info'!$B$8:$B$5002,'DEER BldgType Assignment'!B29,'Site Info'!$I$8:$I$5002)</f>
        <v>5</v>
      </c>
      <c r="H29" s="64" t="s">
        <v>105</v>
      </c>
      <c r="I29" s="99"/>
    </row>
    <row r="30" spans="2:9">
      <c r="B30" s="6" t="s">
        <v>255</v>
      </c>
      <c r="C30" s="110" t="s">
        <v>186</v>
      </c>
      <c r="D30" s="108" t="str">
        <f>INDEX(lookup!$Y$6:$Y$35,MATCH(C30,lookup!$Z$6:$Z$35,0))</f>
        <v>Restaurant - Sit Down</v>
      </c>
      <c r="E30" s="6">
        <f>SUMIF('Site Info'!$B$8:$B$5002,'DEER BldgType Assignment'!B30,'Site Info'!$I$8:$I$5002)</f>
        <v>14</v>
      </c>
      <c r="H30" s="112" t="s">
        <v>223</v>
      </c>
      <c r="I30" s="99">
        <v>460</v>
      </c>
    </row>
    <row r="31" spans="2:9">
      <c r="B31" s="6" t="s">
        <v>240</v>
      </c>
      <c r="C31" s="110" t="s">
        <v>256</v>
      </c>
      <c r="D31" s="108" t="str">
        <f>INDEX(lookup!$Y$6:$Y$35,MATCH(C31,lookup!$Z$6:$Z$35,0))</f>
        <v>College/University</v>
      </c>
      <c r="E31" s="6">
        <f>SUMIF('Site Info'!$B$8:$B$5002,'DEER BldgType Assignment'!B31,'Site Info'!$I$8:$I$5002)</f>
        <v>87</v>
      </c>
      <c r="H31" s="112" t="s">
        <v>229</v>
      </c>
      <c r="I31" s="99">
        <v>306</v>
      </c>
    </row>
    <row r="32" spans="2:9">
      <c r="B32" s="6" t="s">
        <v>257</v>
      </c>
      <c r="C32" s="110" t="s">
        <v>258</v>
      </c>
      <c r="D32" s="108" t="str">
        <f>INDEX(lookup!$Y$6:$Y$35,MATCH(C32,lookup!$Z$6:$Z$35,0))</f>
        <v>Not Assigned</v>
      </c>
      <c r="E32" s="6">
        <f>SUMIF('Site Info'!$B$8:$B$5002,'DEER BldgType Assignment'!B32,'Site Info'!$I$8:$I$5002)</f>
        <v>5</v>
      </c>
      <c r="H32" s="112" t="s">
        <v>259</v>
      </c>
      <c r="I32" s="99">
        <v>1</v>
      </c>
    </row>
    <row r="33" spans="2:9">
      <c r="B33" s="6" t="s">
        <v>260</v>
      </c>
      <c r="C33" s="110" t="s">
        <v>261</v>
      </c>
      <c r="D33" s="108" t="str">
        <f>INDEX(lookup!$Y$6:$Y$35,MATCH(C33,lookup!$Z$6:$Z$35,0))</f>
        <v>Greenhouse</v>
      </c>
      <c r="E33" s="6">
        <f>SUMIF('Site Info'!$B$8:$B$5002,'DEER BldgType Assignment'!B33,'Site Info'!$I$8:$I$5002)</f>
        <v>5</v>
      </c>
      <c r="H33" s="112" t="s">
        <v>262</v>
      </c>
      <c r="I33" s="99">
        <v>8</v>
      </c>
    </row>
    <row r="34" spans="2:9">
      <c r="B34" s="6" t="s">
        <v>260</v>
      </c>
      <c r="C34" s="110" t="s">
        <v>263</v>
      </c>
      <c r="D34" s="108" t="str">
        <f>INDEX(lookup!$Y$6:$Y$35,MATCH(C34,lookup!$Z$6:$Z$35,0))</f>
        <v>Greenhouse</v>
      </c>
      <c r="E34" s="6">
        <f>SUMIF('Site Info'!$B$8:$B$5002,'DEER BldgType Assignment'!B34,'Site Info'!$I$8:$I$5002)</f>
        <v>5</v>
      </c>
      <c r="H34" s="112" t="s">
        <v>264</v>
      </c>
      <c r="I34" s="99">
        <v>16</v>
      </c>
    </row>
    <row r="35" spans="2:9">
      <c r="B35" s="6" t="s">
        <v>259</v>
      </c>
      <c r="C35" s="110" t="s">
        <v>175</v>
      </c>
      <c r="D35" s="108" t="str">
        <f>INDEX(lookup!$Y$6:$Y$35,MATCH(C35,lookup!$Z$6:$Z$35,0))</f>
        <v>Manuf. Light Industrial</v>
      </c>
      <c r="E35" s="6">
        <f>SUMIF('Site Info'!$B$8:$B$5002,'DEER BldgType Assignment'!B35,'Site Info'!$I$8:$I$5002)</f>
        <v>1</v>
      </c>
      <c r="H35" s="112" t="s">
        <v>265</v>
      </c>
      <c r="I35" s="99">
        <v>61</v>
      </c>
    </row>
    <row r="36" spans="2:9">
      <c r="B36" s="6" t="s">
        <v>219</v>
      </c>
      <c r="C36" s="110" t="s">
        <v>128</v>
      </c>
      <c r="D36" s="108" t="str">
        <f>INDEX(lookup!$Y$6:$Y$35,MATCH(C36,lookup!$Z$6:$Z$35,0))</f>
        <v>Assembly</v>
      </c>
      <c r="E36" s="6">
        <f>SUMIF('Site Info'!$B$8:$B$5002,'DEER BldgType Assignment'!B36,'Site Info'!$I$8:$I$5002)</f>
        <v>109</v>
      </c>
      <c r="H36" s="112" t="s">
        <v>266</v>
      </c>
      <c r="I36" s="99">
        <v>2</v>
      </c>
    </row>
    <row r="37" spans="2:9">
      <c r="B37" s="6" t="s">
        <v>267</v>
      </c>
      <c r="C37" s="110" t="s">
        <v>190</v>
      </c>
      <c r="D37" s="108" t="str">
        <f>INDEX(lookup!$Y$6:$Y$35,MATCH(C37,lookup!$Z$6:$Z$35,0))</f>
        <v>Storage Conditioned</v>
      </c>
      <c r="E37" s="6">
        <f>SUMIF('Site Info'!$B$8:$B$5002,'DEER BldgType Assignment'!B37,'Site Info'!$I$8:$I$5002)</f>
        <v>90</v>
      </c>
      <c r="H37" s="112" t="s">
        <v>268</v>
      </c>
      <c r="I37" s="99">
        <v>5</v>
      </c>
    </row>
    <row r="38" spans="2:9">
      <c r="B38" s="6" t="s">
        <v>269</v>
      </c>
      <c r="C38" s="110" t="s">
        <v>190</v>
      </c>
      <c r="D38" s="108" t="str">
        <f>INDEX(lookup!$Y$6:$Y$35,MATCH(C38,lookup!$Z$6:$Z$35,0))</f>
        <v>Storage Conditioned</v>
      </c>
      <c r="E38" s="6">
        <f>SUMIF('Site Info'!$B$8:$B$5002,'DEER BldgType Assignment'!B38,'Site Info'!$I$8:$I$5002)</f>
        <v>34</v>
      </c>
      <c r="H38" s="112" t="s">
        <v>270</v>
      </c>
      <c r="I38" s="99">
        <v>3</v>
      </c>
    </row>
    <row r="39" spans="2:9">
      <c r="B39" s="6" t="s">
        <v>271</v>
      </c>
      <c r="C39" s="110" t="s">
        <v>189</v>
      </c>
      <c r="D39" s="108" t="str">
        <f>INDEX(lookup!$Y$6:$Y$35,MATCH(C39,lookup!$Z$6:$Z$35,0))</f>
        <v>Retail - Small</v>
      </c>
      <c r="E39" s="6">
        <f>SUMIF('Site Info'!$B$8:$B$5002,'DEER BldgType Assignment'!B39,'Site Info'!$I$8:$I$5002)</f>
        <v>29</v>
      </c>
      <c r="H39" s="112" t="s">
        <v>272</v>
      </c>
      <c r="I39" s="99">
        <v>5</v>
      </c>
    </row>
    <row r="40" spans="2:9">
      <c r="B40" s="6" t="s">
        <v>273</v>
      </c>
      <c r="C40" s="110" t="s">
        <v>221</v>
      </c>
      <c r="D40" s="108" t="str">
        <f>INDEX(lookup!$Y$6:$Y$35,MATCH(C40,lookup!$Z$6:$Z$35,0))</f>
        <v>Office - Small</v>
      </c>
      <c r="E40" s="6">
        <f>SUMIF('Site Info'!$B$8:$B$5002,'DEER BldgType Assignment'!B40,'Site Info'!$I$8:$I$5002)</f>
        <v>24</v>
      </c>
      <c r="H40" s="112" t="s">
        <v>274</v>
      </c>
      <c r="I40" s="99">
        <v>18</v>
      </c>
    </row>
    <row r="41" spans="2:9">
      <c r="B41" s="6" t="s">
        <v>275</v>
      </c>
      <c r="C41" s="110" t="s">
        <v>189</v>
      </c>
      <c r="D41" s="108" t="str">
        <f>INDEX(lookup!$Y$6:$Y$35,MATCH(C41,lookup!$Z$6:$Z$35,0))</f>
        <v>Retail - Small</v>
      </c>
      <c r="E41" s="6">
        <f>SUMIF('Site Info'!$B$8:$B$5002,'DEER BldgType Assignment'!B41,'Site Info'!$I$8:$I$5002)</f>
        <v>2</v>
      </c>
      <c r="H41" s="112" t="s">
        <v>276</v>
      </c>
      <c r="I41" s="99">
        <v>21</v>
      </c>
    </row>
    <row r="42" spans="2:9">
      <c r="B42" s="6" t="s">
        <v>277</v>
      </c>
      <c r="C42" s="110" t="s">
        <v>144</v>
      </c>
      <c r="D42" s="108" t="str">
        <f>INDEX(lookup!$Y$6:$Y$35,MATCH(C42,lookup!$Z$6:$Z$35,0))</f>
        <v>Primary School</v>
      </c>
      <c r="E42" s="6">
        <f>SUMIF('Site Info'!$B$8:$B$5002,'DEER BldgType Assignment'!B42,'Site Info'!$I$8:$I$5002)</f>
        <v>251</v>
      </c>
      <c r="H42" s="112" t="s">
        <v>278</v>
      </c>
      <c r="I42" s="99">
        <v>26</v>
      </c>
    </row>
    <row r="43" spans="2:9">
      <c r="B43" s="6" t="s">
        <v>279</v>
      </c>
      <c r="C43" s="110" t="s">
        <v>185</v>
      </c>
      <c r="D43" s="108" t="str">
        <f>INDEX(lookup!$Y$6:$Y$35,MATCH(C43,lookup!$Z$6:$Z$35,0))</f>
        <v>Restaurant - Fast Food</v>
      </c>
      <c r="E43" s="6">
        <f>SUMIF('Site Info'!$B$8:$B$5002,'DEER BldgType Assignment'!B43,'Site Info'!$I$8:$I$5002)</f>
        <v>13</v>
      </c>
      <c r="H43" s="112" t="s">
        <v>280</v>
      </c>
      <c r="I43" s="99">
        <v>4</v>
      </c>
    </row>
    <row r="44" spans="2:9">
      <c r="B44" s="6" t="s">
        <v>281</v>
      </c>
      <c r="C44" s="110" t="s">
        <v>187</v>
      </c>
      <c r="D44" s="108" t="str">
        <f>INDEX(lookup!$Y$6:$Y$35,MATCH(C44,lookup!$Z$6:$Z$35,0))</f>
        <v>Retail - 3-Story (Dept Store)</v>
      </c>
      <c r="E44" s="6">
        <f>SUMIF('Site Info'!$B$8:$B$5002,'DEER BldgType Assignment'!B44,'Site Info'!$I$8:$I$5002)</f>
        <v>22</v>
      </c>
      <c r="H44" s="112" t="s">
        <v>282</v>
      </c>
      <c r="I44" s="99">
        <v>83</v>
      </c>
    </row>
    <row r="45" spans="2:9">
      <c r="B45" s="6" t="s">
        <v>283</v>
      </c>
      <c r="C45" s="110" t="s">
        <v>189</v>
      </c>
      <c r="D45" s="108" t="str">
        <f>INDEX(lookup!$Y$6:$Y$35,MATCH(C45,lookup!$Z$6:$Z$35,0))</f>
        <v>Retail - Small</v>
      </c>
      <c r="E45" s="6">
        <f>SUMIF('Site Info'!$B$8:$B$5002,'DEER BldgType Assignment'!B45,'Site Info'!$I$8:$I$5002)</f>
        <v>4</v>
      </c>
      <c r="H45" s="64" t="s">
        <v>40</v>
      </c>
      <c r="I45" s="99"/>
    </row>
    <row r="46" spans="2:9">
      <c r="B46" s="6" t="s">
        <v>284</v>
      </c>
      <c r="C46" s="110" t="s">
        <v>185</v>
      </c>
      <c r="D46" s="108" t="str">
        <f>INDEX(lookup!$Y$6:$Y$35,MATCH(C46,lookup!$Z$6:$Z$35,0))</f>
        <v>Restaurant - Fast Food</v>
      </c>
      <c r="E46" s="6">
        <f>SUMIF('Site Info'!$B$8:$B$5002,'DEER BldgType Assignment'!B46,'Site Info'!$I$8:$I$5002)</f>
        <v>15</v>
      </c>
      <c r="H46" s="112" t="s">
        <v>285</v>
      </c>
      <c r="I46" s="99">
        <v>95</v>
      </c>
    </row>
    <row r="47" spans="2:9">
      <c r="B47" s="6" t="s">
        <v>286</v>
      </c>
      <c r="C47" s="110" t="s">
        <v>189</v>
      </c>
      <c r="D47" s="108" t="str">
        <f>INDEX(lookup!$Y$6:$Y$35,MATCH(C47,lookup!$Z$6:$Z$35,0))</f>
        <v>Retail - Small</v>
      </c>
      <c r="E47" s="6">
        <f>SUMIF('Site Info'!$B$8:$B$5002,'DEER BldgType Assignment'!B47,'Site Info'!$I$8:$I$5002)</f>
        <v>8</v>
      </c>
      <c r="H47" s="112" t="s">
        <v>287</v>
      </c>
      <c r="I47" s="99">
        <v>31</v>
      </c>
    </row>
    <row r="48" spans="2:9">
      <c r="B48" s="6" t="s">
        <v>288</v>
      </c>
      <c r="C48" s="110" t="s">
        <v>189</v>
      </c>
      <c r="D48" s="108" t="str">
        <f>INDEX(lookup!$Y$6:$Y$35,MATCH(C48,lookup!$Z$6:$Z$35,0))</f>
        <v>Retail - Small</v>
      </c>
      <c r="E48" s="6">
        <f>SUMIF('Site Info'!$B$8:$B$5002,'DEER BldgType Assignment'!B48,'Site Info'!$I$8:$I$5002)</f>
        <v>2</v>
      </c>
      <c r="H48" s="64" t="s">
        <v>109</v>
      </c>
      <c r="I48" s="99">
        <v>485</v>
      </c>
    </row>
    <row r="49" spans="2:9">
      <c r="B49" s="6" t="s">
        <v>262</v>
      </c>
      <c r="C49" s="110" t="s">
        <v>175</v>
      </c>
      <c r="D49" s="108" t="str">
        <f>INDEX(lookup!$Y$6:$Y$35,MATCH(C49,lookup!$Z$6:$Z$35,0))</f>
        <v>Manuf. Light Industrial</v>
      </c>
      <c r="E49" s="6">
        <f>SUMIF('Site Info'!$B$8:$B$5002,'DEER BldgType Assignment'!B49,'Site Info'!$I$8:$I$5002)</f>
        <v>8</v>
      </c>
      <c r="H49" s="64" t="s">
        <v>289</v>
      </c>
      <c r="I49" s="99">
        <v>106</v>
      </c>
    </row>
    <row r="50" spans="2:9">
      <c r="B50" s="6" t="s">
        <v>290</v>
      </c>
      <c r="C50" s="110" t="s">
        <v>190</v>
      </c>
      <c r="D50" s="108" t="str">
        <f>INDEX(lookup!$Y$6:$Y$35,MATCH(C50,lookup!$Z$6:$Z$35,0))</f>
        <v>Storage Conditioned</v>
      </c>
      <c r="E50" s="6">
        <f>SUMIF('Site Info'!$B$8:$B$5002,'DEER BldgType Assignment'!B50,'Site Info'!$I$8:$I$5002)</f>
        <v>4</v>
      </c>
      <c r="H50" s="64" t="s">
        <v>107</v>
      </c>
      <c r="I50" s="99">
        <v>162</v>
      </c>
    </row>
    <row r="51" spans="2:9">
      <c r="B51" s="6" t="s">
        <v>291</v>
      </c>
      <c r="C51" s="110" t="s">
        <v>144</v>
      </c>
      <c r="D51" s="108" t="str">
        <f>INDEX(lookup!$Y$6:$Y$35,MATCH(C51,lookup!$Z$6:$Z$35,0))</f>
        <v>Primary School</v>
      </c>
      <c r="E51" s="6">
        <f>SUMIF('Site Info'!$B$8:$B$5002,'DEER BldgType Assignment'!B51,'Site Info'!$I$8:$I$5002)</f>
        <v>128</v>
      </c>
      <c r="H51" s="64" t="s">
        <v>36</v>
      </c>
      <c r="I51" s="99">
        <v>389</v>
      </c>
    </row>
    <row r="52" spans="2:9">
      <c r="B52" s="6" t="s">
        <v>264</v>
      </c>
      <c r="C52" s="110" t="s">
        <v>175</v>
      </c>
      <c r="D52" s="108" t="str">
        <f>INDEX(lookup!$Y$6:$Y$35,MATCH(C52,lookup!$Z$6:$Z$35,0))</f>
        <v>Manuf. Light Industrial</v>
      </c>
      <c r="E52" s="6">
        <f>SUMIF('Site Info'!$B$8:$B$5002,'DEER BldgType Assignment'!B52,'Site Info'!$I$8:$I$5002)</f>
        <v>16</v>
      </c>
      <c r="H52" s="64" t="s">
        <v>34</v>
      </c>
      <c r="I52" s="99">
        <v>1564</v>
      </c>
    </row>
    <row r="53" spans="2:9">
      <c r="B53" s="6" t="s">
        <v>292</v>
      </c>
      <c r="C53" s="110" t="s">
        <v>185</v>
      </c>
      <c r="D53" s="108" t="str">
        <f>INDEX(lookup!$Y$6:$Y$35,MATCH(C53,lookup!$Z$6:$Z$35,0))</f>
        <v>Restaurant - Fast Food</v>
      </c>
      <c r="E53" s="6">
        <f>SUMIF('Site Info'!$B$8:$B$5002,'DEER BldgType Assignment'!B53,'Site Info'!$I$8:$I$5002)</f>
        <v>132</v>
      </c>
      <c r="H53" s="64" t="s">
        <v>100</v>
      </c>
      <c r="I53" s="99">
        <v>379</v>
      </c>
    </row>
    <row r="54" spans="2:9">
      <c r="B54" s="6" t="s">
        <v>293</v>
      </c>
      <c r="C54" s="110" t="s">
        <v>221</v>
      </c>
      <c r="D54" s="108" t="str">
        <f>INDEX(lookup!$Y$6:$Y$35,MATCH(C54,lookup!$Z$6:$Z$35,0))</f>
        <v>Office - Small</v>
      </c>
      <c r="E54" s="6">
        <f>SUMIF('Site Info'!$B$8:$B$5002,'DEER BldgType Assignment'!B54,'Site Info'!$I$8:$I$5002)</f>
        <v>142</v>
      </c>
      <c r="H54" s="64" t="s">
        <v>53</v>
      </c>
      <c r="I54" s="99">
        <v>13</v>
      </c>
    </row>
    <row r="55" spans="2:9">
      <c r="B55" s="6" t="s">
        <v>294</v>
      </c>
      <c r="C55" s="110" t="s">
        <v>189</v>
      </c>
      <c r="D55" s="108" t="str">
        <f>INDEX(lookup!$Y$6:$Y$35,MATCH(C55,lookup!$Z$6:$Z$35,0))</f>
        <v>Retail - Small</v>
      </c>
      <c r="E55" s="6">
        <f>SUMIF('Site Info'!$B$8:$B$5002,'DEER BldgType Assignment'!B55,'Site Info'!$I$8:$I$5002)</f>
        <v>10</v>
      </c>
      <c r="H55" s="64" t="s">
        <v>42</v>
      </c>
      <c r="I55" s="99">
        <v>161</v>
      </c>
    </row>
    <row r="56" spans="2:9">
      <c r="B56" s="6" t="s">
        <v>265</v>
      </c>
      <c r="C56" s="110" t="s">
        <v>175</v>
      </c>
      <c r="D56" s="108" t="str">
        <f>INDEX(lookup!$Y$6:$Y$35,MATCH(C56,lookup!$Z$6:$Z$35,0))</f>
        <v>Manuf. Light Industrial</v>
      </c>
      <c r="E56" s="6">
        <f>SUMIF('Site Info'!$B$8:$B$5002,'DEER BldgType Assignment'!B56,'Site Info'!$I$8:$I$5002)</f>
        <v>61</v>
      </c>
      <c r="H56" s="64" t="s">
        <v>44</v>
      </c>
      <c r="I56" s="99">
        <v>511</v>
      </c>
    </row>
    <row r="57" spans="2:9">
      <c r="B57" s="6" t="s">
        <v>295</v>
      </c>
      <c r="C57" s="110" t="s">
        <v>221</v>
      </c>
      <c r="D57" s="108" t="str">
        <f>INDEX(lookup!$Y$6:$Y$35,MATCH(C57,lookup!$Z$6:$Z$35,0))</f>
        <v>Office - Small</v>
      </c>
      <c r="E57" s="6">
        <f>SUMIF('Site Info'!$B$8:$B$5002,'DEER BldgType Assignment'!B57,'Site Info'!$I$8:$I$5002)</f>
        <v>12</v>
      </c>
      <c r="H57" s="64" t="s">
        <v>45</v>
      </c>
      <c r="I57" s="99">
        <v>20</v>
      </c>
    </row>
    <row r="58" spans="2:9">
      <c r="B58" s="6" t="s">
        <v>296</v>
      </c>
      <c r="C58" s="110" t="s">
        <v>188</v>
      </c>
      <c r="D58" s="108" t="str">
        <f>INDEX(lookup!$Y$6:$Y$35,MATCH(C58,lookup!$Z$6:$Z$35,0))</f>
        <v>Retail - Large (Bigbox)</v>
      </c>
      <c r="E58" s="6">
        <f>SUMIF('Site Info'!$B$8:$B$5002,'DEER BldgType Assignment'!B58,'Site Info'!$I$8:$I$5002)</f>
        <v>4</v>
      </c>
      <c r="H58" s="64" t="s">
        <v>46</v>
      </c>
      <c r="I58" s="99">
        <v>152</v>
      </c>
    </row>
    <row r="59" spans="2:9">
      <c r="B59" s="6" t="s">
        <v>297</v>
      </c>
      <c r="C59" s="110" t="s">
        <v>189</v>
      </c>
      <c r="D59" s="108" t="str">
        <f>INDEX(lookup!$Y$6:$Y$35,MATCH(C59,lookup!$Z$6:$Z$35,0))</f>
        <v>Retail - Small</v>
      </c>
      <c r="E59" s="6">
        <f>SUMIF('Site Info'!$B$8:$B$5002,'DEER BldgType Assignment'!B59,'Site Info'!$I$8:$I$5002)</f>
        <v>9</v>
      </c>
      <c r="H59" s="64" t="s">
        <v>48</v>
      </c>
      <c r="I59" s="99">
        <v>1367</v>
      </c>
    </row>
    <row r="60" spans="2:9">
      <c r="B60" s="6" t="s">
        <v>298</v>
      </c>
      <c r="C60" s="110" t="s">
        <v>221</v>
      </c>
      <c r="D60" s="108" t="str">
        <f>INDEX(lookup!$Y$6:$Y$35,MATCH(C60,lookup!$Z$6:$Z$35,0))</f>
        <v>Office - Small</v>
      </c>
      <c r="E60" s="6">
        <f>SUMIF('Site Info'!$B$8:$B$5002,'DEER BldgType Assignment'!B60,'Site Info'!$I$8:$I$5002)</f>
        <v>344</v>
      </c>
      <c r="H60" s="64" t="s">
        <v>101</v>
      </c>
      <c r="I60" s="99">
        <v>75</v>
      </c>
    </row>
    <row r="61" spans="2:9">
      <c r="B61" s="6" t="s">
        <v>299</v>
      </c>
      <c r="C61" s="110" t="s">
        <v>186</v>
      </c>
      <c r="D61" s="108" t="str">
        <f>INDEX(lookup!$Y$6:$Y$35,MATCH(C61,lookup!$Z$6:$Z$35,0))</f>
        <v>Restaurant - Sit Down</v>
      </c>
      <c r="E61" s="6">
        <f>SUMIF('Site Info'!$B$8:$B$5002,'DEER BldgType Assignment'!B61,'Site Info'!$I$8:$I$5002)</f>
        <v>20</v>
      </c>
      <c r="H61" s="64" t="s">
        <v>50</v>
      </c>
      <c r="I61" s="99">
        <v>171</v>
      </c>
    </row>
    <row r="62" spans="2:9">
      <c r="B62" s="6" t="s">
        <v>222</v>
      </c>
      <c r="C62" s="110" t="s">
        <v>182</v>
      </c>
      <c r="D62" s="108" t="str">
        <f>INDEX(lookup!$Y$6:$Y$35,MATCH(C62,lookup!$Z$6:$Z$35,0))</f>
        <v>Office - Large</v>
      </c>
      <c r="E62" s="6">
        <f>SUMIF('Site Info'!$B$8:$B$5002,'DEER BldgType Assignment'!B62,'Site Info'!$I$8:$I$5002)</f>
        <v>70</v>
      </c>
      <c r="H62" s="64" t="s">
        <v>52</v>
      </c>
      <c r="I62" s="99">
        <v>487</v>
      </c>
    </row>
    <row r="63" spans="2:9">
      <c r="B63" s="6" t="s">
        <v>300</v>
      </c>
      <c r="C63" s="110" t="s">
        <v>189</v>
      </c>
      <c r="D63" s="108" t="str">
        <f>INDEX(lookup!$Y$6:$Y$35,MATCH(C63,lookup!$Z$6:$Z$35,0))</f>
        <v>Retail - Small</v>
      </c>
      <c r="E63" s="6">
        <f>SUMIF('Site Info'!$B$8:$B$5002,'DEER BldgType Assignment'!B63,'Site Info'!$I$8:$I$5002)</f>
        <v>25</v>
      </c>
      <c r="H63" s="64" t="s">
        <v>301</v>
      </c>
      <c r="I63" s="99">
        <v>5</v>
      </c>
    </row>
    <row r="64" spans="2:9">
      <c r="B64" s="6" t="s">
        <v>302</v>
      </c>
      <c r="C64" s="110" t="s">
        <v>189</v>
      </c>
      <c r="D64" s="108" t="str">
        <f>INDEX(lookup!$Y$6:$Y$35,MATCH(C64,lookup!$Z$6:$Z$35,0))</f>
        <v>Retail - Small</v>
      </c>
      <c r="E64" s="6">
        <f>SUMIF('Site Info'!$B$8:$B$5002,'DEER BldgType Assignment'!B64,'Site Info'!$I$8:$I$5002)</f>
        <v>28</v>
      </c>
      <c r="H64" s="64" t="s">
        <v>303</v>
      </c>
      <c r="I64" s="99">
        <v>8748</v>
      </c>
    </row>
    <row r="65" spans="2:5">
      <c r="B65" s="6" t="s">
        <v>224</v>
      </c>
      <c r="C65" s="110" t="s">
        <v>128</v>
      </c>
      <c r="D65" s="108" t="str">
        <f>INDEX(lookup!$Y$6:$Y$35,MATCH(C65,lookup!$Z$6:$Z$35,0))</f>
        <v>Assembly</v>
      </c>
      <c r="E65" s="6">
        <f>SUMIF('Site Info'!$B$8:$B$5002,'DEER BldgType Assignment'!B65,'Site Info'!$I$8:$I$5002)</f>
        <v>79</v>
      </c>
    </row>
    <row r="66" spans="2:5">
      <c r="B66" s="6" t="s">
        <v>304</v>
      </c>
      <c r="C66" s="110" t="s">
        <v>258</v>
      </c>
      <c r="D66" s="108" t="str">
        <f>INDEX(lookup!$Y$6:$Y$35,MATCH(C66,lookup!$Z$6:$Z$35,0))</f>
        <v>Not Assigned</v>
      </c>
      <c r="E66" s="6">
        <f>SUMIF('Site Info'!$B$8:$B$5002,'DEER BldgType Assignment'!B66,'Site Info'!$I$8:$I$5002)</f>
        <v>3</v>
      </c>
    </row>
    <row r="67" spans="2:5">
      <c r="B67" s="6" t="s">
        <v>305</v>
      </c>
      <c r="C67" s="110" t="s">
        <v>188</v>
      </c>
      <c r="D67" s="108" t="str">
        <f>INDEX(lookup!$Y$6:$Y$35,MATCH(C67,lookup!$Z$6:$Z$35,0))</f>
        <v>Retail - Large (Bigbox)</v>
      </c>
      <c r="E67" s="6">
        <f>SUMIF('Site Info'!$B$8:$B$5002,'DEER BldgType Assignment'!B67,'Site Info'!$I$8:$I$5002)</f>
        <v>3</v>
      </c>
    </row>
    <row r="68" spans="2:5">
      <c r="B68" s="6" t="s">
        <v>106</v>
      </c>
      <c r="C68" s="110" t="s">
        <v>159</v>
      </c>
      <c r="D68" s="108" t="str">
        <f>INDEX(lookup!$Y$6:$Y$35,MATCH(C68,lookup!$Z$6:$Z$35,0))</f>
        <v>Hospital</v>
      </c>
      <c r="E68" s="6">
        <f>SUMIF('Site Info'!$B$8:$B$5002,'DEER BldgType Assignment'!B68,'Site Info'!$I$8:$I$5002)</f>
        <v>39</v>
      </c>
    </row>
    <row r="69" spans="2:5">
      <c r="B69" s="6" t="s">
        <v>108</v>
      </c>
      <c r="C69" s="110" t="s">
        <v>166</v>
      </c>
      <c r="D69" s="108" t="str">
        <f>INDEX(lookup!$Y$6:$Y$35,MATCH(C69,lookup!$Z$6:$Z$35,0))</f>
        <v>Hotel</v>
      </c>
      <c r="E69" s="6">
        <f>SUMIF('Site Info'!$B$8:$B$5002,'DEER BldgType Assignment'!B69,'Site Info'!$I$8:$I$5002)</f>
        <v>264</v>
      </c>
    </row>
    <row r="70" spans="2:5">
      <c r="B70" s="6" t="s">
        <v>306</v>
      </c>
      <c r="C70" s="110" t="s">
        <v>221</v>
      </c>
      <c r="D70" s="108" t="str">
        <f>INDEX(lookup!$Y$6:$Y$35,MATCH(C70,lookup!$Z$6:$Z$35,0))</f>
        <v>Office - Small</v>
      </c>
      <c r="E70" s="6">
        <f>SUMIF('Site Info'!$B$8:$B$5002,'DEER BldgType Assignment'!B70,'Site Info'!$I$8:$I$5002)</f>
        <v>106</v>
      </c>
    </row>
    <row r="71" spans="2:5">
      <c r="B71" s="6" t="s">
        <v>285</v>
      </c>
      <c r="C71" s="110" t="s">
        <v>177</v>
      </c>
      <c r="D71" s="108" t="str">
        <f>INDEX(lookup!$Y$6:$Y$35,MATCH(C71,lookup!$Z$6:$Z$35,0))</f>
        <v>Manufacturing Bio/Tech</v>
      </c>
      <c r="E71" s="6">
        <f>SUMIF('Site Info'!$B$8:$B$5002,'DEER BldgType Assignment'!B71,'Site Info'!$I$8:$I$5002)</f>
        <v>95</v>
      </c>
    </row>
    <row r="72" spans="2:5">
      <c r="B72" s="6" t="s">
        <v>165</v>
      </c>
      <c r="C72" s="110" t="s">
        <v>189</v>
      </c>
      <c r="D72" s="108" t="str">
        <f>INDEX(lookup!$Y$6:$Y$35,MATCH(C72,lookup!$Z$6:$Z$35,0))</f>
        <v>Retail - Small</v>
      </c>
      <c r="E72" s="6">
        <f>SUMIF('Site Info'!$B$8:$B$5002,'DEER BldgType Assignment'!B72,'Site Info'!$I$8:$I$5002)</f>
        <v>46</v>
      </c>
    </row>
    <row r="73" spans="2:5">
      <c r="B73" s="6" t="s">
        <v>226</v>
      </c>
      <c r="C73" s="110" t="s">
        <v>128</v>
      </c>
      <c r="D73" s="108" t="str">
        <f>INDEX(lookup!$Y$6:$Y$35,MATCH(C73,lookup!$Z$6:$Z$35,0))</f>
        <v>Assembly</v>
      </c>
      <c r="E73" s="6">
        <f>SUMIF('Site Info'!$B$8:$B$5002,'DEER BldgType Assignment'!B73,'Site Info'!$I$8:$I$5002)</f>
        <v>47</v>
      </c>
    </row>
    <row r="74" spans="2:5">
      <c r="B74" s="6" t="s">
        <v>266</v>
      </c>
      <c r="C74" s="110" t="s">
        <v>175</v>
      </c>
      <c r="D74" s="108" t="str">
        <f>INDEX(lookup!$Y$6:$Y$35,MATCH(C74,lookup!$Z$6:$Z$35,0))</f>
        <v>Manuf. Light Industrial</v>
      </c>
      <c r="E74" s="6">
        <f>SUMIF('Site Info'!$B$8:$B$5002,'DEER BldgType Assignment'!B74,'Site Info'!$I$8:$I$5002)</f>
        <v>2</v>
      </c>
    </row>
    <row r="75" spans="2:5">
      <c r="B75" s="6" t="s">
        <v>307</v>
      </c>
      <c r="C75" s="110" t="s">
        <v>189</v>
      </c>
      <c r="D75" s="108" t="str">
        <f>INDEX(lookup!$Y$6:$Y$35,MATCH(C75,lookup!$Z$6:$Z$35,0))</f>
        <v>Retail - Small</v>
      </c>
      <c r="E75" s="6">
        <f>SUMIF('Site Info'!$B$8:$B$5002,'DEER BldgType Assignment'!B75,'Site Info'!$I$8:$I$5002)</f>
        <v>22</v>
      </c>
    </row>
    <row r="76" spans="2:5">
      <c r="B76" s="6" t="s">
        <v>268</v>
      </c>
      <c r="C76" s="110" t="s">
        <v>175</v>
      </c>
      <c r="D76" s="108" t="str">
        <f>INDEX(lookup!$Y$6:$Y$35,MATCH(C76,lookup!$Z$6:$Z$35,0))</f>
        <v>Manuf. Light Industrial</v>
      </c>
      <c r="E76" s="6">
        <f>SUMIF('Site Info'!$B$8:$B$5002,'DEER BldgType Assignment'!B76,'Site Info'!$I$8:$I$5002)</f>
        <v>5</v>
      </c>
    </row>
    <row r="77" spans="2:5">
      <c r="B77" s="6" t="s">
        <v>270</v>
      </c>
      <c r="C77" s="110" t="s">
        <v>175</v>
      </c>
      <c r="D77" s="108" t="str">
        <f>INDEX(lookup!$Y$6:$Y$35,MATCH(C77,lookup!$Z$6:$Z$35,0))</f>
        <v>Manuf. Light Industrial</v>
      </c>
      <c r="E77" s="6">
        <f>SUMIF('Site Info'!$B$8:$B$5002,'DEER BldgType Assignment'!B77,'Site Info'!$I$8:$I$5002)</f>
        <v>3</v>
      </c>
    </row>
    <row r="78" spans="2:5">
      <c r="B78" s="6" t="s">
        <v>272</v>
      </c>
      <c r="C78" s="110" t="s">
        <v>175</v>
      </c>
      <c r="D78" s="108" t="str">
        <f>INDEX(lookup!$Y$6:$Y$35,MATCH(C78,lookup!$Z$6:$Z$35,0))</f>
        <v>Manuf. Light Industrial</v>
      </c>
      <c r="E78" s="6">
        <f>SUMIF('Site Info'!$B$8:$B$5002,'DEER BldgType Assignment'!B78,'Site Info'!$I$8:$I$5002)</f>
        <v>5</v>
      </c>
    </row>
    <row r="79" spans="2:5">
      <c r="B79" s="6" t="s">
        <v>287</v>
      </c>
      <c r="C79" s="110" t="s">
        <v>177</v>
      </c>
      <c r="D79" s="108" t="str">
        <f>INDEX(lookup!$Y$6:$Y$35,MATCH(C79,lookup!$Z$6:$Z$35,0))</f>
        <v>Manufacturing Bio/Tech</v>
      </c>
      <c r="E79" s="6">
        <f>SUMIF('Site Info'!$B$8:$B$5002,'DEER BldgType Assignment'!B79,'Site Info'!$I$8:$I$5002)</f>
        <v>31</v>
      </c>
    </row>
    <row r="80" spans="2:5">
      <c r="B80" s="6" t="s">
        <v>308</v>
      </c>
      <c r="C80" s="110" t="s">
        <v>221</v>
      </c>
      <c r="D80" s="108" t="str">
        <f>INDEX(lookup!$Y$6:$Y$35,MATCH(C80,lookup!$Z$6:$Z$35,0))</f>
        <v>Office - Small</v>
      </c>
      <c r="E80" s="6">
        <f>SUMIF('Site Info'!$B$8:$B$5002,'DEER BldgType Assignment'!B80,'Site Info'!$I$8:$I$5002)</f>
        <v>357</v>
      </c>
    </row>
    <row r="81" spans="2:5">
      <c r="B81" s="6" t="s">
        <v>309</v>
      </c>
      <c r="C81" s="110" t="s">
        <v>189</v>
      </c>
      <c r="D81" s="108" t="str">
        <f>INDEX(lookup!$Y$6:$Y$35,MATCH(C81,lookup!$Z$6:$Z$35,0))</f>
        <v>Retail - Small</v>
      </c>
      <c r="E81" s="6">
        <f>SUMIF('Site Info'!$B$8:$B$5002,'DEER BldgType Assignment'!B81,'Site Info'!$I$8:$I$5002)</f>
        <v>4</v>
      </c>
    </row>
    <row r="82" spans="2:5">
      <c r="B82" s="6" t="s">
        <v>310</v>
      </c>
      <c r="C82" s="110" t="s">
        <v>150</v>
      </c>
      <c r="D82" s="108" t="str">
        <f>INDEX(lookup!$Y$6:$Y$35,MATCH(C82,lookup!$Z$6:$Z$35,0))</f>
        <v>Secondary School</v>
      </c>
      <c r="E82" s="6">
        <f>SUMIF('Site Info'!$B$8:$B$5002,'DEER BldgType Assignment'!B82,'Site Info'!$I$8:$I$5002)</f>
        <v>75</v>
      </c>
    </row>
    <row r="83" spans="2:5">
      <c r="B83" s="6" t="s">
        <v>274</v>
      </c>
      <c r="C83" s="110" t="s">
        <v>175</v>
      </c>
      <c r="D83" s="108" t="str">
        <f>INDEX(lookup!$Y$6:$Y$35,MATCH(C83,lookup!$Z$6:$Z$35,0))</f>
        <v>Manuf. Light Industrial</v>
      </c>
      <c r="E83" s="6">
        <f>SUMIF('Site Info'!$B$8:$B$5002,'DEER BldgType Assignment'!B83,'Site Info'!$I$8:$I$5002)</f>
        <v>23</v>
      </c>
    </row>
    <row r="84" spans="2:5">
      <c r="B84" s="6" t="s">
        <v>311</v>
      </c>
      <c r="C84" s="110" t="s">
        <v>190</v>
      </c>
      <c r="D84" s="108" t="str">
        <f>INDEX(lookup!$Y$6:$Y$35,MATCH(C84,lookup!$Z$6:$Z$35,0))</f>
        <v>Storage Conditioned</v>
      </c>
      <c r="E84" s="6">
        <f>SUMIF('Site Info'!$B$8:$B$5002,'DEER BldgType Assignment'!B84,'Site Info'!$I$8:$I$5002)</f>
        <v>30</v>
      </c>
    </row>
    <row r="85" spans="2:5">
      <c r="B85" s="6" t="s">
        <v>312</v>
      </c>
      <c r="C85" s="110" t="s">
        <v>175</v>
      </c>
      <c r="D85" s="108" t="str">
        <f>INDEX(lookup!$Y$6:$Y$35,MATCH(C85,lookup!$Z$6:$Z$35,0))</f>
        <v>Manuf. Light Industrial</v>
      </c>
      <c r="E85" s="6">
        <f>SUMIF('Site Info'!$B$8:$B$5002,'DEER BldgType Assignment'!B85,'Site Info'!$I$8:$I$5002)</f>
        <v>1</v>
      </c>
    </row>
    <row r="86" spans="2:5">
      <c r="B86" s="6" t="s">
        <v>313</v>
      </c>
      <c r="C86" s="110" t="s">
        <v>221</v>
      </c>
      <c r="D86" s="108" t="str">
        <f>INDEX(lookup!$Y$6:$Y$35,MATCH(C86,lookup!$Z$6:$Z$35,0))</f>
        <v>Office - Small</v>
      </c>
      <c r="E86" s="6">
        <f>SUMIF('Site Info'!$B$8:$B$5002,'DEER BldgType Assignment'!B86,'Site Info'!$I$8:$I$5002)</f>
        <v>94</v>
      </c>
    </row>
    <row r="87" spans="2:5">
      <c r="B87" s="6" t="s">
        <v>109</v>
      </c>
      <c r="C87" s="110" t="s">
        <v>172</v>
      </c>
      <c r="D87" s="108" t="str">
        <f>INDEX(lookup!$Y$6:$Y$35,MATCH(C87,lookup!$Z$6:$Z$35,0))</f>
        <v>Motel</v>
      </c>
      <c r="E87" s="6">
        <f>SUMIF('Site Info'!$B$8:$B$5002,'DEER BldgType Assignment'!B87,'Site Info'!$I$8:$I$5002)</f>
        <v>481</v>
      </c>
    </row>
    <row r="88" spans="2:5">
      <c r="B88" s="6" t="s">
        <v>314</v>
      </c>
      <c r="C88" s="110" t="s">
        <v>172</v>
      </c>
      <c r="D88" s="108" t="str">
        <f>INDEX(lookup!$Y$6:$Y$35,MATCH(C88,lookup!$Z$6:$Z$35,0))</f>
        <v>Motel</v>
      </c>
      <c r="E88" s="6">
        <f>SUMIF('Site Info'!$B$8:$B$5002,'DEER BldgType Assignment'!B88,'Site Info'!$I$8:$I$5002)</f>
        <v>4</v>
      </c>
    </row>
    <row r="89" spans="2:5">
      <c r="B89" s="6" t="s">
        <v>228</v>
      </c>
      <c r="C89" s="110" t="s">
        <v>128</v>
      </c>
      <c r="D89" s="108" t="str">
        <f>INDEX(lookup!$Y$6:$Y$35,MATCH(C89,lookup!$Z$6:$Z$35,0))</f>
        <v>Assembly</v>
      </c>
      <c r="E89" s="6">
        <f>SUMIF('Site Info'!$B$8:$B$5002,'DEER BldgType Assignment'!B89,'Site Info'!$I$8:$I$5002)</f>
        <v>8</v>
      </c>
    </row>
    <row r="90" spans="2:5">
      <c r="B90" s="6" t="s">
        <v>315</v>
      </c>
      <c r="C90" s="110" t="s">
        <v>221</v>
      </c>
      <c r="D90" s="108" t="str">
        <f>INDEX(lookup!$Y$6:$Y$35,MATCH(C90,lookup!$Z$6:$Z$35,0))</f>
        <v>Office - Small</v>
      </c>
      <c r="E90" s="6">
        <f>SUMIF('Site Info'!$B$8:$B$5002,'DEER BldgType Assignment'!B90,'Site Info'!$I$8:$I$5002)</f>
        <v>2</v>
      </c>
    </row>
    <row r="91" spans="2:5">
      <c r="B91" s="6" t="s">
        <v>316</v>
      </c>
      <c r="C91" s="110" t="s">
        <v>189</v>
      </c>
      <c r="D91" s="108" t="str">
        <f>INDEX(lookup!$Y$6:$Y$35,MATCH(C91,lookup!$Z$6:$Z$35,0))</f>
        <v>Retail - Small</v>
      </c>
      <c r="E91" s="6">
        <f>SUMIF('Site Info'!$B$8:$B$5002,'DEER BldgType Assignment'!B91,'Site Info'!$I$8:$I$5002)</f>
        <v>4</v>
      </c>
    </row>
    <row r="92" spans="2:5">
      <c r="B92" s="6" t="s">
        <v>107</v>
      </c>
      <c r="C92" s="110" t="s">
        <v>164</v>
      </c>
      <c r="D92" s="108" t="str">
        <f>INDEX(lookup!$Y$6:$Y$35,MATCH(C92,lookup!$Z$6:$Z$35,0))</f>
        <v>Nursing Home</v>
      </c>
      <c r="E92" s="6">
        <f>SUMIF('Site Info'!$B$8:$B$5002,'DEER BldgType Assignment'!B92,'Site Info'!$I$8:$I$5002)</f>
        <v>142</v>
      </c>
    </row>
    <row r="93" spans="2:5">
      <c r="B93" s="6" t="s">
        <v>317</v>
      </c>
      <c r="C93" s="110" t="s">
        <v>182</v>
      </c>
      <c r="D93" s="108" t="str">
        <f>INDEX(lookup!$Y$6:$Y$35,MATCH(C93,lookup!$Z$6:$Z$35,0))</f>
        <v>Office - Large</v>
      </c>
      <c r="E93" s="6">
        <f>SUMIF('Site Info'!$B$8:$B$5002,'DEER BldgType Assignment'!B93,'Site Info'!$I$8:$I$5002)</f>
        <v>91</v>
      </c>
    </row>
    <row r="94" spans="2:5">
      <c r="B94" s="6" t="s">
        <v>318</v>
      </c>
      <c r="C94" s="110" t="s">
        <v>182</v>
      </c>
      <c r="D94" s="108" t="str">
        <f>INDEX(lookup!$Y$6:$Y$35,MATCH(C94,lookup!$Z$6:$Z$35,0))</f>
        <v>Office - Large</v>
      </c>
      <c r="E94" s="6">
        <f>SUMIF('Site Info'!$B$8:$B$5002,'DEER BldgType Assignment'!B94,'Site Info'!$I$8:$I$5002)</f>
        <v>23</v>
      </c>
    </row>
    <row r="95" spans="2:5">
      <c r="B95" s="6" t="s">
        <v>319</v>
      </c>
      <c r="C95" s="110" t="s">
        <v>258</v>
      </c>
      <c r="D95" s="108" t="str">
        <f>INDEX(lookup!$Y$6:$Y$35,MATCH(C95,lookup!$Z$6:$Z$35,0))</f>
        <v>Not Assigned</v>
      </c>
      <c r="E95" s="6">
        <f>SUMIF('Site Info'!$B$8:$B$5002,'DEER BldgType Assignment'!B95,'Site Info'!$I$8:$I$5002)</f>
        <v>9</v>
      </c>
    </row>
    <row r="96" spans="2:5">
      <c r="B96" s="6" t="s">
        <v>320</v>
      </c>
      <c r="C96" s="110" t="s">
        <v>258</v>
      </c>
      <c r="D96" s="108" t="str">
        <f>INDEX(lookup!$Y$6:$Y$35,MATCH(C96,lookup!$Z$6:$Z$35,0))</f>
        <v>Not Assigned</v>
      </c>
      <c r="E96" s="6">
        <f>SUMIF('Site Info'!$B$8:$B$5002,'DEER BldgType Assignment'!B96,'Site Info'!$I$8:$I$5002)</f>
        <v>3</v>
      </c>
    </row>
    <row r="97" spans="2:5">
      <c r="B97" s="6" t="s">
        <v>321</v>
      </c>
      <c r="C97" s="110" t="s">
        <v>258</v>
      </c>
      <c r="D97" s="108" t="str">
        <f>INDEX(lookup!$Y$6:$Y$35,MATCH(C97,lookup!$Z$6:$Z$35,0))</f>
        <v>Not Assigned</v>
      </c>
      <c r="E97" s="6">
        <f>SUMIF('Site Info'!$B$8:$B$5002,'DEER BldgType Assignment'!B97,'Site Info'!$I$8:$I$5002)</f>
        <v>32</v>
      </c>
    </row>
    <row r="98" spans="2:5">
      <c r="B98" s="6" t="s">
        <v>276</v>
      </c>
      <c r="C98" s="110" t="s">
        <v>175</v>
      </c>
      <c r="D98" s="108" t="str">
        <f>INDEX(lookup!$Y$6:$Y$35,MATCH(C98,lookup!$Z$6:$Z$35,0))</f>
        <v>Manuf. Light Industrial</v>
      </c>
      <c r="E98" s="6">
        <f>SUMIF('Site Info'!$B$8:$B$5002,'DEER BldgType Assignment'!B98,'Site Info'!$I$8:$I$5002)</f>
        <v>21</v>
      </c>
    </row>
    <row r="99" spans="2:5">
      <c r="B99" s="6" t="s">
        <v>322</v>
      </c>
      <c r="C99" s="110" t="s">
        <v>166</v>
      </c>
      <c r="D99" s="108" t="str">
        <f>INDEX(lookup!$Y$6:$Y$35,MATCH(C99,lookup!$Z$6:$Z$35,0))</f>
        <v>Hotel</v>
      </c>
      <c r="E99" s="6">
        <f>SUMIF('Site Info'!$B$8:$B$5002,'DEER BldgType Assignment'!B99,'Site Info'!$I$8:$I$5002)</f>
        <v>24</v>
      </c>
    </row>
    <row r="100" spans="2:5">
      <c r="B100" s="6" t="s">
        <v>323</v>
      </c>
      <c r="C100" s="110" t="s">
        <v>221</v>
      </c>
      <c r="D100" s="108" t="str">
        <f>INDEX(lookup!$Y$6:$Y$35,MATCH(C100,lookup!$Z$6:$Z$35,0))</f>
        <v>Office - Small</v>
      </c>
      <c r="E100" s="6">
        <f>SUMIF('Site Info'!$B$8:$B$5002,'DEER BldgType Assignment'!B100,'Site Info'!$I$8:$I$5002)</f>
        <v>261</v>
      </c>
    </row>
    <row r="101" spans="2:5">
      <c r="B101" s="6" t="s">
        <v>230</v>
      </c>
      <c r="C101" s="110" t="s">
        <v>128</v>
      </c>
      <c r="D101" s="108" t="str">
        <f>INDEX(lookup!$Y$6:$Y$35,MATCH(C101,lookup!$Z$6:$Z$35,0))</f>
        <v>Assembly</v>
      </c>
      <c r="E101" s="6">
        <f>SUMIF('Site Info'!$B$8:$B$5002,'DEER BldgType Assignment'!B101,'Site Info'!$I$8:$I$5002)</f>
        <v>62</v>
      </c>
    </row>
    <row r="102" spans="2:5">
      <c r="B102" s="6" t="s">
        <v>324</v>
      </c>
      <c r="C102" s="110" t="s">
        <v>189</v>
      </c>
      <c r="D102" s="108" t="str">
        <f>INDEX(lookup!$Y$6:$Y$35,MATCH(C102,lookup!$Z$6:$Z$35,0))</f>
        <v>Retail - Small</v>
      </c>
      <c r="E102" s="6">
        <f>SUMIF('Site Info'!$B$8:$B$5002,'DEER BldgType Assignment'!B102,'Site Info'!$I$8:$I$5002)</f>
        <v>498</v>
      </c>
    </row>
    <row r="103" spans="2:5">
      <c r="B103" s="6" t="s">
        <v>278</v>
      </c>
      <c r="C103" s="110" t="s">
        <v>175</v>
      </c>
      <c r="D103" s="108" t="str">
        <f>INDEX(lookup!$Y$6:$Y$35,MATCH(C103,lookup!$Z$6:$Z$35,0))</f>
        <v>Manuf. Light Industrial</v>
      </c>
      <c r="E103" s="6">
        <f>SUMIF('Site Info'!$B$8:$B$5002,'DEER BldgType Assignment'!B103,'Site Info'!$I$8:$I$5002)</f>
        <v>26</v>
      </c>
    </row>
    <row r="104" spans="2:5">
      <c r="B104" s="6" t="s">
        <v>325</v>
      </c>
      <c r="C104" s="110" t="s">
        <v>188</v>
      </c>
      <c r="D104" s="108" t="str">
        <f>INDEX(lookup!$Y$6:$Y$35,MATCH(C104,lookup!$Z$6:$Z$35,0))</f>
        <v>Retail - Large (Bigbox)</v>
      </c>
      <c r="E104" s="6">
        <f>SUMIF('Site Info'!$B$8:$B$5002,'DEER BldgType Assignment'!B104,'Site Info'!$I$8:$I$5002)</f>
        <v>16</v>
      </c>
    </row>
    <row r="105" spans="2:5">
      <c r="B105" s="6" t="s">
        <v>326</v>
      </c>
      <c r="C105" s="110" t="s">
        <v>258</v>
      </c>
      <c r="D105" s="108" t="str">
        <f>INDEX(lookup!$Y$6:$Y$35,MATCH(C105,lookup!$Z$6:$Z$35,0))</f>
        <v>Not Assigned</v>
      </c>
      <c r="E105" s="6">
        <f>SUMIF('Site Info'!$B$8:$B$5002,'DEER BldgType Assignment'!B105,'Site Info'!$I$8:$I$5002)</f>
        <v>6</v>
      </c>
    </row>
    <row r="106" spans="2:5">
      <c r="B106" s="6" t="s">
        <v>327</v>
      </c>
      <c r="C106" s="110" t="s">
        <v>258</v>
      </c>
      <c r="D106" s="108" t="str">
        <f>INDEX(lookup!$Y$6:$Y$35,MATCH(C106,lookup!$Z$6:$Z$35,0))</f>
        <v>Not Assigned</v>
      </c>
      <c r="E106" s="6">
        <f>SUMIF('Site Info'!$B$8:$B$5002,'DEER BldgType Assignment'!B106,'Site Info'!$I$8:$I$5002)</f>
        <v>47</v>
      </c>
    </row>
    <row r="107" spans="2:5">
      <c r="B107" s="6" t="s">
        <v>232</v>
      </c>
      <c r="C107" s="110" t="s">
        <v>128</v>
      </c>
      <c r="D107" s="108" t="str">
        <f>INDEX(lookup!$Y$6:$Y$35,MATCH(C107,lookup!$Z$6:$Z$35,0))</f>
        <v>Assembly</v>
      </c>
      <c r="E107" s="6">
        <f>SUMIF('Site Info'!$B$8:$B$5002,'DEER BldgType Assignment'!B107,'Site Info'!$I$8:$I$5002)</f>
        <v>9</v>
      </c>
    </row>
    <row r="108" spans="2:5">
      <c r="B108" s="6" t="s">
        <v>328</v>
      </c>
      <c r="C108" s="110" t="s">
        <v>221</v>
      </c>
      <c r="D108" s="108" t="str">
        <f>INDEX(lookup!$Y$6:$Y$35,MATCH(C108,lookup!$Z$6:$Z$35,0))</f>
        <v>Office - Small</v>
      </c>
      <c r="E108" s="6">
        <f>SUMIF('Site Info'!$B$8:$B$5002,'DEER BldgType Assignment'!B108,'Site Info'!$I$8:$I$5002)</f>
        <v>1</v>
      </c>
    </row>
    <row r="109" spans="2:5">
      <c r="B109" s="6" t="s">
        <v>280</v>
      </c>
      <c r="C109" s="110" t="s">
        <v>175</v>
      </c>
      <c r="D109" s="108" t="str">
        <f>INDEX(lookup!$Y$6:$Y$35,MATCH(C109,lookup!$Z$6:$Z$35,0))</f>
        <v>Manuf. Light Industrial</v>
      </c>
      <c r="E109" s="6">
        <f>SUMIF('Site Info'!$B$8:$B$5002,'DEER BldgType Assignment'!B109,'Site Info'!$I$8:$I$5002)</f>
        <v>4</v>
      </c>
    </row>
    <row r="110" spans="2:5">
      <c r="B110" s="6" t="s">
        <v>53</v>
      </c>
      <c r="C110" s="110" t="s">
        <v>194</v>
      </c>
      <c r="D110" s="108" t="str">
        <f>INDEX(lookup!$Y$6:$Y$35,MATCH(C110,lookup!$Z$6:$Z$35,0))</f>
        <v>Refrigerated Warehouse</v>
      </c>
      <c r="E110" s="6">
        <f>SUMIF('Site Info'!$B$8:$B$5002,'DEER BldgType Assignment'!B110,'Site Info'!$I$8:$I$5002)</f>
        <v>13</v>
      </c>
    </row>
    <row r="111" spans="2:5">
      <c r="B111" s="6" t="s">
        <v>329</v>
      </c>
      <c r="C111" s="110" t="s">
        <v>164</v>
      </c>
      <c r="D111" s="108" t="str">
        <f>INDEX(lookup!$Y$6:$Y$35,MATCH(C111,lookup!$Z$6:$Z$35,0))</f>
        <v>Nursing Home</v>
      </c>
      <c r="E111" s="6">
        <f>SUMIF('Site Info'!$B$8:$B$5002,'DEER BldgType Assignment'!B111,'Site Info'!$I$8:$I$5002)</f>
        <v>3</v>
      </c>
    </row>
    <row r="112" spans="2:5">
      <c r="B112" s="6" t="s">
        <v>234</v>
      </c>
      <c r="C112" s="110" t="s">
        <v>128</v>
      </c>
      <c r="D112" s="108" t="str">
        <f>INDEX(lookup!$Y$6:$Y$35,MATCH(C112,lookup!$Z$6:$Z$35,0))</f>
        <v>Assembly</v>
      </c>
      <c r="E112" s="6">
        <f>SUMIF('Site Info'!$B$8:$B$5002,'DEER BldgType Assignment'!B112,'Site Info'!$I$8:$I$5002)</f>
        <v>469</v>
      </c>
    </row>
    <row r="113" spans="2:5">
      <c r="B113" s="6" t="s">
        <v>236</v>
      </c>
      <c r="C113" s="110" t="s">
        <v>128</v>
      </c>
      <c r="D113" s="108" t="str">
        <f>INDEX(lookup!$Y$6:$Y$35,MATCH(C113,lookup!$Z$6:$Z$35,0))</f>
        <v>Assembly</v>
      </c>
      <c r="E113" s="6">
        <f>SUMIF('Site Info'!$B$8:$B$5002,'DEER BldgType Assignment'!B113,'Site Info'!$I$8:$I$5002)</f>
        <v>66</v>
      </c>
    </row>
    <row r="114" spans="2:5">
      <c r="B114" s="6" t="s">
        <v>330</v>
      </c>
      <c r="C114" s="110" t="s">
        <v>189</v>
      </c>
      <c r="D114" s="108" t="str">
        <f>INDEX(lookup!$Y$6:$Y$35,MATCH(C114,lookup!$Z$6:$Z$35,0))</f>
        <v>Retail - Small</v>
      </c>
      <c r="E114" s="6">
        <f>SUMIF('Site Info'!$B$8:$B$5002,'DEER BldgType Assignment'!B114,'Site Info'!$I$8:$I$5002)</f>
        <v>1</v>
      </c>
    </row>
    <row r="115" spans="2:5">
      <c r="B115" s="6" t="s">
        <v>282</v>
      </c>
      <c r="C115" s="110" t="s">
        <v>175</v>
      </c>
      <c r="D115" s="108" t="str">
        <f>INDEX(lookup!$Y$6:$Y$35,MATCH(C115,lookup!$Z$6:$Z$35,0))</f>
        <v>Manuf. Light Industrial</v>
      </c>
      <c r="E115" s="6">
        <f>SUMIF('Site Info'!$B$8:$B$5002,'DEER BldgType Assignment'!B115,'Site Info'!$I$8:$I$5002)</f>
        <v>83</v>
      </c>
    </row>
    <row r="116" spans="2:5">
      <c r="B116" s="6" t="s">
        <v>331</v>
      </c>
      <c r="C116" s="110" t="s">
        <v>166</v>
      </c>
      <c r="D116" s="108" t="str">
        <f>INDEX(lookup!$Y$6:$Y$35,MATCH(C116,lookup!$Z$6:$Z$35,0))</f>
        <v>Hotel</v>
      </c>
      <c r="E116" s="6">
        <f>SUMIF('Site Info'!$B$8:$B$5002,'DEER BldgType Assignment'!B116,'Site Info'!$I$8:$I$5002)</f>
        <v>106</v>
      </c>
    </row>
    <row r="117" spans="2:5">
      <c r="B117" s="6" t="s">
        <v>332</v>
      </c>
      <c r="C117" s="110" t="s">
        <v>188</v>
      </c>
      <c r="D117" s="108" t="str">
        <f>INDEX(lookup!$Y$6:$Y$35,MATCH(C117,lookup!$Z$6:$Z$35,0))</f>
        <v>Retail - Large (Bigbox)</v>
      </c>
      <c r="E117" s="6">
        <f>SUMIF('Site Info'!$B$8:$B$5002,'DEER BldgType Assignment'!B117,'Site Info'!$I$8:$I$5002)</f>
        <v>15</v>
      </c>
    </row>
    <row r="118" spans="2:5">
      <c r="B118" s="6" t="s">
        <v>333</v>
      </c>
      <c r="C118" s="110" t="s">
        <v>188</v>
      </c>
      <c r="D118" s="108" t="str">
        <f>INDEX(lookup!$Y$6:$Y$35,MATCH(C118,lookup!$Z$6:$Z$35,0))</f>
        <v>Retail - Large (Bigbox)</v>
      </c>
      <c r="E118" s="6">
        <f>SUMIF('Site Info'!$B$8:$B$5002,'DEER BldgType Assignment'!B118,'Site Info'!$I$8:$I$5002)</f>
        <v>109</v>
      </c>
    </row>
    <row r="119" spans="2:5">
      <c r="B119" s="6" t="s">
        <v>334</v>
      </c>
      <c r="C119" s="110" t="s">
        <v>221</v>
      </c>
      <c r="D119" s="108" t="str">
        <f>INDEX(lookup!$Y$6:$Y$35,MATCH(C119,lookup!$Z$6:$Z$35,0))</f>
        <v>Office - Small</v>
      </c>
      <c r="E119" s="6">
        <f>SUMIF('Site Info'!$B$8:$B$5002,'DEER BldgType Assignment'!B119,'Site Info'!$I$8:$I$5002)</f>
        <v>2</v>
      </c>
    </row>
    <row r="120" spans="2:5">
      <c r="B120" s="6" t="s">
        <v>335</v>
      </c>
      <c r="C120" s="110" t="s">
        <v>189</v>
      </c>
      <c r="D120" s="108" t="str">
        <f>INDEX(lookup!$Y$6:$Y$35,MATCH(C120,lookup!$Z$6:$Z$35,0))</f>
        <v>Retail - Small</v>
      </c>
      <c r="E120" s="6">
        <f>SUMIF('Site Info'!$B$8:$B$5002,'DEER BldgType Assignment'!B120,'Site Info'!$I$8:$I$5002)</f>
        <v>128</v>
      </c>
    </row>
    <row r="121" spans="2:5">
      <c r="B121" s="6" t="s">
        <v>336</v>
      </c>
      <c r="C121" s="110" t="s">
        <v>189</v>
      </c>
      <c r="D121" s="108" t="str">
        <f>INDEX(lookup!$Y$6:$Y$35,MATCH(C121,lookup!$Z$6:$Z$35,0))</f>
        <v>Retail - Small</v>
      </c>
      <c r="E121" s="6">
        <f>SUMIF('Site Info'!$B$8:$B$5002,'DEER BldgType Assignment'!B121,'Site Info'!$I$8:$I$5002)</f>
        <v>230</v>
      </c>
    </row>
    <row r="122" spans="2:5">
      <c r="B122" s="6" t="s">
        <v>337</v>
      </c>
      <c r="C122" s="110" t="s">
        <v>188</v>
      </c>
      <c r="D122" s="108" t="str">
        <f>INDEX(lookup!$Y$6:$Y$35,MATCH(C122,lookup!$Z$6:$Z$35,0))</f>
        <v>Retail - Large (Bigbox)</v>
      </c>
      <c r="E122" s="6">
        <f>SUMIF('Site Info'!$B$8:$B$5002,'DEER BldgType Assignment'!B122,'Site Info'!$I$8:$I$5002)</f>
        <v>4</v>
      </c>
    </row>
    <row r="123" spans="2:5">
      <c r="B123" s="6" t="s">
        <v>245</v>
      </c>
      <c r="C123" s="110" t="s">
        <v>156</v>
      </c>
      <c r="D123" s="108" t="str">
        <f>INDEX(lookup!$Y$6:$Y$35,MATCH(C123,lookup!$Z$6:$Z$35,0))</f>
        <v>Grocery</v>
      </c>
      <c r="E123" s="6">
        <f>SUMIF('Site Info'!$B$8:$B$5002,'DEER BldgType Assignment'!B123,'Site Info'!$I$8:$I$5002)</f>
        <v>26</v>
      </c>
    </row>
    <row r="124" spans="2:5">
      <c r="B124" s="6" t="s">
        <v>338</v>
      </c>
      <c r="C124" s="110" t="s">
        <v>166</v>
      </c>
      <c r="D124" s="108" t="str">
        <f>INDEX(lookup!$Y$6:$Y$35,MATCH(C124,lookup!$Z$6:$Z$35,0))</f>
        <v>Hotel</v>
      </c>
      <c r="E124" s="6">
        <f>SUMIF('Site Info'!$B$8:$B$5002,'DEER BldgType Assignment'!B124,'Site Info'!$I$8:$I$5002)</f>
        <v>8</v>
      </c>
    </row>
    <row r="125" spans="2:5">
      <c r="B125" s="6" t="s">
        <v>339</v>
      </c>
      <c r="C125" s="110" t="s">
        <v>221</v>
      </c>
      <c r="D125" s="108" t="str">
        <f>INDEX(lookup!$Y$6:$Y$35,MATCH(C125,lookup!$Z$6:$Z$35,0))</f>
        <v>Office - Small</v>
      </c>
      <c r="E125" s="6">
        <f>SUMIF('Site Info'!$B$8:$B$5002,'DEER BldgType Assignment'!B125,'Site Info'!$I$8:$I$5002)</f>
        <v>43</v>
      </c>
    </row>
    <row r="126" spans="2:5">
      <c r="B126" s="6" t="s">
        <v>247</v>
      </c>
      <c r="C126" s="110" t="s">
        <v>156</v>
      </c>
      <c r="D126" s="108" t="str">
        <f>INDEX(lookup!$Y$6:$Y$35,MATCH(C126,lookup!$Z$6:$Z$35,0))</f>
        <v>Grocery</v>
      </c>
      <c r="E126" s="6">
        <f>SUMIF('Site Info'!$B$8:$B$5002,'DEER BldgType Assignment'!B126,'Site Info'!$I$8:$I$5002)</f>
        <v>2</v>
      </c>
    </row>
    <row r="127" spans="2:5">
      <c r="B127" s="6" t="s">
        <v>249</v>
      </c>
      <c r="C127" s="110" t="s">
        <v>156</v>
      </c>
      <c r="D127" s="108" t="str">
        <f>INDEX(lookup!$Y$6:$Y$35,MATCH(C127,lookup!$Z$6:$Z$35,0))</f>
        <v>Grocery</v>
      </c>
      <c r="E127" s="6">
        <f>SUMIF('Site Info'!$B$8:$B$5002,'DEER BldgType Assignment'!B127,'Site Info'!$I$8:$I$5002)</f>
        <v>10</v>
      </c>
    </row>
    <row r="128" spans="2:5">
      <c r="B128" s="6" t="s">
        <v>340</v>
      </c>
      <c r="C128" s="110" t="s">
        <v>190</v>
      </c>
      <c r="D128" s="108" t="str">
        <f>INDEX(lookup!$Y$6:$Y$35,MATCH(C128,lookup!$Z$6:$Z$35,0))</f>
        <v>Storage Conditioned</v>
      </c>
      <c r="E128" s="6">
        <f>SUMIF('Site Info'!$B$8:$B$5002,'DEER BldgType Assignment'!B128,'Site Info'!$I$8:$I$5002)</f>
        <v>12</v>
      </c>
    </row>
    <row r="129" spans="2:5">
      <c r="B129" s="6" t="s">
        <v>251</v>
      </c>
      <c r="C129" s="110" t="s">
        <v>156</v>
      </c>
      <c r="D129" s="108" t="str">
        <f>INDEX(lookup!$Y$6:$Y$35,MATCH(C129,lookup!$Z$6:$Z$35,0))</f>
        <v>Grocery</v>
      </c>
      <c r="E129" s="6">
        <f>SUMIF('Site Info'!$B$8:$B$5002,'DEER BldgType Assignment'!B129,'Site Info'!$I$8:$I$5002)</f>
        <v>10</v>
      </c>
    </row>
    <row r="130" spans="2:5">
      <c r="B130" s="6" t="s">
        <v>341</v>
      </c>
      <c r="C130" s="110" t="s">
        <v>186</v>
      </c>
      <c r="D130" s="108" t="str">
        <f>INDEX(lookup!$Y$6:$Y$35,MATCH(C130,lookup!$Z$6:$Z$35,0))</f>
        <v>Restaurant - Sit Down</v>
      </c>
      <c r="E130" s="6">
        <f>SUMIF('Site Info'!$B$8:$B$5002,'DEER BldgType Assignment'!B130,'Site Info'!$I$8:$I$5002)</f>
        <v>337</v>
      </c>
    </row>
    <row r="131" spans="2:5">
      <c r="B131" s="6" t="s">
        <v>342</v>
      </c>
      <c r="C131" s="110" t="s">
        <v>189</v>
      </c>
      <c r="D131" s="108" t="str">
        <f>INDEX(lookup!$Y$6:$Y$35,MATCH(C131,lookup!$Z$6:$Z$35,0))</f>
        <v>Retail - Small</v>
      </c>
      <c r="E131" s="6">
        <f>SUMIF('Site Info'!$B$8:$B$5002,'DEER BldgType Assignment'!B131,'Site Info'!$I$8:$I$5002)</f>
        <v>10</v>
      </c>
    </row>
    <row r="132" spans="2:5">
      <c r="B132" s="6" t="s">
        <v>238</v>
      </c>
      <c r="C132" s="110" t="s">
        <v>128</v>
      </c>
      <c r="D132" s="108" t="str">
        <f>INDEX(lookup!$Y$6:$Y$35,MATCH(C132,lookup!$Z$6:$Z$35,0))</f>
        <v>Assembly</v>
      </c>
      <c r="E132" s="6">
        <f>SUMIF('Site Info'!$B$8:$B$5002,'DEER BldgType Assignment'!B132,'Site Info'!$I$8:$I$5002)</f>
        <v>7</v>
      </c>
    </row>
    <row r="133" spans="2:5">
      <c r="B133" s="6" t="s">
        <v>343</v>
      </c>
      <c r="C133" s="110" t="s">
        <v>258</v>
      </c>
      <c r="D133" s="108" t="str">
        <f>INDEX(lookup!$Y$6:$Y$35,MATCH(C133,lookup!$Z$6:$Z$35,0))</f>
        <v>Not Assigned</v>
      </c>
      <c r="E133" s="6">
        <f>SUMIF('Site Info'!$B$8:$B$5002,'DEER BldgType Assignment'!B133,'Site Info'!$I$8:$I$5002)</f>
        <v>1</v>
      </c>
    </row>
    <row r="134" spans="2:5">
      <c r="B134" s="6" t="s">
        <v>344</v>
      </c>
      <c r="C134" s="110" t="s">
        <v>192</v>
      </c>
      <c r="D134" s="108" t="str">
        <f>INDEX(lookup!$Y$6:$Y$35,MATCH(C134,lookup!$Z$6:$Z$35,0))</f>
        <v>Storage Unconditioned</v>
      </c>
      <c r="E134" s="6">
        <f>SUMIF('Site Info'!$B$8:$B$5002,'DEER BldgType Assignment'!B134,'Site Info'!$I$8:$I$5002)</f>
        <v>418</v>
      </c>
    </row>
    <row r="135" spans="2:5">
      <c r="B135" s="6" t="s">
        <v>345</v>
      </c>
      <c r="C135" s="110" t="s">
        <v>192</v>
      </c>
      <c r="D135" s="108" t="str">
        <f>INDEX(lookup!$Y$6:$Y$35,MATCH(C135,lookup!$Z$6:$Z$35,0))</f>
        <v>Storage Unconditioned</v>
      </c>
      <c r="E135" s="6">
        <f>SUMIF('Site Info'!$B$8:$B$5002,'DEER BldgType Assignment'!B135,'Site Info'!$I$8:$I$5002)</f>
        <v>61</v>
      </c>
    </row>
    <row r="136" spans="2:5">
      <c r="B136" s="6" t="s">
        <v>346</v>
      </c>
      <c r="C136" s="110" t="s">
        <v>189</v>
      </c>
      <c r="D136" s="108" t="str">
        <f>INDEX(lookup!$Y$6:$Y$35,MATCH(C136,lookup!$Z$6:$Z$35,0))</f>
        <v>Retail - Small</v>
      </c>
      <c r="E136" s="6">
        <f>SUMIF('Site Info'!$B$8:$B$5002,'DEER BldgType Assignment'!B136,'Site Info'!$I$8:$I$5002)</f>
        <v>5</v>
      </c>
    </row>
    <row r="137" spans="2:5">
      <c r="B137" s="6" t="s">
        <v>243</v>
      </c>
      <c r="C137" s="110" t="s">
        <v>153</v>
      </c>
      <c r="D137" s="108" t="str">
        <f>INDEX(lookup!$Y$6:$Y$35,MATCH(C137,lookup!$Z$6:$Z$35,0))</f>
        <v>Community College</v>
      </c>
      <c r="E137" s="6">
        <f>SUMIF('Site Info'!$B$8:$B$5002,'DEER BldgType Assignment'!B137,'Site Info'!$I$8:$I$5002)</f>
        <v>55</v>
      </c>
    </row>
    <row r="138" spans="2:5">
      <c r="B138" s="6" t="s">
        <v>347</v>
      </c>
      <c r="C138" s="110" t="s">
        <v>221</v>
      </c>
      <c r="D138" s="108" t="str">
        <f>INDEX(lookup!$Y$6:$Y$35,MATCH(C138,lookup!$Z$6:$Z$35,0))</f>
        <v>Office - Small</v>
      </c>
      <c r="E138" s="6">
        <f>SUMIF('Site Info'!$B$8:$B$5002,'DEER BldgType Assignment'!B138,'Site Info'!$I$8:$I$5002)</f>
        <v>19</v>
      </c>
    </row>
    <row r="139" spans="2:5">
      <c r="B139" s="7" t="s">
        <v>348</v>
      </c>
      <c r="C139" s="111" t="s">
        <v>186</v>
      </c>
      <c r="D139" s="109" t="str">
        <f>INDEX(lookup!$Y$6:$Y$35,MATCH(C139,lookup!$Z$6:$Z$35,0))</f>
        <v>Restaurant - Sit Down</v>
      </c>
      <c r="E139" s="7">
        <f>SUMIF('Site Info'!$B$8:$B$5002,'DEER BldgType Assignment'!B139,'Site Info'!$I$8:$I$5002)</f>
        <v>28</v>
      </c>
    </row>
  </sheetData>
  <mergeCells count="1">
    <mergeCell ref="C5:D5"/>
  </mergeCell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0"/>
  <dimension ref="B1:I4775"/>
  <sheetViews>
    <sheetView zoomScale="110" zoomScaleNormal="110" workbookViewId="0">
      <pane ySplit="7" topLeftCell="A8" activePane="bottomLeft" state="frozen"/>
      <selection pane="bottomLeft" activeCell="E35" sqref="E35"/>
    </sheetView>
  </sheetViews>
  <sheetFormatPr defaultRowHeight="15"/>
  <cols>
    <col min="2" max="2" width="37.7109375" customWidth="1"/>
    <col min="3" max="4" width="25.42578125" customWidth="1"/>
    <col min="5" max="5" width="40.28515625" customWidth="1"/>
    <col min="6" max="6" width="11.85546875" style="95" customWidth="1"/>
    <col min="7" max="7" width="11.5703125" style="95" customWidth="1"/>
    <col min="8" max="8" width="10.140625" style="95" customWidth="1"/>
  </cols>
  <sheetData>
    <row r="1" spans="2:9">
      <c r="F1" s="113"/>
      <c r="G1" s="113"/>
      <c r="H1" s="113"/>
    </row>
    <row r="2" spans="2:9" ht="18" thickBot="1">
      <c r="B2" s="14" t="s">
        <v>349</v>
      </c>
      <c r="F2" s="113"/>
      <c r="G2" s="113"/>
      <c r="H2" s="113"/>
    </row>
    <row r="3" spans="2:9" ht="15.75" thickTop="1">
      <c r="B3" t="s">
        <v>350</v>
      </c>
      <c r="F3" s="113"/>
      <c r="G3" s="113"/>
      <c r="H3" s="113"/>
    </row>
    <row r="4" spans="2:9">
      <c r="B4" t="s">
        <v>351</v>
      </c>
      <c r="F4" s="113"/>
      <c r="G4" s="113"/>
      <c r="H4" s="113"/>
    </row>
    <row r="5" spans="2:9">
      <c r="F5" s="113"/>
      <c r="G5" s="113"/>
      <c r="H5" s="113"/>
    </row>
    <row r="6" spans="2:9">
      <c r="B6" t="s">
        <v>352</v>
      </c>
      <c r="C6" t="s">
        <v>353</v>
      </c>
      <c r="D6" t="s">
        <v>354</v>
      </c>
      <c r="E6" t="s">
        <v>355</v>
      </c>
      <c r="F6" s="200" t="s">
        <v>356</v>
      </c>
      <c r="G6" s="205"/>
      <c r="H6" s="202"/>
      <c r="I6" s="21" t="s">
        <v>357</v>
      </c>
    </row>
    <row r="7" spans="2:9" ht="15.75" thickBot="1">
      <c r="B7" s="94" t="s">
        <v>358</v>
      </c>
      <c r="C7" s="94" t="s">
        <v>359</v>
      </c>
      <c r="D7" s="94" t="s">
        <v>97</v>
      </c>
      <c r="E7" s="94" t="s">
        <v>360</v>
      </c>
      <c r="F7" s="105" t="s">
        <v>361</v>
      </c>
      <c r="G7" s="106" t="s">
        <v>362</v>
      </c>
      <c r="H7" s="107" t="s">
        <v>354</v>
      </c>
      <c r="I7" s="21" t="s">
        <v>363</v>
      </c>
    </row>
    <row r="8" spans="2:9">
      <c r="B8" t="s">
        <v>240</v>
      </c>
      <c r="C8" t="s">
        <v>240</v>
      </c>
      <c r="D8" t="s">
        <v>240</v>
      </c>
      <c r="E8" t="s">
        <v>131</v>
      </c>
      <c r="F8" s="113" t="str">
        <f>VLOOKUP(B8,'DEER BldgType Assignment'!$B$7:$C$139,2,FALSE)</f>
        <v>ECU</v>
      </c>
      <c r="G8" s="113"/>
      <c r="H8" s="113" t="str">
        <f t="shared" ref="H8:H71" si="0">IF(ISBLANK(G8),F8,G8)</f>
        <v>ECU</v>
      </c>
      <c r="I8">
        <v>31</v>
      </c>
    </row>
    <row r="9" spans="2:9">
      <c r="B9" t="s">
        <v>240</v>
      </c>
      <c r="C9" t="s">
        <v>240</v>
      </c>
      <c r="D9" t="s">
        <v>240</v>
      </c>
      <c r="E9" t="s">
        <v>364</v>
      </c>
      <c r="F9" s="113" t="str">
        <f>VLOOKUP(B9,'DEER BldgType Assignment'!$B$7:$C$139,2,FALSE)</f>
        <v>ECU</v>
      </c>
      <c r="G9" s="113"/>
      <c r="H9" s="113" t="str">
        <f t="shared" si="0"/>
        <v>ECU</v>
      </c>
      <c r="I9">
        <v>10</v>
      </c>
    </row>
    <row r="10" spans="2:9">
      <c r="B10" t="s">
        <v>240</v>
      </c>
      <c r="C10" t="s">
        <v>240</v>
      </c>
      <c r="D10" t="s">
        <v>240</v>
      </c>
      <c r="E10" t="s">
        <v>365</v>
      </c>
      <c r="F10" s="113" t="str">
        <f>VLOOKUP(B10,'DEER BldgType Assignment'!$B$7:$C$139,2,FALSE)</f>
        <v>ECU</v>
      </c>
      <c r="G10" s="113"/>
      <c r="H10" s="113" t="str">
        <f t="shared" si="0"/>
        <v>ECU</v>
      </c>
      <c r="I10">
        <v>27</v>
      </c>
    </row>
    <row r="11" spans="2:9">
      <c r="B11" t="s">
        <v>240</v>
      </c>
      <c r="C11" t="s">
        <v>240</v>
      </c>
      <c r="D11" t="s">
        <v>240</v>
      </c>
      <c r="E11" t="s">
        <v>319</v>
      </c>
      <c r="F11" s="113" t="str">
        <f>VLOOKUP(B11,'DEER BldgType Assignment'!$B$7:$C$139,2,FALSE)</f>
        <v>ECU</v>
      </c>
      <c r="G11" s="113"/>
      <c r="H11" s="113" t="str">
        <f t="shared" si="0"/>
        <v>ECU</v>
      </c>
      <c r="I11">
        <v>8</v>
      </c>
    </row>
    <row r="12" spans="2:9">
      <c r="B12" s="100" t="s">
        <v>330</v>
      </c>
      <c r="C12" t="s">
        <v>48</v>
      </c>
      <c r="D12" t="s">
        <v>48</v>
      </c>
      <c r="E12" t="s">
        <v>366</v>
      </c>
      <c r="F12" s="113" t="str">
        <f>VLOOKUP(B12,'DEER BldgType Assignment'!$B$7:$C$139,2,FALSE)</f>
        <v>RtS</v>
      </c>
      <c r="G12" s="113"/>
      <c r="H12" s="113" t="str">
        <f t="shared" si="0"/>
        <v>RtS</v>
      </c>
      <c r="I12">
        <v>1</v>
      </c>
    </row>
    <row r="13" spans="2:9">
      <c r="B13" t="s">
        <v>341</v>
      </c>
      <c r="C13" t="s">
        <v>44</v>
      </c>
      <c r="D13" t="s">
        <v>44</v>
      </c>
      <c r="E13" t="s">
        <v>367</v>
      </c>
      <c r="F13" s="113" t="str">
        <f>VLOOKUP(B13,'DEER BldgType Assignment'!$B$7:$C$139,2,FALSE)</f>
        <v>RSD</v>
      </c>
      <c r="G13" s="113"/>
      <c r="H13" s="113" t="str">
        <f t="shared" si="0"/>
        <v>RSD</v>
      </c>
      <c r="I13">
        <v>2</v>
      </c>
    </row>
    <row r="14" spans="2:9">
      <c r="B14" t="s">
        <v>341</v>
      </c>
      <c r="C14" t="s">
        <v>44</v>
      </c>
      <c r="D14" t="s">
        <v>44</v>
      </c>
      <c r="E14" t="s">
        <v>366</v>
      </c>
      <c r="F14" s="113" t="str">
        <f>VLOOKUP(B14,'DEER BldgType Assignment'!$B$7:$C$139,2,FALSE)</f>
        <v>RSD</v>
      </c>
      <c r="G14" s="113"/>
      <c r="H14" s="113" t="str">
        <f t="shared" si="0"/>
        <v>RSD</v>
      </c>
      <c r="I14">
        <v>2</v>
      </c>
    </row>
    <row r="15" spans="2:9">
      <c r="B15" t="s">
        <v>109</v>
      </c>
      <c r="C15" t="s">
        <v>368</v>
      </c>
      <c r="D15" t="s">
        <v>109</v>
      </c>
      <c r="E15" t="s">
        <v>369</v>
      </c>
      <c r="F15" s="113" t="str">
        <f>VLOOKUP(B15,'DEER BldgType Assignment'!$B$7:$C$139,2,FALSE)</f>
        <v>Mtl</v>
      </c>
      <c r="G15" s="113"/>
      <c r="H15" s="113" t="str">
        <f t="shared" si="0"/>
        <v>Mtl</v>
      </c>
      <c r="I15">
        <v>4</v>
      </c>
    </row>
    <row r="16" spans="2:9">
      <c r="B16" t="s">
        <v>109</v>
      </c>
      <c r="C16" t="s">
        <v>368</v>
      </c>
      <c r="D16" t="s">
        <v>109</v>
      </c>
      <c r="E16" t="s">
        <v>367</v>
      </c>
      <c r="F16" s="113" t="str">
        <f>VLOOKUP(B16,'DEER BldgType Assignment'!$B$7:$C$139,2,FALSE)</f>
        <v>Mtl</v>
      </c>
      <c r="G16" s="113"/>
      <c r="H16" s="113" t="str">
        <f t="shared" si="0"/>
        <v>Mtl</v>
      </c>
      <c r="I16">
        <v>2</v>
      </c>
    </row>
    <row r="17" spans="2:9">
      <c r="B17" t="s">
        <v>109</v>
      </c>
      <c r="C17" t="s">
        <v>368</v>
      </c>
      <c r="D17" t="s">
        <v>109</v>
      </c>
      <c r="E17" t="s">
        <v>366</v>
      </c>
      <c r="F17" s="113" t="str">
        <f>VLOOKUP(B17,'DEER BldgType Assignment'!$B$7:$C$139,2,FALSE)</f>
        <v>Mtl</v>
      </c>
      <c r="G17" s="113"/>
      <c r="H17" s="113" t="str">
        <f t="shared" si="0"/>
        <v>Mtl</v>
      </c>
      <c r="I17">
        <v>3</v>
      </c>
    </row>
    <row r="18" spans="2:9">
      <c r="B18" s="100" t="s">
        <v>311</v>
      </c>
      <c r="C18" t="s">
        <v>276</v>
      </c>
      <c r="D18" t="s">
        <v>50</v>
      </c>
      <c r="E18" t="s">
        <v>370</v>
      </c>
      <c r="F18" s="113" t="str">
        <f>VLOOKUP(B18,'DEER BldgType Assignment'!$B$7:$C$139,2,FALSE)</f>
        <v>SCn</v>
      </c>
      <c r="G18" s="113"/>
      <c r="H18" s="113" t="str">
        <f t="shared" si="0"/>
        <v>SCn</v>
      </c>
      <c r="I18">
        <v>3</v>
      </c>
    </row>
    <row r="19" spans="2:9">
      <c r="B19" s="100" t="s">
        <v>311</v>
      </c>
      <c r="C19" t="s">
        <v>276</v>
      </c>
      <c r="D19" t="s">
        <v>50</v>
      </c>
      <c r="E19" t="s">
        <v>365</v>
      </c>
      <c r="F19" s="113" t="str">
        <f>VLOOKUP(B19,'DEER BldgType Assignment'!$B$7:$C$139,2,FALSE)</f>
        <v>SCn</v>
      </c>
      <c r="G19" s="113"/>
      <c r="H19" s="113" t="str">
        <f t="shared" si="0"/>
        <v>SCn</v>
      </c>
      <c r="I19">
        <v>4</v>
      </c>
    </row>
    <row r="20" spans="2:9">
      <c r="B20" s="100" t="s">
        <v>311</v>
      </c>
      <c r="C20" t="s">
        <v>276</v>
      </c>
      <c r="D20" t="s">
        <v>50</v>
      </c>
      <c r="E20" t="s">
        <v>371</v>
      </c>
      <c r="F20" s="113" t="str">
        <f>VLOOKUP(B20,'DEER BldgType Assignment'!$B$7:$C$139,2,FALSE)</f>
        <v>SCn</v>
      </c>
      <c r="G20" s="113"/>
      <c r="H20" s="113" t="str">
        <f t="shared" si="0"/>
        <v>SCn</v>
      </c>
      <c r="I20">
        <v>2</v>
      </c>
    </row>
    <row r="21" spans="2:9">
      <c r="B21" s="100" t="s">
        <v>311</v>
      </c>
      <c r="C21" t="s">
        <v>276</v>
      </c>
      <c r="D21" t="s">
        <v>50</v>
      </c>
      <c r="E21" t="s">
        <v>340</v>
      </c>
      <c r="F21" s="113" t="str">
        <f>VLOOKUP(B21,'DEER BldgType Assignment'!$B$7:$C$139,2,FALSE)</f>
        <v>SCn</v>
      </c>
      <c r="G21" s="113"/>
      <c r="H21" s="113" t="str">
        <f t="shared" si="0"/>
        <v>SCn</v>
      </c>
      <c r="I21">
        <v>1</v>
      </c>
    </row>
    <row r="22" spans="2:9">
      <c r="B22" t="s">
        <v>310</v>
      </c>
      <c r="C22" t="s">
        <v>17</v>
      </c>
      <c r="D22" t="s">
        <v>101</v>
      </c>
      <c r="E22" t="s">
        <v>367</v>
      </c>
      <c r="F22" s="113" t="str">
        <f>VLOOKUP(B22,'DEER BldgType Assignment'!$B$7:$C$139,2,FALSE)</f>
        <v>ESe</v>
      </c>
      <c r="G22" s="113"/>
      <c r="H22" s="113" t="str">
        <f t="shared" si="0"/>
        <v>ESe</v>
      </c>
      <c r="I22">
        <v>1</v>
      </c>
    </row>
    <row r="23" spans="2:9">
      <c r="B23" t="s">
        <v>310</v>
      </c>
      <c r="C23" t="s">
        <v>17</v>
      </c>
      <c r="D23" t="s">
        <v>101</v>
      </c>
      <c r="E23" t="s">
        <v>365</v>
      </c>
      <c r="F23" s="113" t="str">
        <f>VLOOKUP(B23,'DEER BldgType Assignment'!$B$7:$C$139,2,FALSE)</f>
        <v>ESe</v>
      </c>
      <c r="G23" s="113"/>
      <c r="H23" s="113" t="str">
        <f t="shared" si="0"/>
        <v>ESe</v>
      </c>
      <c r="I23">
        <v>2</v>
      </c>
    </row>
    <row r="24" spans="2:9">
      <c r="B24" t="s">
        <v>310</v>
      </c>
      <c r="C24" t="s">
        <v>17</v>
      </c>
      <c r="D24" t="s">
        <v>101</v>
      </c>
      <c r="E24" t="s">
        <v>371</v>
      </c>
      <c r="F24" s="113" t="str">
        <f>VLOOKUP(B24,'DEER BldgType Assignment'!$B$7:$C$139,2,FALSE)</f>
        <v>ESe</v>
      </c>
      <c r="G24" s="113"/>
      <c r="H24" s="113" t="str">
        <f t="shared" si="0"/>
        <v>ESe</v>
      </c>
      <c r="I24">
        <v>7</v>
      </c>
    </row>
    <row r="25" spans="2:9">
      <c r="B25" t="s">
        <v>336</v>
      </c>
      <c r="C25" t="s">
        <v>48</v>
      </c>
      <c r="D25" t="s">
        <v>48</v>
      </c>
      <c r="E25" t="s">
        <v>372</v>
      </c>
      <c r="F25" s="113" t="str">
        <f>VLOOKUP(B25,'DEER BldgType Assignment'!$B$7:$C$139,2,FALSE)</f>
        <v>RtS</v>
      </c>
      <c r="G25" s="113"/>
      <c r="H25" s="113" t="str">
        <f t="shared" si="0"/>
        <v>RtS</v>
      </c>
      <c r="I25">
        <v>1</v>
      </c>
    </row>
    <row r="26" spans="2:9">
      <c r="B26" t="s">
        <v>336</v>
      </c>
      <c r="C26" t="s">
        <v>48</v>
      </c>
      <c r="D26" t="s">
        <v>48</v>
      </c>
      <c r="E26" t="s">
        <v>365</v>
      </c>
      <c r="F26" s="113" t="str">
        <f>VLOOKUP(B26,'DEER BldgType Assignment'!$B$7:$C$139,2,FALSE)</f>
        <v>RtS</v>
      </c>
      <c r="G26" s="113"/>
      <c r="H26" s="113" t="str">
        <f t="shared" si="0"/>
        <v>RtS</v>
      </c>
      <c r="I26">
        <v>1</v>
      </c>
    </row>
    <row r="27" spans="2:9">
      <c r="B27" t="s">
        <v>336</v>
      </c>
      <c r="C27" t="s">
        <v>48</v>
      </c>
      <c r="D27" t="s">
        <v>48</v>
      </c>
      <c r="E27" t="s">
        <v>142</v>
      </c>
      <c r="F27" s="113" t="str">
        <f>VLOOKUP(B27,'DEER BldgType Assignment'!$B$7:$C$139,2,FALSE)</f>
        <v>RtS</v>
      </c>
      <c r="G27" s="113"/>
      <c r="H27" s="113" t="str">
        <f t="shared" si="0"/>
        <v>RtS</v>
      </c>
      <c r="I27">
        <v>2</v>
      </c>
    </row>
    <row r="28" spans="2:9">
      <c r="B28" t="s">
        <v>344</v>
      </c>
      <c r="C28" t="s">
        <v>373</v>
      </c>
      <c r="D28" t="s">
        <v>52</v>
      </c>
      <c r="E28" t="s">
        <v>365</v>
      </c>
      <c r="F28" s="113" t="str">
        <f>VLOOKUP(B28,'DEER BldgType Assignment'!$B$7:$C$139,2,FALSE)</f>
        <v>SUn</v>
      </c>
      <c r="G28" s="113"/>
      <c r="H28" s="113" t="str">
        <f t="shared" si="0"/>
        <v>SUn</v>
      </c>
      <c r="I28">
        <v>2</v>
      </c>
    </row>
    <row r="29" spans="2:9">
      <c r="B29" t="s">
        <v>344</v>
      </c>
      <c r="C29" t="s">
        <v>373</v>
      </c>
      <c r="D29" t="s">
        <v>52</v>
      </c>
      <c r="E29" t="s">
        <v>371</v>
      </c>
      <c r="F29" s="113" t="str">
        <f>VLOOKUP(B29,'DEER BldgType Assignment'!$B$7:$C$139,2,FALSE)</f>
        <v>SUn</v>
      </c>
      <c r="G29" s="113"/>
      <c r="H29" s="113" t="str">
        <f t="shared" si="0"/>
        <v>SUn</v>
      </c>
      <c r="I29">
        <v>1</v>
      </c>
    </row>
    <row r="30" spans="2:9">
      <c r="B30" t="s">
        <v>344</v>
      </c>
      <c r="C30" t="s">
        <v>373</v>
      </c>
      <c r="D30" t="s">
        <v>52</v>
      </c>
      <c r="E30" t="s">
        <v>340</v>
      </c>
      <c r="F30" s="113" t="str">
        <f>VLOOKUP(B30,'DEER BldgType Assignment'!$B$7:$C$139,2,FALSE)</f>
        <v>SUn</v>
      </c>
      <c r="G30" s="113"/>
      <c r="H30" s="113" t="str">
        <f t="shared" si="0"/>
        <v>SUn</v>
      </c>
      <c r="I30">
        <v>5</v>
      </c>
    </row>
    <row r="31" spans="2:9">
      <c r="B31" t="s">
        <v>108</v>
      </c>
      <c r="C31" t="s">
        <v>368</v>
      </c>
      <c r="D31" t="s">
        <v>108</v>
      </c>
      <c r="E31" t="s">
        <v>369</v>
      </c>
      <c r="F31" s="113" t="str">
        <f>VLOOKUP(B31,'DEER BldgType Assignment'!$B$7:$C$139,2,FALSE)</f>
        <v>Htl</v>
      </c>
      <c r="G31" s="113"/>
      <c r="H31" s="113" t="str">
        <f t="shared" si="0"/>
        <v>Htl</v>
      </c>
      <c r="I31">
        <v>14</v>
      </c>
    </row>
    <row r="32" spans="2:9">
      <c r="B32" t="s">
        <v>108</v>
      </c>
      <c r="C32" t="s">
        <v>368</v>
      </c>
      <c r="D32" t="s">
        <v>108</v>
      </c>
      <c r="E32" t="s">
        <v>367</v>
      </c>
      <c r="F32" s="113" t="str">
        <f>VLOOKUP(B32,'DEER BldgType Assignment'!$B$7:$C$139,2,FALSE)</f>
        <v>Htl</v>
      </c>
      <c r="G32" s="113"/>
      <c r="H32" s="113" t="str">
        <f t="shared" si="0"/>
        <v>Htl</v>
      </c>
      <c r="I32">
        <v>1</v>
      </c>
    </row>
    <row r="33" spans="2:9">
      <c r="B33" t="s">
        <v>109</v>
      </c>
      <c r="C33" t="s">
        <v>368</v>
      </c>
      <c r="D33" t="s">
        <v>109</v>
      </c>
      <c r="E33" t="s">
        <v>369</v>
      </c>
      <c r="F33" s="113" t="str">
        <f>VLOOKUP(B33,'DEER BldgType Assignment'!$B$7:$C$139,2,FALSE)</f>
        <v>Mtl</v>
      </c>
      <c r="G33" s="113"/>
      <c r="H33" s="113" t="str">
        <f t="shared" si="0"/>
        <v>Mtl</v>
      </c>
      <c r="I33">
        <v>8</v>
      </c>
    </row>
    <row r="34" spans="2:9">
      <c r="B34" t="s">
        <v>293</v>
      </c>
      <c r="C34" t="s">
        <v>34</v>
      </c>
      <c r="D34" t="s">
        <v>34</v>
      </c>
      <c r="E34" t="s">
        <v>365</v>
      </c>
      <c r="F34" s="113" t="str">
        <f>VLOOKUP(B34,'DEER BldgType Assignment'!$B$7:$C$139,2,FALSE)</f>
        <v>OfS</v>
      </c>
      <c r="G34" s="113"/>
      <c r="H34" s="113" t="str">
        <f t="shared" si="0"/>
        <v>OfS</v>
      </c>
      <c r="I34">
        <v>1</v>
      </c>
    </row>
    <row r="35" spans="2:9">
      <c r="B35" t="s">
        <v>293</v>
      </c>
      <c r="C35" t="s">
        <v>34</v>
      </c>
      <c r="D35" t="s">
        <v>34</v>
      </c>
      <c r="E35" t="s">
        <v>340</v>
      </c>
      <c r="F35" s="113" t="str">
        <f>VLOOKUP(B35,'DEER BldgType Assignment'!$B$7:$C$139,2,FALSE)</f>
        <v>OfS</v>
      </c>
      <c r="G35" s="113"/>
      <c r="H35" s="113" t="str">
        <f t="shared" si="0"/>
        <v>OfS</v>
      </c>
      <c r="I35">
        <v>1</v>
      </c>
    </row>
    <row r="36" spans="2:9">
      <c r="B36" s="100" t="s">
        <v>244</v>
      </c>
      <c r="C36" t="s">
        <v>276</v>
      </c>
      <c r="D36" t="s">
        <v>44</v>
      </c>
      <c r="E36" t="s">
        <v>340</v>
      </c>
      <c r="F36" s="113" t="str">
        <f>VLOOKUP(B36,'DEER BldgType Assignment'!$B$7:$C$139,2,FALSE)</f>
        <v>RSD</v>
      </c>
      <c r="G36" s="113"/>
      <c r="H36" s="113" t="str">
        <f t="shared" si="0"/>
        <v>RSD</v>
      </c>
      <c r="I36">
        <v>3</v>
      </c>
    </row>
    <row r="37" spans="2:9">
      <c r="B37" s="100" t="s">
        <v>341</v>
      </c>
      <c r="C37" t="s">
        <v>44</v>
      </c>
      <c r="D37" t="s">
        <v>44</v>
      </c>
      <c r="E37" t="s">
        <v>139</v>
      </c>
      <c r="F37" s="113" t="str">
        <f>VLOOKUP(B37,'DEER BldgType Assignment'!$B$7:$C$139,2,FALSE)</f>
        <v>RSD</v>
      </c>
      <c r="G37" s="113"/>
      <c r="H37" s="113" t="str">
        <f t="shared" si="0"/>
        <v>RSD</v>
      </c>
      <c r="I37">
        <v>1</v>
      </c>
    </row>
    <row r="38" spans="2:9">
      <c r="B38" t="s">
        <v>306</v>
      </c>
      <c r="C38" t="s">
        <v>34</v>
      </c>
      <c r="D38" t="s">
        <v>34</v>
      </c>
      <c r="E38" t="s">
        <v>367</v>
      </c>
      <c r="F38" s="113" t="str">
        <f>VLOOKUP(B38,'DEER BldgType Assignment'!$B$7:$C$139,2,FALSE)</f>
        <v>OfS</v>
      </c>
      <c r="G38" s="113"/>
      <c r="H38" s="113" t="str">
        <f t="shared" si="0"/>
        <v>OfS</v>
      </c>
      <c r="I38">
        <v>2</v>
      </c>
    </row>
    <row r="39" spans="2:9">
      <c r="B39" t="s">
        <v>306</v>
      </c>
      <c r="C39" t="s">
        <v>34</v>
      </c>
      <c r="D39" t="s">
        <v>34</v>
      </c>
      <c r="E39" t="s">
        <v>372</v>
      </c>
      <c r="F39" s="113" t="str">
        <f>VLOOKUP(B39,'DEER BldgType Assignment'!$B$7:$C$139,2,FALSE)</f>
        <v>OfS</v>
      </c>
      <c r="G39" s="113"/>
      <c r="H39" s="113" t="str">
        <f t="shared" si="0"/>
        <v>OfS</v>
      </c>
      <c r="I39">
        <v>1</v>
      </c>
    </row>
    <row r="40" spans="2:9">
      <c r="B40" t="s">
        <v>306</v>
      </c>
      <c r="C40" t="s">
        <v>34</v>
      </c>
      <c r="D40" t="s">
        <v>34</v>
      </c>
      <c r="E40" t="s">
        <v>365</v>
      </c>
      <c r="F40" s="113" t="str">
        <f>VLOOKUP(B40,'DEER BldgType Assignment'!$B$7:$C$139,2,FALSE)</f>
        <v>OfS</v>
      </c>
      <c r="G40" s="113"/>
      <c r="H40" s="113" t="str">
        <f t="shared" si="0"/>
        <v>OfS</v>
      </c>
      <c r="I40">
        <v>1</v>
      </c>
    </row>
    <row r="41" spans="2:9">
      <c r="B41" t="s">
        <v>222</v>
      </c>
      <c r="C41" t="s">
        <v>15</v>
      </c>
      <c r="D41" t="s">
        <v>15</v>
      </c>
      <c r="E41" t="s">
        <v>15</v>
      </c>
      <c r="F41" s="113" t="str">
        <f>VLOOKUP(B41,'DEER BldgType Assignment'!$B$7:$C$139,2,FALSE)</f>
        <v>OfL</v>
      </c>
      <c r="G41" s="113" t="s">
        <v>128</v>
      </c>
      <c r="H41" s="113" t="str">
        <f t="shared" si="0"/>
        <v>Asm</v>
      </c>
      <c r="I41">
        <v>3</v>
      </c>
    </row>
    <row r="42" spans="2:9">
      <c r="B42" t="s">
        <v>222</v>
      </c>
      <c r="C42" t="s">
        <v>15</v>
      </c>
      <c r="D42" t="s">
        <v>15</v>
      </c>
      <c r="E42" t="s">
        <v>372</v>
      </c>
      <c r="F42" s="113" t="str">
        <f>VLOOKUP(B42,'DEER BldgType Assignment'!$B$7:$C$139,2,FALSE)</f>
        <v>OfL</v>
      </c>
      <c r="G42" s="113" t="s">
        <v>128</v>
      </c>
      <c r="H42" s="113" t="str">
        <f t="shared" si="0"/>
        <v>Asm</v>
      </c>
      <c r="I42">
        <v>1</v>
      </c>
    </row>
    <row r="43" spans="2:9">
      <c r="B43" t="s">
        <v>222</v>
      </c>
      <c r="C43" t="s">
        <v>15</v>
      </c>
      <c r="D43" t="s">
        <v>15</v>
      </c>
      <c r="E43" t="s">
        <v>365</v>
      </c>
      <c r="F43" s="113" t="str">
        <f>VLOOKUP(B43,'DEER BldgType Assignment'!$B$7:$C$139,2,FALSE)</f>
        <v>OfL</v>
      </c>
      <c r="G43" s="113" t="s">
        <v>128</v>
      </c>
      <c r="H43" s="113" t="str">
        <f t="shared" si="0"/>
        <v>Asm</v>
      </c>
      <c r="I43">
        <v>3</v>
      </c>
    </row>
    <row r="44" spans="2:9">
      <c r="B44" t="s">
        <v>222</v>
      </c>
      <c r="C44" t="s">
        <v>15</v>
      </c>
      <c r="D44" t="s">
        <v>15</v>
      </c>
      <c r="E44" t="s">
        <v>371</v>
      </c>
      <c r="F44" s="113" t="str">
        <f>VLOOKUP(B44,'DEER BldgType Assignment'!$B$7:$C$139,2,FALSE)</f>
        <v>OfL</v>
      </c>
      <c r="G44" s="113" t="s">
        <v>128</v>
      </c>
      <c r="H44" s="113" t="str">
        <f t="shared" si="0"/>
        <v>Asm</v>
      </c>
      <c r="I44">
        <v>4</v>
      </c>
    </row>
    <row r="45" spans="2:9">
      <c r="B45" t="s">
        <v>237</v>
      </c>
      <c r="C45" t="s">
        <v>44</v>
      </c>
      <c r="D45" t="s">
        <v>44</v>
      </c>
      <c r="E45" t="s">
        <v>366</v>
      </c>
      <c r="F45" s="113" t="str">
        <f>VLOOKUP(B45,'DEER BldgType Assignment'!$B$7:$C$139,2,FALSE)</f>
        <v>RSD</v>
      </c>
      <c r="G45" s="113"/>
      <c r="H45" s="113" t="str">
        <f t="shared" si="0"/>
        <v>RSD</v>
      </c>
      <c r="I45">
        <v>1</v>
      </c>
    </row>
    <row r="46" spans="2:9">
      <c r="B46" t="s">
        <v>336</v>
      </c>
      <c r="C46" t="s">
        <v>48</v>
      </c>
      <c r="D46" t="s">
        <v>48</v>
      </c>
      <c r="E46" t="s">
        <v>142</v>
      </c>
      <c r="F46" s="113" t="str">
        <f>VLOOKUP(B46,'DEER BldgType Assignment'!$B$7:$C$139,2,FALSE)</f>
        <v>RtS</v>
      </c>
      <c r="G46" s="113"/>
      <c r="H46" s="113" t="str">
        <f t="shared" si="0"/>
        <v>RtS</v>
      </c>
      <c r="I46">
        <v>2</v>
      </c>
    </row>
    <row r="47" spans="2:9">
      <c r="B47" t="s">
        <v>336</v>
      </c>
      <c r="C47" t="s">
        <v>48</v>
      </c>
      <c r="D47" t="s">
        <v>48</v>
      </c>
      <c r="E47" t="s">
        <v>340</v>
      </c>
      <c r="F47" s="113" t="str">
        <f>VLOOKUP(B47,'DEER BldgType Assignment'!$B$7:$C$139,2,FALSE)</f>
        <v>RtS</v>
      </c>
      <c r="G47" s="113"/>
      <c r="H47" s="113" t="str">
        <f t="shared" si="0"/>
        <v>RtS</v>
      </c>
      <c r="I47">
        <v>1</v>
      </c>
    </row>
    <row r="48" spans="2:9">
      <c r="B48" t="s">
        <v>308</v>
      </c>
      <c r="C48" t="s">
        <v>374</v>
      </c>
      <c r="D48" t="s">
        <v>34</v>
      </c>
      <c r="E48" t="s">
        <v>365</v>
      </c>
      <c r="F48" s="113" t="str">
        <f>VLOOKUP(B48,'DEER BldgType Assignment'!$B$7:$C$139,2,FALSE)</f>
        <v>OfS</v>
      </c>
      <c r="G48" s="113"/>
      <c r="H48" s="113" t="str">
        <f t="shared" si="0"/>
        <v>OfS</v>
      </c>
      <c r="I48">
        <v>2</v>
      </c>
    </row>
    <row r="49" spans="2:9">
      <c r="B49" t="s">
        <v>308</v>
      </c>
      <c r="C49" t="s">
        <v>374</v>
      </c>
      <c r="D49" t="s">
        <v>34</v>
      </c>
      <c r="E49" t="s">
        <v>366</v>
      </c>
      <c r="F49" s="113" t="str">
        <f>VLOOKUP(B49,'DEER BldgType Assignment'!$B$7:$C$139,2,FALSE)</f>
        <v>OfS</v>
      </c>
      <c r="G49" s="113"/>
      <c r="H49" s="113" t="str">
        <f t="shared" si="0"/>
        <v>OfS</v>
      </c>
      <c r="I49">
        <v>1</v>
      </c>
    </row>
    <row r="50" spans="2:9">
      <c r="B50" t="s">
        <v>344</v>
      </c>
      <c r="C50" t="s">
        <v>276</v>
      </c>
      <c r="D50" t="s">
        <v>52</v>
      </c>
      <c r="E50" t="s">
        <v>370</v>
      </c>
      <c r="F50" s="113" t="str">
        <f>VLOOKUP(B50,'DEER BldgType Assignment'!$B$7:$C$139,2,FALSE)</f>
        <v>SUn</v>
      </c>
      <c r="G50" s="113"/>
      <c r="H50" s="113" t="str">
        <f t="shared" si="0"/>
        <v>SUn</v>
      </c>
      <c r="I50">
        <v>2</v>
      </c>
    </row>
    <row r="51" spans="2:9">
      <c r="B51" t="s">
        <v>344</v>
      </c>
      <c r="C51" t="s">
        <v>276</v>
      </c>
      <c r="D51" t="s">
        <v>52</v>
      </c>
      <c r="E51" t="s">
        <v>340</v>
      </c>
      <c r="F51" s="113" t="str">
        <f>VLOOKUP(B51,'DEER BldgType Assignment'!$B$7:$C$139,2,FALSE)</f>
        <v>SUn</v>
      </c>
      <c r="G51" s="113"/>
      <c r="H51" s="113" t="str">
        <f t="shared" si="0"/>
        <v>SUn</v>
      </c>
      <c r="I51">
        <v>2</v>
      </c>
    </row>
    <row r="52" spans="2:9">
      <c r="B52" t="s">
        <v>302</v>
      </c>
      <c r="C52" t="s">
        <v>375</v>
      </c>
      <c r="D52" t="s">
        <v>48</v>
      </c>
      <c r="E52" t="s">
        <v>371</v>
      </c>
      <c r="F52" s="113" t="str">
        <f>VLOOKUP(B52,'DEER BldgType Assignment'!$B$7:$C$139,2,FALSE)</f>
        <v>RtS</v>
      </c>
      <c r="G52" s="113"/>
      <c r="H52" s="113" t="str">
        <f t="shared" si="0"/>
        <v>RtS</v>
      </c>
      <c r="I52">
        <v>2</v>
      </c>
    </row>
    <row r="53" spans="2:9">
      <c r="B53" t="s">
        <v>302</v>
      </c>
      <c r="C53" t="s">
        <v>375</v>
      </c>
      <c r="D53" t="s">
        <v>48</v>
      </c>
      <c r="E53" t="s">
        <v>340</v>
      </c>
      <c r="F53" s="113" t="str">
        <f>VLOOKUP(B53,'DEER BldgType Assignment'!$B$7:$C$139,2,FALSE)</f>
        <v>RtS</v>
      </c>
      <c r="G53" s="113"/>
      <c r="H53" s="113" t="str">
        <f t="shared" si="0"/>
        <v>RtS</v>
      </c>
      <c r="I53">
        <v>1</v>
      </c>
    </row>
    <row r="54" spans="2:9">
      <c r="B54" t="s">
        <v>223</v>
      </c>
      <c r="C54" t="s">
        <v>276</v>
      </c>
      <c r="D54" t="s">
        <v>105</v>
      </c>
      <c r="E54" t="s">
        <v>370</v>
      </c>
      <c r="F54" s="113" t="str">
        <f>VLOOKUP(B54,'DEER BldgType Assignment'!$B$7:$C$139,2,FALSE)</f>
        <v>MLI</v>
      </c>
      <c r="G54" s="113"/>
      <c r="H54" s="113" t="str">
        <f t="shared" si="0"/>
        <v>MLI</v>
      </c>
      <c r="I54">
        <v>3</v>
      </c>
    </row>
    <row r="55" spans="2:9">
      <c r="B55" t="s">
        <v>108</v>
      </c>
      <c r="C55" t="s">
        <v>368</v>
      </c>
      <c r="D55" t="s">
        <v>108</v>
      </c>
      <c r="E55" t="s">
        <v>369</v>
      </c>
      <c r="F55" s="113" t="str">
        <f>VLOOKUP(B55,'DEER BldgType Assignment'!$B$7:$C$139,2,FALSE)</f>
        <v>Htl</v>
      </c>
      <c r="G55" s="113"/>
      <c r="H55" s="113" t="str">
        <f t="shared" si="0"/>
        <v>Htl</v>
      </c>
      <c r="I55">
        <v>11</v>
      </c>
    </row>
    <row r="56" spans="2:9">
      <c r="B56" t="s">
        <v>108</v>
      </c>
      <c r="C56" t="s">
        <v>368</v>
      </c>
      <c r="D56" t="s">
        <v>108</v>
      </c>
      <c r="E56" t="s">
        <v>366</v>
      </c>
      <c r="F56" s="113" t="str">
        <f>VLOOKUP(B56,'DEER BldgType Assignment'!$B$7:$C$139,2,FALSE)</f>
        <v>Htl</v>
      </c>
      <c r="G56" s="113"/>
      <c r="H56" s="113" t="str">
        <f t="shared" si="0"/>
        <v>Htl</v>
      </c>
      <c r="I56">
        <v>5</v>
      </c>
    </row>
    <row r="57" spans="2:9">
      <c r="B57" t="s">
        <v>108</v>
      </c>
      <c r="C57" t="s">
        <v>368</v>
      </c>
      <c r="D57" t="s">
        <v>108</v>
      </c>
      <c r="E57" t="s">
        <v>369</v>
      </c>
      <c r="F57" s="113" t="str">
        <f>VLOOKUP(B57,'DEER BldgType Assignment'!$B$7:$C$139,2,FALSE)</f>
        <v>Htl</v>
      </c>
      <c r="G57" s="113"/>
      <c r="H57" s="113" t="str">
        <f t="shared" si="0"/>
        <v>Htl</v>
      </c>
      <c r="I57">
        <v>1</v>
      </c>
    </row>
    <row r="58" spans="2:9">
      <c r="B58" t="s">
        <v>108</v>
      </c>
      <c r="C58" t="s">
        <v>368</v>
      </c>
      <c r="D58" t="s">
        <v>108</v>
      </c>
      <c r="E58" t="s">
        <v>371</v>
      </c>
      <c r="F58" s="113" t="str">
        <f>VLOOKUP(B58,'DEER BldgType Assignment'!$B$7:$C$139,2,FALSE)</f>
        <v>Htl</v>
      </c>
      <c r="G58" s="113"/>
      <c r="H58" s="113" t="str">
        <f t="shared" si="0"/>
        <v>Htl</v>
      </c>
      <c r="I58">
        <v>1</v>
      </c>
    </row>
    <row r="59" spans="2:9">
      <c r="B59" s="100" t="s">
        <v>298</v>
      </c>
      <c r="C59" t="s">
        <v>376</v>
      </c>
      <c r="D59" t="s">
        <v>34</v>
      </c>
      <c r="E59" t="s">
        <v>366</v>
      </c>
      <c r="F59" s="113" t="str">
        <f>VLOOKUP(B59,'DEER BldgType Assignment'!$B$7:$C$139,2,FALSE)</f>
        <v>OfS</v>
      </c>
      <c r="G59" s="113"/>
      <c r="H59" s="113" t="str">
        <f t="shared" si="0"/>
        <v>OfS</v>
      </c>
      <c r="I59">
        <v>1</v>
      </c>
    </row>
    <row r="60" spans="2:9">
      <c r="B60" s="100" t="s">
        <v>298</v>
      </c>
      <c r="C60" t="s">
        <v>376</v>
      </c>
      <c r="D60" t="s">
        <v>34</v>
      </c>
      <c r="E60" t="s">
        <v>365</v>
      </c>
      <c r="F60" s="113" t="str">
        <f>VLOOKUP(B60,'DEER BldgType Assignment'!$B$7:$C$139,2,FALSE)</f>
        <v>OfS</v>
      </c>
      <c r="G60" s="113"/>
      <c r="H60" s="113" t="str">
        <f t="shared" si="0"/>
        <v>OfS</v>
      </c>
      <c r="I60">
        <v>5</v>
      </c>
    </row>
    <row r="61" spans="2:9">
      <c r="B61" s="100" t="s">
        <v>298</v>
      </c>
      <c r="C61" t="s">
        <v>376</v>
      </c>
      <c r="D61" t="s">
        <v>34</v>
      </c>
      <c r="E61" t="s">
        <v>340</v>
      </c>
      <c r="F61" s="113" t="str">
        <f>VLOOKUP(B61,'DEER BldgType Assignment'!$B$7:$C$139,2,FALSE)</f>
        <v>OfS</v>
      </c>
      <c r="G61" s="113"/>
      <c r="H61" s="113" t="str">
        <f t="shared" si="0"/>
        <v>OfS</v>
      </c>
      <c r="I61">
        <v>4</v>
      </c>
    </row>
    <row r="62" spans="2:9">
      <c r="B62" t="s">
        <v>336</v>
      </c>
      <c r="C62" t="s">
        <v>34</v>
      </c>
      <c r="D62" t="s">
        <v>48</v>
      </c>
      <c r="E62" t="s">
        <v>371</v>
      </c>
      <c r="F62" s="113" t="str">
        <f>VLOOKUP(B62,'DEER BldgType Assignment'!$B$7:$C$139,2,FALSE)</f>
        <v>RtS</v>
      </c>
      <c r="G62" s="113"/>
      <c r="H62" s="113" t="str">
        <f t="shared" si="0"/>
        <v>RtS</v>
      </c>
      <c r="I62">
        <v>1</v>
      </c>
    </row>
    <row r="63" spans="2:9">
      <c r="B63" t="s">
        <v>324</v>
      </c>
      <c r="C63" t="s">
        <v>48</v>
      </c>
      <c r="D63" t="s">
        <v>48</v>
      </c>
      <c r="E63" t="s">
        <v>366</v>
      </c>
      <c r="F63" s="113" t="str">
        <f>VLOOKUP(B63,'DEER BldgType Assignment'!$B$7:$C$139,2,FALSE)</f>
        <v>RtS</v>
      </c>
      <c r="G63" s="113"/>
      <c r="H63" s="113" t="str">
        <f t="shared" si="0"/>
        <v>RtS</v>
      </c>
      <c r="I63">
        <v>1</v>
      </c>
    </row>
    <row r="64" spans="2:9">
      <c r="B64" t="s">
        <v>324</v>
      </c>
      <c r="C64" t="s">
        <v>48</v>
      </c>
      <c r="D64" t="s">
        <v>48</v>
      </c>
      <c r="E64" t="s">
        <v>340</v>
      </c>
      <c r="F64" s="113" t="str">
        <f>VLOOKUP(B64,'DEER BldgType Assignment'!$B$7:$C$139,2,FALSE)</f>
        <v>RtS</v>
      </c>
      <c r="G64" s="113"/>
      <c r="H64" s="113" t="str">
        <f t="shared" si="0"/>
        <v>RtS</v>
      </c>
      <c r="I64">
        <v>1</v>
      </c>
    </row>
    <row r="65" spans="2:9">
      <c r="B65" t="s">
        <v>234</v>
      </c>
      <c r="C65" t="s">
        <v>15</v>
      </c>
      <c r="D65" t="s">
        <v>15</v>
      </c>
      <c r="E65" t="s">
        <v>367</v>
      </c>
      <c r="F65" s="113" t="str">
        <f>VLOOKUP(B65,'DEER BldgType Assignment'!$B$7:$C$139,2,FALSE)</f>
        <v>Asm</v>
      </c>
      <c r="G65" s="113"/>
      <c r="H65" s="113" t="str">
        <f t="shared" si="0"/>
        <v>Asm</v>
      </c>
      <c r="I65">
        <v>2</v>
      </c>
    </row>
    <row r="66" spans="2:9">
      <c r="B66" t="s">
        <v>234</v>
      </c>
      <c r="C66" t="s">
        <v>15</v>
      </c>
      <c r="D66" t="s">
        <v>15</v>
      </c>
      <c r="E66" t="s">
        <v>371</v>
      </c>
      <c r="F66" s="113" t="str">
        <f>VLOOKUP(B66,'DEER BldgType Assignment'!$B$7:$C$139,2,FALSE)</f>
        <v>Asm</v>
      </c>
      <c r="G66" s="113"/>
      <c r="H66" s="113" t="str">
        <f t="shared" si="0"/>
        <v>Asm</v>
      </c>
      <c r="I66">
        <v>4</v>
      </c>
    </row>
    <row r="67" spans="2:9">
      <c r="B67" t="s">
        <v>286</v>
      </c>
      <c r="C67" t="s">
        <v>48</v>
      </c>
      <c r="D67" t="s">
        <v>48</v>
      </c>
      <c r="E67" t="s">
        <v>370</v>
      </c>
      <c r="F67" s="113" t="str">
        <f>VLOOKUP(B67,'DEER BldgType Assignment'!$B$7:$C$139,2,FALSE)</f>
        <v>RtS</v>
      </c>
      <c r="G67" s="113"/>
      <c r="H67" s="113" t="str">
        <f t="shared" si="0"/>
        <v>RtS</v>
      </c>
      <c r="I67">
        <v>1</v>
      </c>
    </row>
    <row r="68" spans="2:9">
      <c r="B68" t="s">
        <v>286</v>
      </c>
      <c r="C68" t="s">
        <v>48</v>
      </c>
      <c r="D68" t="s">
        <v>48</v>
      </c>
      <c r="E68" t="s">
        <v>365</v>
      </c>
      <c r="F68" s="113" t="str">
        <f>VLOOKUP(B68,'DEER BldgType Assignment'!$B$7:$C$139,2,FALSE)</f>
        <v>RtS</v>
      </c>
      <c r="G68" s="113"/>
      <c r="H68" s="113" t="str">
        <f t="shared" si="0"/>
        <v>RtS</v>
      </c>
      <c r="I68">
        <v>1</v>
      </c>
    </row>
    <row r="69" spans="2:9">
      <c r="B69" t="s">
        <v>286</v>
      </c>
      <c r="C69" t="s">
        <v>48</v>
      </c>
      <c r="D69" t="s">
        <v>48</v>
      </c>
      <c r="E69" t="s">
        <v>142</v>
      </c>
      <c r="F69" s="113" t="str">
        <f>VLOOKUP(B69,'DEER BldgType Assignment'!$B$7:$C$139,2,FALSE)</f>
        <v>RtS</v>
      </c>
      <c r="G69" s="113"/>
      <c r="H69" s="113" t="str">
        <f t="shared" si="0"/>
        <v>RtS</v>
      </c>
      <c r="I69">
        <v>4</v>
      </c>
    </row>
    <row r="70" spans="2:9">
      <c r="B70" t="s">
        <v>286</v>
      </c>
      <c r="C70" t="s">
        <v>48</v>
      </c>
      <c r="D70" t="s">
        <v>48</v>
      </c>
      <c r="E70" t="s">
        <v>340</v>
      </c>
      <c r="F70" s="113" t="str">
        <f>VLOOKUP(B70,'DEER BldgType Assignment'!$B$7:$C$139,2,FALSE)</f>
        <v>RtS</v>
      </c>
      <c r="G70" s="113"/>
      <c r="H70" s="113" t="str">
        <f t="shared" si="0"/>
        <v>RtS</v>
      </c>
      <c r="I70">
        <v>2</v>
      </c>
    </row>
    <row r="71" spans="2:9">
      <c r="B71" t="s">
        <v>341</v>
      </c>
      <c r="C71" t="s">
        <v>44</v>
      </c>
      <c r="D71" t="s">
        <v>44</v>
      </c>
      <c r="E71" t="s">
        <v>367</v>
      </c>
      <c r="F71" s="113" t="str">
        <f>VLOOKUP(B71,'DEER BldgType Assignment'!$B$7:$C$139,2,FALSE)</f>
        <v>RSD</v>
      </c>
      <c r="G71" s="113"/>
      <c r="H71" s="113" t="str">
        <f t="shared" si="0"/>
        <v>RSD</v>
      </c>
      <c r="I71">
        <v>2</v>
      </c>
    </row>
    <row r="72" spans="2:9">
      <c r="B72" t="s">
        <v>324</v>
      </c>
      <c r="C72" t="s">
        <v>48</v>
      </c>
      <c r="D72" t="s">
        <v>48</v>
      </c>
      <c r="E72" t="s">
        <v>365</v>
      </c>
      <c r="F72" s="113" t="str">
        <f>VLOOKUP(B72,'DEER BldgType Assignment'!$B$7:$C$139,2,FALSE)</f>
        <v>RtS</v>
      </c>
      <c r="G72" s="113"/>
      <c r="H72" s="113" t="str">
        <f t="shared" ref="H72:H135" si="1">IF(ISBLANK(G72),F72,G72)</f>
        <v>RtS</v>
      </c>
      <c r="I72">
        <v>2</v>
      </c>
    </row>
    <row r="73" spans="2:9">
      <c r="B73" t="s">
        <v>324</v>
      </c>
      <c r="C73" t="s">
        <v>48</v>
      </c>
      <c r="D73" t="s">
        <v>48</v>
      </c>
      <c r="E73" t="s">
        <v>142</v>
      </c>
      <c r="F73" s="113" t="str">
        <f>VLOOKUP(B73,'DEER BldgType Assignment'!$B$7:$C$139,2,FALSE)</f>
        <v>RtS</v>
      </c>
      <c r="G73" s="113"/>
      <c r="H73" s="113" t="str">
        <f t="shared" si="1"/>
        <v>RtS</v>
      </c>
      <c r="I73">
        <v>1</v>
      </c>
    </row>
    <row r="74" spans="2:9">
      <c r="B74" t="s">
        <v>341</v>
      </c>
      <c r="C74" t="s">
        <v>377</v>
      </c>
      <c r="D74" t="s">
        <v>44</v>
      </c>
      <c r="E74" t="s">
        <v>367</v>
      </c>
      <c r="F74" s="113" t="str">
        <f>VLOOKUP(B74,'DEER BldgType Assignment'!$B$7:$C$139,2,FALSE)</f>
        <v>RSD</v>
      </c>
      <c r="G74" s="113"/>
      <c r="H74" s="113" t="str">
        <f t="shared" si="1"/>
        <v>RSD</v>
      </c>
      <c r="I74">
        <v>1</v>
      </c>
    </row>
    <row r="75" spans="2:9">
      <c r="B75" t="s">
        <v>341</v>
      </c>
      <c r="C75" t="s">
        <v>377</v>
      </c>
      <c r="D75" t="s">
        <v>44</v>
      </c>
      <c r="E75" t="s">
        <v>371</v>
      </c>
      <c r="F75" s="113" t="str">
        <f>VLOOKUP(B75,'DEER BldgType Assignment'!$B$7:$C$139,2,FALSE)</f>
        <v>RSD</v>
      </c>
      <c r="G75" s="113"/>
      <c r="H75" s="113" t="str">
        <f t="shared" si="1"/>
        <v>RSD</v>
      </c>
      <c r="I75">
        <v>1</v>
      </c>
    </row>
    <row r="76" spans="2:9">
      <c r="B76" t="s">
        <v>341</v>
      </c>
      <c r="C76" t="s">
        <v>377</v>
      </c>
      <c r="D76" t="s">
        <v>44</v>
      </c>
      <c r="E76" t="s">
        <v>366</v>
      </c>
      <c r="F76" s="113" t="str">
        <f>VLOOKUP(B76,'DEER BldgType Assignment'!$B$7:$C$139,2,FALSE)</f>
        <v>RSD</v>
      </c>
      <c r="G76" s="113"/>
      <c r="H76" s="113" t="str">
        <f t="shared" si="1"/>
        <v>RSD</v>
      </c>
      <c r="I76">
        <v>1</v>
      </c>
    </row>
    <row r="77" spans="2:9">
      <c r="B77" t="s">
        <v>249</v>
      </c>
      <c r="C77" t="s">
        <v>26</v>
      </c>
      <c r="D77" t="s">
        <v>26</v>
      </c>
      <c r="E77" t="s">
        <v>142</v>
      </c>
      <c r="F77" s="113" t="str">
        <f>VLOOKUP(B77,'DEER BldgType Assignment'!$B$7:$C$139,2,FALSE)</f>
        <v>Gro</v>
      </c>
      <c r="G77" s="113"/>
      <c r="H77" s="113" t="str">
        <f t="shared" si="1"/>
        <v>Gro</v>
      </c>
      <c r="I77">
        <v>5</v>
      </c>
    </row>
    <row r="78" spans="2:9">
      <c r="B78" s="100" t="s">
        <v>341</v>
      </c>
      <c r="C78" t="s">
        <v>44</v>
      </c>
      <c r="D78" t="s">
        <v>44</v>
      </c>
      <c r="E78" t="s">
        <v>372</v>
      </c>
      <c r="F78" s="113" t="str">
        <f>VLOOKUP(B78,'DEER BldgType Assignment'!$B$7:$C$139,2,FALSE)</f>
        <v>RSD</v>
      </c>
      <c r="G78" s="113"/>
      <c r="H78" s="113" t="str">
        <f t="shared" si="1"/>
        <v>RSD</v>
      </c>
      <c r="I78">
        <v>1</v>
      </c>
    </row>
    <row r="79" spans="2:9">
      <c r="B79" s="100" t="s">
        <v>341</v>
      </c>
      <c r="C79" t="s">
        <v>44</v>
      </c>
      <c r="D79" t="s">
        <v>44</v>
      </c>
      <c r="E79" t="s">
        <v>340</v>
      </c>
      <c r="F79" s="113" t="str">
        <f>VLOOKUP(B79,'DEER BldgType Assignment'!$B$7:$C$139,2,FALSE)</f>
        <v>RSD</v>
      </c>
      <c r="G79" s="113"/>
      <c r="H79" s="113" t="str">
        <f t="shared" si="1"/>
        <v>RSD</v>
      </c>
      <c r="I79">
        <v>1</v>
      </c>
    </row>
    <row r="80" spans="2:9">
      <c r="B80" s="100" t="s">
        <v>298</v>
      </c>
      <c r="C80" t="s">
        <v>34</v>
      </c>
      <c r="D80" t="s">
        <v>34</v>
      </c>
      <c r="E80" t="s">
        <v>340</v>
      </c>
      <c r="F80" s="113" t="str">
        <f>VLOOKUP(B80,'DEER BldgType Assignment'!$B$7:$C$139,2,FALSE)</f>
        <v>OfS</v>
      </c>
      <c r="G80" s="113"/>
      <c r="H80" s="113" t="str">
        <f t="shared" si="1"/>
        <v>OfS</v>
      </c>
      <c r="I80">
        <v>1</v>
      </c>
    </row>
    <row r="81" spans="2:9">
      <c r="B81" t="s">
        <v>322</v>
      </c>
      <c r="C81" t="s">
        <v>368</v>
      </c>
      <c r="D81" t="s">
        <v>108</v>
      </c>
      <c r="E81" t="s">
        <v>369</v>
      </c>
      <c r="F81" s="113" t="str">
        <f>VLOOKUP(B81,'DEER BldgType Assignment'!$B$7:$C$139,2,FALSE)</f>
        <v>Htl</v>
      </c>
      <c r="G81" s="113"/>
      <c r="H81" s="113" t="str">
        <f t="shared" si="1"/>
        <v>Htl</v>
      </c>
      <c r="I81">
        <v>1</v>
      </c>
    </row>
    <row r="82" spans="2:9">
      <c r="B82" t="s">
        <v>322</v>
      </c>
      <c r="C82" t="s">
        <v>368</v>
      </c>
      <c r="D82" t="s">
        <v>108</v>
      </c>
      <c r="E82" t="s">
        <v>367</v>
      </c>
      <c r="F82" s="113" t="str">
        <f>VLOOKUP(B82,'DEER BldgType Assignment'!$B$7:$C$139,2,FALSE)</f>
        <v>Htl</v>
      </c>
      <c r="G82" s="113"/>
      <c r="H82" s="113" t="str">
        <f t="shared" si="1"/>
        <v>Htl</v>
      </c>
      <c r="I82">
        <v>2</v>
      </c>
    </row>
    <row r="83" spans="2:9">
      <c r="B83" t="s">
        <v>322</v>
      </c>
      <c r="C83" t="s">
        <v>368</v>
      </c>
      <c r="D83" t="s">
        <v>108</v>
      </c>
      <c r="E83" t="s">
        <v>372</v>
      </c>
      <c r="F83" s="113" t="str">
        <f>VLOOKUP(B83,'DEER BldgType Assignment'!$B$7:$C$139,2,FALSE)</f>
        <v>Htl</v>
      </c>
      <c r="G83" s="113"/>
      <c r="H83" s="113" t="str">
        <f t="shared" si="1"/>
        <v>Htl</v>
      </c>
      <c r="I83">
        <v>1</v>
      </c>
    </row>
    <row r="84" spans="2:9">
      <c r="B84" t="s">
        <v>322</v>
      </c>
      <c r="C84" t="s">
        <v>368</v>
      </c>
      <c r="D84" t="s">
        <v>108</v>
      </c>
      <c r="E84" t="s">
        <v>366</v>
      </c>
      <c r="F84" s="113" t="str">
        <f>VLOOKUP(B84,'DEER BldgType Assignment'!$B$7:$C$139,2,FALSE)</f>
        <v>Htl</v>
      </c>
      <c r="G84" s="113"/>
      <c r="H84" s="113" t="str">
        <f t="shared" si="1"/>
        <v>Htl</v>
      </c>
      <c r="I84">
        <v>1</v>
      </c>
    </row>
    <row r="85" spans="2:9">
      <c r="B85" t="s">
        <v>236</v>
      </c>
      <c r="C85" t="s">
        <v>15</v>
      </c>
      <c r="D85" t="s">
        <v>15</v>
      </c>
      <c r="E85" t="s">
        <v>15</v>
      </c>
      <c r="F85" s="113" t="str">
        <f>VLOOKUP(B85,'DEER BldgType Assignment'!$B$7:$C$139,2,FALSE)</f>
        <v>Asm</v>
      </c>
      <c r="G85" s="113"/>
      <c r="H85" s="113" t="str">
        <f t="shared" si="1"/>
        <v>Asm</v>
      </c>
      <c r="I85">
        <v>2</v>
      </c>
    </row>
    <row r="86" spans="2:9">
      <c r="B86" t="s">
        <v>236</v>
      </c>
      <c r="C86" t="s">
        <v>15</v>
      </c>
      <c r="D86" t="s">
        <v>15</v>
      </c>
      <c r="E86" t="s">
        <v>367</v>
      </c>
      <c r="F86" s="113" t="str">
        <f>VLOOKUP(B86,'DEER BldgType Assignment'!$B$7:$C$139,2,FALSE)</f>
        <v>Asm</v>
      </c>
      <c r="G86" s="113"/>
      <c r="H86" s="113" t="str">
        <f t="shared" si="1"/>
        <v>Asm</v>
      </c>
      <c r="I86">
        <v>1</v>
      </c>
    </row>
    <row r="87" spans="2:9">
      <c r="B87" t="s">
        <v>236</v>
      </c>
      <c r="C87" t="s">
        <v>15</v>
      </c>
      <c r="D87" t="s">
        <v>15</v>
      </c>
      <c r="E87" t="s">
        <v>340</v>
      </c>
      <c r="F87" s="113" t="str">
        <f>VLOOKUP(B87,'DEER BldgType Assignment'!$B$7:$C$139,2,FALSE)</f>
        <v>Asm</v>
      </c>
      <c r="G87" s="113"/>
      <c r="H87" s="113" t="str">
        <f t="shared" si="1"/>
        <v>Asm</v>
      </c>
      <c r="I87">
        <v>1</v>
      </c>
    </row>
    <row r="88" spans="2:9">
      <c r="B88" t="s">
        <v>344</v>
      </c>
      <c r="C88" t="s">
        <v>373</v>
      </c>
      <c r="D88" t="s">
        <v>52</v>
      </c>
      <c r="E88" t="s">
        <v>340</v>
      </c>
      <c r="F88" s="113" t="str">
        <f>VLOOKUP(B88,'DEER BldgType Assignment'!$B$7:$C$139,2,FALSE)</f>
        <v>SUn</v>
      </c>
      <c r="G88" s="113"/>
      <c r="H88" s="113" t="str">
        <f t="shared" si="1"/>
        <v>SUn</v>
      </c>
      <c r="I88">
        <v>1</v>
      </c>
    </row>
    <row r="89" spans="2:9">
      <c r="B89" t="s">
        <v>109</v>
      </c>
      <c r="C89" t="s">
        <v>368</v>
      </c>
      <c r="D89" t="s">
        <v>109</v>
      </c>
      <c r="E89" t="s">
        <v>369</v>
      </c>
      <c r="F89" s="113" t="str">
        <f>VLOOKUP(B89,'DEER BldgType Assignment'!$B$7:$C$139,2,FALSE)</f>
        <v>Mtl</v>
      </c>
      <c r="G89" s="113"/>
      <c r="H89" s="113" t="str">
        <f t="shared" si="1"/>
        <v>Mtl</v>
      </c>
      <c r="I89">
        <v>2</v>
      </c>
    </row>
    <row r="90" spans="2:9">
      <c r="B90" t="s">
        <v>109</v>
      </c>
      <c r="C90" t="s">
        <v>368</v>
      </c>
      <c r="D90" t="s">
        <v>109</v>
      </c>
      <c r="E90" t="s">
        <v>367</v>
      </c>
      <c r="F90" s="113" t="str">
        <f>VLOOKUP(B90,'DEER BldgType Assignment'!$B$7:$C$139,2,FALSE)</f>
        <v>Mtl</v>
      </c>
      <c r="G90" s="113"/>
      <c r="H90" s="113" t="str">
        <f t="shared" si="1"/>
        <v>Mtl</v>
      </c>
      <c r="I90">
        <v>2</v>
      </c>
    </row>
    <row r="91" spans="2:9">
      <c r="B91" t="s">
        <v>109</v>
      </c>
      <c r="C91" t="s">
        <v>368</v>
      </c>
      <c r="D91" t="s">
        <v>109</v>
      </c>
      <c r="E91" t="s">
        <v>378</v>
      </c>
      <c r="F91" s="113" t="str">
        <f>VLOOKUP(B91,'DEER BldgType Assignment'!$B$7:$C$139,2,FALSE)</f>
        <v>Mtl</v>
      </c>
      <c r="G91" s="113"/>
      <c r="H91" s="113" t="str">
        <f t="shared" si="1"/>
        <v>Mtl</v>
      </c>
      <c r="I91">
        <v>1</v>
      </c>
    </row>
    <row r="92" spans="2:9">
      <c r="B92" t="s">
        <v>109</v>
      </c>
      <c r="C92" t="s">
        <v>368</v>
      </c>
      <c r="D92" t="s">
        <v>109</v>
      </c>
      <c r="E92" t="s">
        <v>365</v>
      </c>
      <c r="F92" s="113" t="str">
        <f>VLOOKUP(B92,'DEER BldgType Assignment'!$B$7:$C$139,2,FALSE)</f>
        <v>Mtl</v>
      </c>
      <c r="G92" s="113"/>
      <c r="H92" s="113" t="str">
        <f t="shared" si="1"/>
        <v>Mtl</v>
      </c>
      <c r="I92">
        <v>1</v>
      </c>
    </row>
    <row r="93" spans="2:9">
      <c r="B93" t="s">
        <v>109</v>
      </c>
      <c r="C93" t="s">
        <v>368</v>
      </c>
      <c r="D93" t="s">
        <v>109</v>
      </c>
      <c r="E93" t="s">
        <v>366</v>
      </c>
      <c r="F93" s="113" t="str">
        <f>VLOOKUP(B93,'DEER BldgType Assignment'!$B$7:$C$139,2,FALSE)</f>
        <v>Mtl</v>
      </c>
      <c r="G93" s="113"/>
      <c r="H93" s="113" t="str">
        <f t="shared" si="1"/>
        <v>Mtl</v>
      </c>
      <c r="I93">
        <v>3</v>
      </c>
    </row>
    <row r="94" spans="2:9">
      <c r="B94" t="s">
        <v>341</v>
      </c>
      <c r="C94" t="s">
        <v>44</v>
      </c>
      <c r="D94" t="s">
        <v>44</v>
      </c>
      <c r="E94" t="s">
        <v>139</v>
      </c>
      <c r="F94" s="113" t="str">
        <f>VLOOKUP(B94,'DEER BldgType Assignment'!$B$7:$C$139,2,FALSE)</f>
        <v>RSD</v>
      </c>
      <c r="G94" s="113"/>
      <c r="H94" s="113" t="str">
        <f t="shared" si="1"/>
        <v>RSD</v>
      </c>
      <c r="I94">
        <v>6</v>
      </c>
    </row>
    <row r="95" spans="2:9">
      <c r="B95" t="s">
        <v>341</v>
      </c>
      <c r="C95" t="s">
        <v>44</v>
      </c>
      <c r="D95" t="s">
        <v>44</v>
      </c>
      <c r="E95" t="s">
        <v>367</v>
      </c>
      <c r="F95" s="113" t="str">
        <f>VLOOKUP(B95,'DEER BldgType Assignment'!$B$7:$C$139,2,FALSE)</f>
        <v>RSD</v>
      </c>
      <c r="G95" s="113"/>
      <c r="H95" s="113" t="str">
        <f t="shared" si="1"/>
        <v>RSD</v>
      </c>
      <c r="I95">
        <v>1</v>
      </c>
    </row>
    <row r="96" spans="2:9">
      <c r="B96" t="s">
        <v>341</v>
      </c>
      <c r="C96" t="s">
        <v>44</v>
      </c>
      <c r="D96" t="s">
        <v>44</v>
      </c>
      <c r="E96" t="s">
        <v>372</v>
      </c>
      <c r="F96" s="113" t="str">
        <f>VLOOKUP(B96,'DEER BldgType Assignment'!$B$7:$C$139,2,FALSE)</f>
        <v>RSD</v>
      </c>
      <c r="G96" s="113"/>
      <c r="H96" s="113" t="str">
        <f t="shared" si="1"/>
        <v>RSD</v>
      </c>
      <c r="I96">
        <v>1</v>
      </c>
    </row>
    <row r="97" spans="2:9">
      <c r="B97" t="s">
        <v>341</v>
      </c>
      <c r="C97" t="s">
        <v>44</v>
      </c>
      <c r="D97" t="s">
        <v>44</v>
      </c>
      <c r="E97" t="s">
        <v>371</v>
      </c>
      <c r="F97" s="113" t="str">
        <f>VLOOKUP(B97,'DEER BldgType Assignment'!$B$7:$C$139,2,FALSE)</f>
        <v>RSD</v>
      </c>
      <c r="G97" s="113"/>
      <c r="H97" s="113" t="str">
        <f t="shared" si="1"/>
        <v>RSD</v>
      </c>
      <c r="I97">
        <v>1</v>
      </c>
    </row>
    <row r="98" spans="2:9">
      <c r="B98" t="s">
        <v>341</v>
      </c>
      <c r="C98" t="s">
        <v>44</v>
      </c>
      <c r="D98" t="s">
        <v>44</v>
      </c>
      <c r="E98" t="s">
        <v>366</v>
      </c>
      <c r="F98" s="113" t="str">
        <f>VLOOKUP(B98,'DEER BldgType Assignment'!$B$7:$C$139,2,FALSE)</f>
        <v>RSD</v>
      </c>
      <c r="G98" s="113"/>
      <c r="H98" s="113" t="str">
        <f t="shared" si="1"/>
        <v>RSD</v>
      </c>
      <c r="I98">
        <v>2</v>
      </c>
    </row>
    <row r="99" spans="2:9">
      <c r="B99" t="s">
        <v>341</v>
      </c>
      <c r="C99" t="s">
        <v>44</v>
      </c>
      <c r="D99" t="s">
        <v>44</v>
      </c>
      <c r="E99" t="s">
        <v>340</v>
      </c>
      <c r="F99" s="113" t="str">
        <f>VLOOKUP(B99,'DEER BldgType Assignment'!$B$7:$C$139,2,FALSE)</f>
        <v>RSD</v>
      </c>
      <c r="G99" s="113"/>
      <c r="H99" s="113" t="str">
        <f t="shared" si="1"/>
        <v>RSD</v>
      </c>
      <c r="I99">
        <v>1</v>
      </c>
    </row>
    <row r="100" spans="2:9">
      <c r="B100" t="s">
        <v>336</v>
      </c>
      <c r="C100" t="s">
        <v>34</v>
      </c>
      <c r="D100" t="s">
        <v>48</v>
      </c>
      <c r="E100" t="s">
        <v>367</v>
      </c>
      <c r="F100" s="113" t="str">
        <f>VLOOKUP(B100,'DEER BldgType Assignment'!$B$7:$C$139,2,FALSE)</f>
        <v>RtS</v>
      </c>
      <c r="G100" s="113"/>
      <c r="H100" s="113" t="str">
        <f t="shared" si="1"/>
        <v>RtS</v>
      </c>
      <c r="I100">
        <v>1</v>
      </c>
    </row>
    <row r="101" spans="2:9">
      <c r="B101" t="s">
        <v>336</v>
      </c>
      <c r="C101" t="s">
        <v>34</v>
      </c>
      <c r="D101" t="s">
        <v>48</v>
      </c>
      <c r="E101" t="s">
        <v>366</v>
      </c>
      <c r="F101" s="113" t="str">
        <f>VLOOKUP(B101,'DEER BldgType Assignment'!$B$7:$C$139,2,FALSE)</f>
        <v>RtS</v>
      </c>
      <c r="G101" s="113"/>
      <c r="H101" s="113" t="str">
        <f t="shared" si="1"/>
        <v>RtS</v>
      </c>
      <c r="I101">
        <v>1</v>
      </c>
    </row>
    <row r="102" spans="2:9">
      <c r="B102" t="s">
        <v>336</v>
      </c>
      <c r="C102" t="s">
        <v>34</v>
      </c>
      <c r="D102" t="s">
        <v>48</v>
      </c>
      <c r="E102" t="s">
        <v>379</v>
      </c>
      <c r="F102" s="113" t="str">
        <f>VLOOKUP(B102,'DEER BldgType Assignment'!$B$7:$C$139,2,FALSE)</f>
        <v>RtS</v>
      </c>
      <c r="G102" s="113"/>
      <c r="H102" s="113" t="str">
        <f t="shared" si="1"/>
        <v>RtS</v>
      </c>
      <c r="I102">
        <v>2</v>
      </c>
    </row>
    <row r="103" spans="2:9">
      <c r="B103" t="s">
        <v>336</v>
      </c>
      <c r="C103" t="s">
        <v>34</v>
      </c>
      <c r="D103" t="s">
        <v>48</v>
      </c>
      <c r="E103" t="s">
        <v>372</v>
      </c>
      <c r="F103" s="113" t="str">
        <f>VLOOKUP(B103,'DEER BldgType Assignment'!$B$7:$C$139,2,FALSE)</f>
        <v>RtS</v>
      </c>
      <c r="G103" s="113"/>
      <c r="H103" s="113" t="str">
        <f t="shared" si="1"/>
        <v>RtS</v>
      </c>
      <c r="I103">
        <v>1</v>
      </c>
    </row>
    <row r="104" spans="2:9">
      <c r="B104" t="s">
        <v>336</v>
      </c>
      <c r="C104" t="s">
        <v>34</v>
      </c>
      <c r="D104" t="s">
        <v>48</v>
      </c>
      <c r="E104" t="s">
        <v>365</v>
      </c>
      <c r="F104" s="113" t="str">
        <f>VLOOKUP(B104,'DEER BldgType Assignment'!$B$7:$C$139,2,FALSE)</f>
        <v>RtS</v>
      </c>
      <c r="G104" s="113"/>
      <c r="H104" s="113" t="str">
        <f t="shared" si="1"/>
        <v>RtS</v>
      </c>
      <c r="I104">
        <v>2</v>
      </c>
    </row>
    <row r="105" spans="2:9">
      <c r="B105" t="s">
        <v>336</v>
      </c>
      <c r="C105" t="s">
        <v>34</v>
      </c>
      <c r="D105" t="s">
        <v>48</v>
      </c>
      <c r="E105" t="s">
        <v>340</v>
      </c>
      <c r="F105" s="113" t="str">
        <f>VLOOKUP(B105,'DEER BldgType Assignment'!$B$7:$C$139,2,FALSE)</f>
        <v>RtS</v>
      </c>
      <c r="G105" s="113"/>
      <c r="H105" s="113" t="str">
        <f t="shared" si="1"/>
        <v>RtS</v>
      </c>
      <c r="I105">
        <v>1</v>
      </c>
    </row>
    <row r="106" spans="2:9">
      <c r="B106" s="100" t="s">
        <v>294</v>
      </c>
      <c r="C106" t="s">
        <v>48</v>
      </c>
      <c r="D106" t="s">
        <v>48</v>
      </c>
      <c r="E106" t="s">
        <v>142</v>
      </c>
      <c r="F106" s="113" t="str">
        <f>VLOOKUP(B106,'DEER BldgType Assignment'!$B$7:$C$139,2,FALSE)</f>
        <v>RtS</v>
      </c>
      <c r="G106" s="113"/>
      <c r="H106" s="113" t="str">
        <f t="shared" si="1"/>
        <v>RtS</v>
      </c>
      <c r="I106">
        <v>1</v>
      </c>
    </row>
    <row r="107" spans="2:9">
      <c r="B107" t="s">
        <v>215</v>
      </c>
      <c r="C107" t="s">
        <v>34</v>
      </c>
      <c r="D107" t="s">
        <v>36</v>
      </c>
      <c r="E107" t="s">
        <v>365</v>
      </c>
      <c r="F107" s="113" t="str">
        <f>VLOOKUP(B107,'DEER BldgType Assignment'!$B$7:$C$139,2,FALSE)</f>
        <v>OfL</v>
      </c>
      <c r="G107" s="113"/>
      <c r="H107" s="113" t="str">
        <f t="shared" si="1"/>
        <v>OfL</v>
      </c>
      <c r="I107">
        <v>4</v>
      </c>
    </row>
    <row r="108" spans="2:9">
      <c r="B108" s="100" t="s">
        <v>341</v>
      </c>
      <c r="C108" t="s">
        <v>44</v>
      </c>
      <c r="D108" t="s">
        <v>44</v>
      </c>
      <c r="E108" t="s">
        <v>340</v>
      </c>
      <c r="F108" s="113" t="str">
        <f>VLOOKUP(B108,'DEER BldgType Assignment'!$B$7:$C$139,2,FALSE)</f>
        <v>RSD</v>
      </c>
      <c r="G108" s="113"/>
      <c r="H108" s="113" t="str">
        <f t="shared" si="1"/>
        <v>RSD</v>
      </c>
      <c r="I108">
        <v>1</v>
      </c>
    </row>
    <row r="109" spans="2:9">
      <c r="B109" t="s">
        <v>317</v>
      </c>
      <c r="C109" t="s">
        <v>36</v>
      </c>
      <c r="D109" t="s">
        <v>36</v>
      </c>
      <c r="E109" t="s">
        <v>367</v>
      </c>
      <c r="F109" s="113" t="str">
        <f>VLOOKUP(B109,'DEER BldgType Assignment'!$B$7:$C$139,2,FALSE)</f>
        <v>OfL</v>
      </c>
      <c r="G109" s="113"/>
      <c r="H109" s="113" t="str">
        <f t="shared" si="1"/>
        <v>OfL</v>
      </c>
      <c r="I109">
        <v>3</v>
      </c>
    </row>
    <row r="110" spans="2:9">
      <c r="B110" t="s">
        <v>317</v>
      </c>
      <c r="C110" t="s">
        <v>36</v>
      </c>
      <c r="D110" t="s">
        <v>36</v>
      </c>
      <c r="E110" t="s">
        <v>371</v>
      </c>
      <c r="F110" s="113" t="str">
        <f>VLOOKUP(B110,'DEER BldgType Assignment'!$B$7:$C$139,2,FALSE)</f>
        <v>OfL</v>
      </c>
      <c r="G110" s="113"/>
      <c r="H110" s="113" t="str">
        <f t="shared" si="1"/>
        <v>OfL</v>
      </c>
      <c r="I110">
        <v>1</v>
      </c>
    </row>
    <row r="111" spans="2:9">
      <c r="B111" t="s">
        <v>277</v>
      </c>
      <c r="C111" t="s">
        <v>17</v>
      </c>
      <c r="D111" t="s">
        <v>100</v>
      </c>
      <c r="E111" t="s">
        <v>371</v>
      </c>
      <c r="F111" s="113" t="str">
        <f>VLOOKUP(B111,'DEER BldgType Assignment'!$B$7:$C$139,2,FALSE)</f>
        <v>EPr</v>
      </c>
      <c r="G111" s="113"/>
      <c r="H111" s="113" t="str">
        <f t="shared" si="1"/>
        <v>EPr</v>
      </c>
      <c r="I111">
        <v>7</v>
      </c>
    </row>
    <row r="112" spans="2:9">
      <c r="B112" t="s">
        <v>277</v>
      </c>
      <c r="C112" t="s">
        <v>17</v>
      </c>
      <c r="D112" t="s">
        <v>100</v>
      </c>
      <c r="E112" t="s">
        <v>366</v>
      </c>
      <c r="F112" s="113" t="str">
        <f>VLOOKUP(B112,'DEER BldgType Assignment'!$B$7:$C$139,2,FALSE)</f>
        <v>EPr</v>
      </c>
      <c r="G112" s="113"/>
      <c r="H112" s="113" t="str">
        <f t="shared" si="1"/>
        <v>EPr</v>
      </c>
      <c r="I112">
        <v>1</v>
      </c>
    </row>
    <row r="113" spans="2:9">
      <c r="B113" t="s">
        <v>106</v>
      </c>
      <c r="C113" t="s">
        <v>34</v>
      </c>
      <c r="D113" t="s">
        <v>106</v>
      </c>
      <c r="E113" t="s">
        <v>379</v>
      </c>
      <c r="F113" s="113" t="str">
        <f>VLOOKUP(B113,'DEER BldgType Assignment'!$B$7:$C$139,2,FALSE)</f>
        <v>Hsp</v>
      </c>
      <c r="G113" s="113"/>
      <c r="H113" s="113" t="str">
        <f t="shared" si="1"/>
        <v>Hsp</v>
      </c>
      <c r="I113">
        <v>1</v>
      </c>
    </row>
    <row r="114" spans="2:9">
      <c r="B114" t="s">
        <v>106</v>
      </c>
      <c r="C114" t="s">
        <v>34</v>
      </c>
      <c r="D114" t="s">
        <v>106</v>
      </c>
      <c r="E114" t="s">
        <v>367</v>
      </c>
      <c r="F114" s="113" t="str">
        <f>VLOOKUP(B114,'DEER BldgType Assignment'!$B$7:$C$139,2,FALSE)</f>
        <v>Hsp</v>
      </c>
      <c r="G114" s="113"/>
      <c r="H114" s="113" t="str">
        <f t="shared" si="1"/>
        <v>Hsp</v>
      </c>
      <c r="I114">
        <v>3</v>
      </c>
    </row>
    <row r="115" spans="2:9">
      <c r="B115" t="s">
        <v>106</v>
      </c>
      <c r="C115" t="s">
        <v>34</v>
      </c>
      <c r="D115" t="s">
        <v>106</v>
      </c>
      <c r="E115" t="s">
        <v>372</v>
      </c>
      <c r="F115" s="113" t="str">
        <f>VLOOKUP(B115,'DEER BldgType Assignment'!$B$7:$C$139,2,FALSE)</f>
        <v>Hsp</v>
      </c>
      <c r="G115" s="113"/>
      <c r="H115" s="113" t="str">
        <f t="shared" si="1"/>
        <v>Hsp</v>
      </c>
      <c r="I115">
        <v>1</v>
      </c>
    </row>
    <row r="116" spans="2:9">
      <c r="B116" t="s">
        <v>106</v>
      </c>
      <c r="C116" t="s">
        <v>34</v>
      </c>
      <c r="D116" t="s">
        <v>106</v>
      </c>
      <c r="E116" t="s">
        <v>365</v>
      </c>
      <c r="F116" s="113" t="str">
        <f>VLOOKUP(B116,'DEER BldgType Assignment'!$B$7:$C$139,2,FALSE)</f>
        <v>Hsp</v>
      </c>
      <c r="G116" s="113"/>
      <c r="H116" s="113" t="str">
        <f t="shared" si="1"/>
        <v>Hsp</v>
      </c>
      <c r="I116">
        <v>4</v>
      </c>
    </row>
    <row r="117" spans="2:9">
      <c r="B117" t="s">
        <v>106</v>
      </c>
      <c r="C117" t="s">
        <v>34</v>
      </c>
      <c r="D117" t="s">
        <v>106</v>
      </c>
      <c r="E117" t="s">
        <v>340</v>
      </c>
      <c r="F117" s="113" t="str">
        <f>VLOOKUP(B117,'DEER BldgType Assignment'!$B$7:$C$139,2,FALSE)</f>
        <v>Hsp</v>
      </c>
      <c r="G117" s="113"/>
      <c r="H117" s="113" t="str">
        <f t="shared" si="1"/>
        <v>Hsp</v>
      </c>
      <c r="I117">
        <v>1</v>
      </c>
    </row>
    <row r="118" spans="2:9">
      <c r="B118" s="100" t="s">
        <v>224</v>
      </c>
      <c r="C118" t="s">
        <v>377</v>
      </c>
      <c r="D118" t="s">
        <v>15</v>
      </c>
      <c r="E118" t="s">
        <v>371</v>
      </c>
      <c r="F118" s="113" t="str">
        <f>VLOOKUP(B118,'DEER BldgType Assignment'!$B$7:$C$139,2,FALSE)</f>
        <v>Asm</v>
      </c>
      <c r="G118" s="113"/>
      <c r="H118" s="113" t="str">
        <f t="shared" si="1"/>
        <v>Asm</v>
      </c>
      <c r="I118">
        <v>7</v>
      </c>
    </row>
    <row r="119" spans="2:9">
      <c r="B119" t="s">
        <v>108</v>
      </c>
      <c r="C119" t="s">
        <v>368</v>
      </c>
      <c r="D119" t="s">
        <v>108</v>
      </c>
      <c r="E119" t="s">
        <v>369</v>
      </c>
      <c r="F119" s="113" t="str">
        <f>VLOOKUP(B119,'DEER BldgType Assignment'!$B$7:$C$139,2,FALSE)</f>
        <v>Htl</v>
      </c>
      <c r="G119" s="113"/>
      <c r="H119" s="113" t="str">
        <f t="shared" si="1"/>
        <v>Htl</v>
      </c>
      <c r="I119">
        <v>9</v>
      </c>
    </row>
    <row r="120" spans="2:9">
      <c r="B120" t="s">
        <v>108</v>
      </c>
      <c r="C120" t="s">
        <v>368</v>
      </c>
      <c r="D120" t="s">
        <v>108</v>
      </c>
      <c r="E120" t="s">
        <v>366</v>
      </c>
      <c r="F120" s="113" t="str">
        <f>VLOOKUP(B120,'DEER BldgType Assignment'!$B$7:$C$139,2,FALSE)</f>
        <v>Htl</v>
      </c>
      <c r="G120" s="113"/>
      <c r="H120" s="113" t="str">
        <f t="shared" si="1"/>
        <v>Htl</v>
      </c>
      <c r="I120">
        <v>2</v>
      </c>
    </row>
    <row r="121" spans="2:9">
      <c r="B121" t="s">
        <v>253</v>
      </c>
      <c r="C121" t="s">
        <v>374</v>
      </c>
      <c r="D121" t="s">
        <v>34</v>
      </c>
      <c r="E121" t="s">
        <v>366</v>
      </c>
      <c r="F121" s="113" t="str">
        <f>VLOOKUP(B121,'DEER BldgType Assignment'!$B$7:$C$139,2,FALSE)</f>
        <v>OfS</v>
      </c>
      <c r="G121" s="113"/>
      <c r="H121" s="113" t="str">
        <f t="shared" si="1"/>
        <v>OfS</v>
      </c>
      <c r="I121">
        <v>2</v>
      </c>
    </row>
    <row r="122" spans="2:9">
      <c r="B122" t="s">
        <v>253</v>
      </c>
      <c r="C122" t="s">
        <v>374</v>
      </c>
      <c r="D122" t="s">
        <v>34</v>
      </c>
      <c r="E122" t="s">
        <v>365</v>
      </c>
      <c r="F122" s="113" t="str">
        <f>VLOOKUP(B122,'DEER BldgType Assignment'!$B$7:$C$139,2,FALSE)</f>
        <v>OfS</v>
      </c>
      <c r="G122" s="113"/>
      <c r="H122" s="113" t="str">
        <f t="shared" si="1"/>
        <v>OfS</v>
      </c>
      <c r="I122">
        <v>2</v>
      </c>
    </row>
    <row r="123" spans="2:9">
      <c r="B123" t="s">
        <v>291</v>
      </c>
      <c r="C123" t="s">
        <v>17</v>
      </c>
      <c r="D123" t="s">
        <v>100</v>
      </c>
      <c r="E123" t="s">
        <v>340</v>
      </c>
      <c r="F123" s="113" t="str">
        <f>VLOOKUP(B123,'DEER BldgType Assignment'!$B$7:$C$139,2,FALSE)</f>
        <v>EPr</v>
      </c>
      <c r="G123" s="113"/>
      <c r="H123" s="113" t="str">
        <f t="shared" si="1"/>
        <v>EPr</v>
      </c>
      <c r="I123">
        <v>1</v>
      </c>
    </row>
    <row r="124" spans="2:9">
      <c r="B124" t="s">
        <v>292</v>
      </c>
      <c r="C124" t="s">
        <v>42</v>
      </c>
      <c r="D124" t="s">
        <v>42</v>
      </c>
      <c r="E124" t="s">
        <v>340</v>
      </c>
      <c r="F124" s="113" t="str">
        <f>VLOOKUP(B124,'DEER BldgType Assignment'!$B$7:$C$139,2,FALSE)</f>
        <v>RFF</v>
      </c>
      <c r="G124" s="113"/>
      <c r="H124" s="113" t="str">
        <f t="shared" si="1"/>
        <v>RFF</v>
      </c>
      <c r="I124">
        <v>1</v>
      </c>
    </row>
    <row r="125" spans="2:9">
      <c r="B125" t="s">
        <v>234</v>
      </c>
      <c r="C125" t="s">
        <v>17</v>
      </c>
      <c r="D125" t="s">
        <v>15</v>
      </c>
      <c r="E125" t="s">
        <v>340</v>
      </c>
      <c r="F125" s="113" t="str">
        <f>VLOOKUP(B125,'DEER BldgType Assignment'!$B$7:$C$139,2,FALSE)</f>
        <v>Asm</v>
      </c>
      <c r="G125" s="113"/>
      <c r="H125" s="113" t="str">
        <f t="shared" si="1"/>
        <v>Asm</v>
      </c>
      <c r="I125">
        <v>2</v>
      </c>
    </row>
    <row r="126" spans="2:9">
      <c r="B126" t="s">
        <v>234</v>
      </c>
      <c r="C126" t="s">
        <v>15</v>
      </c>
      <c r="D126" t="s">
        <v>15</v>
      </c>
      <c r="E126" t="s">
        <v>340</v>
      </c>
      <c r="F126" s="113" t="str">
        <f>VLOOKUP(B126,'DEER BldgType Assignment'!$B$7:$C$139,2,FALSE)</f>
        <v>Asm</v>
      </c>
      <c r="G126" s="113"/>
      <c r="H126" s="113" t="str">
        <f t="shared" si="1"/>
        <v>Asm</v>
      </c>
      <c r="I126">
        <v>2</v>
      </c>
    </row>
    <row r="127" spans="2:9">
      <c r="B127" t="s">
        <v>298</v>
      </c>
      <c r="C127" t="s">
        <v>380</v>
      </c>
      <c r="D127" t="s">
        <v>34</v>
      </c>
      <c r="E127" t="s">
        <v>371</v>
      </c>
      <c r="F127" s="113" t="str">
        <f>VLOOKUP(B127,'DEER BldgType Assignment'!$B$7:$C$139,2,FALSE)</f>
        <v>OfS</v>
      </c>
      <c r="G127" s="113"/>
      <c r="H127" s="113" t="str">
        <f t="shared" si="1"/>
        <v>OfS</v>
      </c>
      <c r="I127">
        <v>2</v>
      </c>
    </row>
    <row r="128" spans="2:9">
      <c r="B128" t="s">
        <v>231</v>
      </c>
      <c r="C128" t="s">
        <v>48</v>
      </c>
      <c r="D128" t="s">
        <v>48</v>
      </c>
      <c r="E128" t="s">
        <v>381</v>
      </c>
      <c r="F128" s="113" t="str">
        <f>VLOOKUP(B128,'DEER BldgType Assignment'!$B$7:$C$139,2,FALSE)</f>
        <v>RtS</v>
      </c>
      <c r="G128" s="113"/>
      <c r="H128" s="113" t="str">
        <f t="shared" si="1"/>
        <v>RtS</v>
      </c>
      <c r="I128">
        <v>1</v>
      </c>
    </row>
    <row r="129" spans="2:9">
      <c r="B129" t="s">
        <v>231</v>
      </c>
      <c r="C129" t="s">
        <v>48</v>
      </c>
      <c r="D129" t="s">
        <v>48</v>
      </c>
      <c r="E129" t="s">
        <v>371</v>
      </c>
      <c r="F129" s="113" t="str">
        <f>VLOOKUP(B129,'DEER BldgType Assignment'!$B$7:$C$139,2,FALSE)</f>
        <v>RtS</v>
      </c>
      <c r="G129" s="113"/>
      <c r="H129" s="113" t="str">
        <f t="shared" si="1"/>
        <v>RtS</v>
      </c>
      <c r="I129">
        <v>1</v>
      </c>
    </row>
    <row r="130" spans="2:9">
      <c r="B130" t="s">
        <v>231</v>
      </c>
      <c r="C130" t="s">
        <v>48</v>
      </c>
      <c r="D130" t="s">
        <v>48</v>
      </c>
      <c r="E130" t="s">
        <v>142</v>
      </c>
      <c r="F130" s="113" t="str">
        <f>VLOOKUP(B130,'DEER BldgType Assignment'!$B$7:$C$139,2,FALSE)</f>
        <v>RtS</v>
      </c>
      <c r="G130" s="113"/>
      <c r="H130" s="113" t="str">
        <f t="shared" si="1"/>
        <v>RtS</v>
      </c>
      <c r="I130">
        <v>2</v>
      </c>
    </row>
    <row r="131" spans="2:9">
      <c r="B131" s="100" t="s">
        <v>311</v>
      </c>
      <c r="C131" t="s">
        <v>48</v>
      </c>
      <c r="D131" t="s">
        <v>50</v>
      </c>
      <c r="E131" t="s">
        <v>366</v>
      </c>
      <c r="F131" s="113" t="str">
        <f>VLOOKUP(B131,'DEER BldgType Assignment'!$B$7:$C$139,2,FALSE)</f>
        <v>SCn</v>
      </c>
      <c r="G131" s="113"/>
      <c r="H131" s="113" t="str">
        <f t="shared" si="1"/>
        <v>SCn</v>
      </c>
      <c r="I131">
        <v>2</v>
      </c>
    </row>
    <row r="132" spans="2:9">
      <c r="B132" s="100" t="s">
        <v>311</v>
      </c>
      <c r="C132" t="s">
        <v>48</v>
      </c>
      <c r="D132" t="s">
        <v>50</v>
      </c>
      <c r="E132" t="s">
        <v>142</v>
      </c>
      <c r="F132" s="113" t="str">
        <f>VLOOKUP(B132,'DEER BldgType Assignment'!$B$7:$C$139,2,FALSE)</f>
        <v>SCn</v>
      </c>
      <c r="G132" s="113"/>
      <c r="H132" s="113" t="str">
        <f t="shared" si="1"/>
        <v>SCn</v>
      </c>
      <c r="I132">
        <v>1</v>
      </c>
    </row>
    <row r="133" spans="2:9">
      <c r="B133" s="100" t="s">
        <v>311</v>
      </c>
      <c r="C133" t="s">
        <v>48</v>
      </c>
      <c r="D133" t="s">
        <v>50</v>
      </c>
      <c r="E133" t="s">
        <v>340</v>
      </c>
      <c r="F133" s="113" t="str">
        <f>VLOOKUP(B133,'DEER BldgType Assignment'!$B$7:$C$139,2,FALSE)</f>
        <v>SCn</v>
      </c>
      <c r="G133" s="113"/>
      <c r="H133" s="113" t="str">
        <f t="shared" si="1"/>
        <v>SCn</v>
      </c>
      <c r="I133">
        <v>1</v>
      </c>
    </row>
    <row r="134" spans="2:9">
      <c r="B134" s="100" t="s">
        <v>311</v>
      </c>
      <c r="C134" t="s">
        <v>48</v>
      </c>
      <c r="D134" t="s">
        <v>50</v>
      </c>
      <c r="E134" t="s">
        <v>370</v>
      </c>
      <c r="F134" s="113" t="str">
        <f>VLOOKUP(B134,'DEER BldgType Assignment'!$B$7:$C$139,2,FALSE)</f>
        <v>SCn</v>
      </c>
      <c r="G134" s="113"/>
      <c r="H134" s="113" t="str">
        <f t="shared" si="1"/>
        <v>SCn</v>
      </c>
      <c r="I134">
        <v>5</v>
      </c>
    </row>
    <row r="135" spans="2:9">
      <c r="B135" s="100" t="s">
        <v>311</v>
      </c>
      <c r="C135" t="s">
        <v>48</v>
      </c>
      <c r="D135" t="s">
        <v>50</v>
      </c>
      <c r="E135" t="s">
        <v>365</v>
      </c>
      <c r="F135" s="113" t="str">
        <f>VLOOKUP(B135,'DEER BldgType Assignment'!$B$7:$C$139,2,FALSE)</f>
        <v>SCn</v>
      </c>
      <c r="G135" s="113"/>
      <c r="H135" s="113" t="str">
        <f t="shared" si="1"/>
        <v>SCn</v>
      </c>
      <c r="I135">
        <v>2</v>
      </c>
    </row>
    <row r="136" spans="2:9">
      <c r="B136" t="s">
        <v>345</v>
      </c>
      <c r="C136" t="s">
        <v>373</v>
      </c>
      <c r="D136" t="s">
        <v>52</v>
      </c>
      <c r="E136" t="s">
        <v>340</v>
      </c>
      <c r="F136" s="113" t="str">
        <f>VLOOKUP(B136,'DEER BldgType Assignment'!$B$7:$C$139,2,FALSE)</f>
        <v>SUn</v>
      </c>
      <c r="G136" s="113"/>
      <c r="H136" s="113" t="str">
        <f t="shared" ref="H136:H199" si="2">IF(ISBLANK(G136),F136,G136)</f>
        <v>SUn</v>
      </c>
      <c r="I136">
        <v>4</v>
      </c>
    </row>
    <row r="137" spans="2:9">
      <c r="B137" t="s">
        <v>324</v>
      </c>
      <c r="C137" t="s">
        <v>48</v>
      </c>
      <c r="D137" t="s">
        <v>48</v>
      </c>
      <c r="E137" t="s">
        <v>366</v>
      </c>
      <c r="F137" s="113" t="str">
        <f>VLOOKUP(B137,'DEER BldgType Assignment'!$B$7:$C$139,2,FALSE)</f>
        <v>RtS</v>
      </c>
      <c r="G137" s="113"/>
      <c r="H137" s="113" t="str">
        <f t="shared" si="2"/>
        <v>RtS</v>
      </c>
      <c r="I137">
        <v>2</v>
      </c>
    </row>
    <row r="138" spans="2:9">
      <c r="B138" t="s">
        <v>324</v>
      </c>
      <c r="C138" t="s">
        <v>48</v>
      </c>
      <c r="D138" t="s">
        <v>48</v>
      </c>
      <c r="E138" t="s">
        <v>142</v>
      </c>
      <c r="F138" s="113" t="str">
        <f>VLOOKUP(B138,'DEER BldgType Assignment'!$B$7:$C$139,2,FALSE)</f>
        <v>RtS</v>
      </c>
      <c r="G138" s="113"/>
      <c r="H138" s="113" t="str">
        <f t="shared" si="2"/>
        <v>RtS</v>
      </c>
      <c r="I138">
        <v>2</v>
      </c>
    </row>
    <row r="139" spans="2:9">
      <c r="B139" s="100" t="s">
        <v>298</v>
      </c>
      <c r="C139" t="s">
        <v>34</v>
      </c>
      <c r="D139" t="s">
        <v>34</v>
      </c>
      <c r="E139" t="s">
        <v>367</v>
      </c>
      <c r="F139" s="113" t="str">
        <f>VLOOKUP(B139,'DEER BldgType Assignment'!$B$7:$C$139,2,FALSE)</f>
        <v>OfS</v>
      </c>
      <c r="G139" s="113"/>
      <c r="H139" s="113" t="str">
        <f t="shared" si="2"/>
        <v>OfS</v>
      </c>
      <c r="I139">
        <v>1</v>
      </c>
    </row>
    <row r="140" spans="2:9">
      <c r="B140" s="100" t="s">
        <v>298</v>
      </c>
      <c r="C140" t="s">
        <v>34</v>
      </c>
      <c r="D140" t="s">
        <v>34</v>
      </c>
      <c r="E140" t="s">
        <v>340</v>
      </c>
      <c r="F140" s="113" t="str">
        <f>VLOOKUP(B140,'DEER BldgType Assignment'!$B$7:$C$139,2,FALSE)</f>
        <v>OfS</v>
      </c>
      <c r="G140" s="113"/>
      <c r="H140" s="113" t="str">
        <f t="shared" si="2"/>
        <v>OfS</v>
      </c>
      <c r="I140">
        <v>2</v>
      </c>
    </row>
    <row r="141" spans="2:9">
      <c r="B141" s="100" t="s">
        <v>298</v>
      </c>
      <c r="C141" t="s">
        <v>34</v>
      </c>
      <c r="D141" t="s">
        <v>34</v>
      </c>
      <c r="E141" t="s">
        <v>370</v>
      </c>
      <c r="F141" s="113" t="str">
        <f>VLOOKUP(B141,'DEER BldgType Assignment'!$B$7:$C$139,2,FALSE)</f>
        <v>OfS</v>
      </c>
      <c r="G141" s="113"/>
      <c r="H141" s="113" t="str">
        <f t="shared" si="2"/>
        <v>OfS</v>
      </c>
      <c r="I141">
        <v>4</v>
      </c>
    </row>
    <row r="142" spans="2:9">
      <c r="B142" s="100" t="s">
        <v>298</v>
      </c>
      <c r="C142" t="s">
        <v>34</v>
      </c>
      <c r="D142" t="s">
        <v>34</v>
      </c>
      <c r="E142" t="s">
        <v>379</v>
      </c>
      <c r="F142" s="113" t="str">
        <f>VLOOKUP(B142,'DEER BldgType Assignment'!$B$7:$C$139,2,FALSE)</f>
        <v>OfS</v>
      </c>
      <c r="G142" s="113"/>
      <c r="H142" s="113" t="str">
        <f t="shared" si="2"/>
        <v>OfS</v>
      </c>
      <c r="I142">
        <v>1</v>
      </c>
    </row>
    <row r="143" spans="2:9">
      <c r="B143" s="100" t="s">
        <v>298</v>
      </c>
      <c r="C143" t="s">
        <v>34</v>
      </c>
      <c r="D143" t="s">
        <v>34</v>
      </c>
      <c r="E143" t="s">
        <v>372</v>
      </c>
      <c r="F143" s="113" t="str">
        <f>VLOOKUP(B143,'DEER BldgType Assignment'!$B$7:$C$139,2,FALSE)</f>
        <v>OfS</v>
      </c>
      <c r="G143" s="113"/>
      <c r="H143" s="113" t="str">
        <f t="shared" si="2"/>
        <v>OfS</v>
      </c>
      <c r="I143">
        <v>1</v>
      </c>
    </row>
    <row r="144" spans="2:9">
      <c r="B144" s="100" t="s">
        <v>298</v>
      </c>
      <c r="C144" t="s">
        <v>34</v>
      </c>
      <c r="D144" t="s">
        <v>34</v>
      </c>
      <c r="E144" t="s">
        <v>365</v>
      </c>
      <c r="F144" s="113" t="str">
        <f>VLOOKUP(B144,'DEER BldgType Assignment'!$B$7:$C$139,2,FALSE)</f>
        <v>OfS</v>
      </c>
      <c r="G144" s="113"/>
      <c r="H144" s="113" t="str">
        <f t="shared" si="2"/>
        <v>OfS</v>
      </c>
      <c r="I144">
        <v>6</v>
      </c>
    </row>
    <row r="145" spans="2:9">
      <c r="B145" s="100" t="s">
        <v>298</v>
      </c>
      <c r="C145" t="s">
        <v>34</v>
      </c>
      <c r="D145" t="s">
        <v>34</v>
      </c>
      <c r="E145" t="s">
        <v>366</v>
      </c>
      <c r="F145" s="113" t="str">
        <f>VLOOKUP(B145,'DEER BldgType Assignment'!$B$7:$C$139,2,FALSE)</f>
        <v>OfS</v>
      </c>
      <c r="G145" s="113"/>
      <c r="H145" s="113" t="str">
        <f t="shared" si="2"/>
        <v>OfS</v>
      </c>
      <c r="I145">
        <v>2</v>
      </c>
    </row>
    <row r="146" spans="2:9">
      <c r="B146" t="s">
        <v>336</v>
      </c>
      <c r="C146" t="s">
        <v>48</v>
      </c>
      <c r="D146" t="s">
        <v>48</v>
      </c>
      <c r="E146" t="s">
        <v>142</v>
      </c>
      <c r="F146" s="113" t="str">
        <f>VLOOKUP(B146,'DEER BldgType Assignment'!$B$7:$C$139,2,FALSE)</f>
        <v>RtS</v>
      </c>
      <c r="G146" s="113"/>
      <c r="H146" s="113" t="str">
        <f t="shared" si="2"/>
        <v>RtS</v>
      </c>
      <c r="I146">
        <v>4</v>
      </c>
    </row>
    <row r="147" spans="2:9">
      <c r="B147" t="s">
        <v>237</v>
      </c>
      <c r="C147" t="s">
        <v>15</v>
      </c>
      <c r="D147" t="s">
        <v>44</v>
      </c>
      <c r="E147" t="s">
        <v>367</v>
      </c>
      <c r="F147" s="113" t="str">
        <f>VLOOKUP(B147,'DEER BldgType Assignment'!$B$7:$C$139,2,FALSE)</f>
        <v>RSD</v>
      </c>
      <c r="G147" s="113"/>
      <c r="H147" s="113" t="str">
        <f t="shared" si="2"/>
        <v>RSD</v>
      </c>
      <c r="I147">
        <v>1</v>
      </c>
    </row>
    <row r="148" spans="2:9">
      <c r="B148" t="s">
        <v>237</v>
      </c>
      <c r="C148" t="s">
        <v>15</v>
      </c>
      <c r="D148" t="s">
        <v>44</v>
      </c>
      <c r="E148" t="s">
        <v>371</v>
      </c>
      <c r="F148" s="113" t="str">
        <f>VLOOKUP(B148,'DEER BldgType Assignment'!$B$7:$C$139,2,FALSE)</f>
        <v>RSD</v>
      </c>
      <c r="G148" s="113"/>
      <c r="H148" s="113" t="str">
        <f t="shared" si="2"/>
        <v>RSD</v>
      </c>
      <c r="I148">
        <v>2</v>
      </c>
    </row>
    <row r="149" spans="2:9">
      <c r="B149" t="s">
        <v>237</v>
      </c>
      <c r="C149" t="s">
        <v>15</v>
      </c>
      <c r="D149" t="s">
        <v>44</v>
      </c>
      <c r="E149" t="s">
        <v>366</v>
      </c>
      <c r="F149" s="113" t="str">
        <f>VLOOKUP(B149,'DEER BldgType Assignment'!$B$7:$C$139,2,FALSE)</f>
        <v>RSD</v>
      </c>
      <c r="G149" s="113"/>
      <c r="H149" s="113" t="str">
        <f t="shared" si="2"/>
        <v>RSD</v>
      </c>
      <c r="I149">
        <v>2</v>
      </c>
    </row>
    <row r="150" spans="2:9">
      <c r="B150" t="s">
        <v>237</v>
      </c>
      <c r="C150" t="s">
        <v>15</v>
      </c>
      <c r="D150" t="s">
        <v>44</v>
      </c>
      <c r="E150" t="s">
        <v>340</v>
      </c>
      <c r="F150" s="113" t="str">
        <f>VLOOKUP(B150,'DEER BldgType Assignment'!$B$7:$C$139,2,FALSE)</f>
        <v>RSD</v>
      </c>
      <c r="G150" s="113"/>
      <c r="H150" s="113" t="str">
        <f t="shared" si="2"/>
        <v>RSD</v>
      </c>
      <c r="I150">
        <v>1</v>
      </c>
    </row>
    <row r="151" spans="2:9">
      <c r="B151" s="100" t="s">
        <v>298</v>
      </c>
      <c r="C151" t="s">
        <v>34</v>
      </c>
      <c r="D151" t="s">
        <v>34</v>
      </c>
      <c r="E151" t="s">
        <v>366</v>
      </c>
      <c r="F151" s="113" t="str">
        <f>VLOOKUP(B151,'DEER BldgType Assignment'!$B$7:$C$139,2,FALSE)</f>
        <v>OfS</v>
      </c>
      <c r="G151" s="113"/>
      <c r="H151" s="113" t="str">
        <f t="shared" si="2"/>
        <v>OfS</v>
      </c>
      <c r="I151">
        <v>2</v>
      </c>
    </row>
    <row r="152" spans="2:9">
      <c r="B152" s="100" t="s">
        <v>298</v>
      </c>
      <c r="C152" t="s">
        <v>34</v>
      </c>
      <c r="D152" t="s">
        <v>34</v>
      </c>
      <c r="E152" t="s">
        <v>340</v>
      </c>
      <c r="F152" s="113" t="str">
        <f>VLOOKUP(B152,'DEER BldgType Assignment'!$B$7:$C$139,2,FALSE)</f>
        <v>OfS</v>
      </c>
      <c r="G152" s="113"/>
      <c r="H152" s="113" t="str">
        <f t="shared" si="2"/>
        <v>OfS</v>
      </c>
      <c r="I152">
        <v>1</v>
      </c>
    </row>
    <row r="153" spans="2:9">
      <c r="B153" s="100" t="s">
        <v>298</v>
      </c>
      <c r="C153" t="s">
        <v>34</v>
      </c>
      <c r="D153" t="s">
        <v>34</v>
      </c>
      <c r="E153" t="s">
        <v>379</v>
      </c>
      <c r="F153" s="113" t="str">
        <f>VLOOKUP(B153,'DEER BldgType Assignment'!$B$7:$C$139,2,FALSE)</f>
        <v>OfS</v>
      </c>
      <c r="G153" s="113"/>
      <c r="H153" s="113" t="str">
        <f t="shared" si="2"/>
        <v>OfS</v>
      </c>
      <c r="I153">
        <v>1</v>
      </c>
    </row>
    <row r="154" spans="2:9">
      <c r="B154" s="100" t="s">
        <v>298</v>
      </c>
      <c r="C154" t="s">
        <v>34</v>
      </c>
      <c r="D154" t="s">
        <v>34</v>
      </c>
      <c r="E154" t="s">
        <v>367</v>
      </c>
      <c r="F154" s="113" t="str">
        <f>VLOOKUP(B154,'DEER BldgType Assignment'!$B$7:$C$139,2,FALSE)</f>
        <v>OfS</v>
      </c>
      <c r="G154" s="113"/>
      <c r="H154" s="113" t="str">
        <f t="shared" si="2"/>
        <v>OfS</v>
      </c>
      <c r="I154">
        <v>1</v>
      </c>
    </row>
    <row r="155" spans="2:9">
      <c r="B155" s="100" t="s">
        <v>298</v>
      </c>
      <c r="C155" t="s">
        <v>34</v>
      </c>
      <c r="D155" t="s">
        <v>34</v>
      </c>
      <c r="E155" t="s">
        <v>365</v>
      </c>
      <c r="F155" s="113" t="str">
        <f>VLOOKUP(B155,'DEER BldgType Assignment'!$B$7:$C$139,2,FALSE)</f>
        <v>OfS</v>
      </c>
      <c r="G155" s="113"/>
      <c r="H155" s="113" t="str">
        <f t="shared" si="2"/>
        <v>OfS</v>
      </c>
      <c r="I155">
        <v>2</v>
      </c>
    </row>
    <row r="156" spans="2:9">
      <c r="B156" t="s">
        <v>298</v>
      </c>
      <c r="C156" t="s">
        <v>377</v>
      </c>
      <c r="D156" t="s">
        <v>34</v>
      </c>
      <c r="E156" t="s">
        <v>370</v>
      </c>
      <c r="F156" s="113" t="str">
        <f>VLOOKUP(B156,'DEER BldgType Assignment'!$B$7:$C$139,2,FALSE)</f>
        <v>OfS</v>
      </c>
      <c r="G156" s="113"/>
      <c r="H156" s="113" t="str">
        <f t="shared" si="2"/>
        <v>OfS</v>
      </c>
      <c r="I156">
        <v>2</v>
      </c>
    </row>
    <row r="157" spans="2:9">
      <c r="B157" t="s">
        <v>324</v>
      </c>
      <c r="C157" t="s">
        <v>48</v>
      </c>
      <c r="D157" t="s">
        <v>48</v>
      </c>
      <c r="E157" t="s">
        <v>142</v>
      </c>
      <c r="F157" s="113" t="str">
        <f>VLOOKUP(B157,'DEER BldgType Assignment'!$B$7:$C$139,2,FALSE)</f>
        <v>RtS</v>
      </c>
      <c r="G157" s="113"/>
      <c r="H157" s="113" t="str">
        <f t="shared" si="2"/>
        <v>RtS</v>
      </c>
      <c r="I157">
        <v>1</v>
      </c>
    </row>
    <row r="158" spans="2:9">
      <c r="B158" t="s">
        <v>324</v>
      </c>
      <c r="C158" t="s">
        <v>48</v>
      </c>
      <c r="D158" t="s">
        <v>48</v>
      </c>
      <c r="E158" t="s">
        <v>370</v>
      </c>
      <c r="F158" s="113" t="str">
        <f>VLOOKUP(B158,'DEER BldgType Assignment'!$B$7:$C$139,2,FALSE)</f>
        <v>RtS</v>
      </c>
      <c r="G158" s="113"/>
      <c r="H158" s="113" t="str">
        <f t="shared" si="2"/>
        <v>RtS</v>
      </c>
      <c r="I158">
        <v>1</v>
      </c>
    </row>
    <row r="159" spans="2:9">
      <c r="B159" t="s">
        <v>324</v>
      </c>
      <c r="C159" t="s">
        <v>48</v>
      </c>
      <c r="D159" t="s">
        <v>48</v>
      </c>
      <c r="E159" t="s">
        <v>366</v>
      </c>
      <c r="F159" s="113" t="str">
        <f>VLOOKUP(B159,'DEER BldgType Assignment'!$B$7:$C$139,2,FALSE)</f>
        <v>RtS</v>
      </c>
      <c r="G159" s="113"/>
      <c r="H159" s="113" t="str">
        <f t="shared" si="2"/>
        <v>RtS</v>
      </c>
      <c r="I159">
        <v>1</v>
      </c>
    </row>
    <row r="160" spans="2:9">
      <c r="B160" t="s">
        <v>223</v>
      </c>
      <c r="C160" t="s">
        <v>276</v>
      </c>
      <c r="D160" t="s">
        <v>105</v>
      </c>
      <c r="E160" t="s">
        <v>370</v>
      </c>
      <c r="F160" s="113" t="str">
        <f>VLOOKUP(B160,'DEER BldgType Assignment'!$B$7:$C$139,2,FALSE)</f>
        <v>MLI</v>
      </c>
      <c r="G160" s="113"/>
      <c r="H160" s="113" t="str">
        <f t="shared" si="2"/>
        <v>MLI</v>
      </c>
      <c r="I160">
        <v>3</v>
      </c>
    </row>
    <row r="161" spans="2:9">
      <c r="B161" t="s">
        <v>109</v>
      </c>
      <c r="C161" t="s">
        <v>368</v>
      </c>
      <c r="D161" t="s">
        <v>109</v>
      </c>
      <c r="E161" t="s">
        <v>369</v>
      </c>
      <c r="F161" s="113" t="str">
        <f>VLOOKUP(B161,'DEER BldgType Assignment'!$B$7:$C$139,2,FALSE)</f>
        <v>Mtl</v>
      </c>
      <c r="G161" s="113"/>
      <c r="H161" s="113" t="str">
        <f t="shared" si="2"/>
        <v>Mtl</v>
      </c>
      <c r="I161">
        <v>17</v>
      </c>
    </row>
    <row r="162" spans="2:9">
      <c r="B162" t="s">
        <v>109</v>
      </c>
      <c r="C162" t="s">
        <v>368</v>
      </c>
      <c r="D162" t="s">
        <v>109</v>
      </c>
      <c r="E162" t="s">
        <v>340</v>
      </c>
      <c r="F162" s="113" t="str">
        <f>VLOOKUP(B162,'DEER BldgType Assignment'!$B$7:$C$139,2,FALSE)</f>
        <v>Mtl</v>
      </c>
      <c r="G162" s="113"/>
      <c r="H162" s="113" t="str">
        <f t="shared" si="2"/>
        <v>Mtl</v>
      </c>
      <c r="I162">
        <v>1</v>
      </c>
    </row>
    <row r="163" spans="2:9">
      <c r="B163" s="100" t="s">
        <v>298</v>
      </c>
      <c r="C163" t="s">
        <v>48</v>
      </c>
      <c r="D163" t="s">
        <v>34</v>
      </c>
      <c r="E163" t="s">
        <v>365</v>
      </c>
      <c r="F163" s="113" t="str">
        <f>VLOOKUP(B163,'DEER BldgType Assignment'!$B$7:$C$139,2,FALSE)</f>
        <v>OfS</v>
      </c>
      <c r="G163" s="113"/>
      <c r="H163" s="113" t="str">
        <f t="shared" si="2"/>
        <v>OfS</v>
      </c>
      <c r="I163">
        <v>4</v>
      </c>
    </row>
    <row r="164" spans="2:9">
      <c r="B164" t="s">
        <v>227</v>
      </c>
      <c r="C164" t="s">
        <v>48</v>
      </c>
      <c r="D164" t="s">
        <v>48</v>
      </c>
      <c r="E164" t="s">
        <v>340</v>
      </c>
      <c r="F164" s="113" t="str">
        <f>VLOOKUP(B164,'DEER BldgType Assignment'!$B$7:$C$139,2,FALSE)</f>
        <v>RtS</v>
      </c>
      <c r="G164" s="113"/>
      <c r="H164" s="113" t="str">
        <f t="shared" si="2"/>
        <v>RtS</v>
      </c>
      <c r="I164">
        <v>2</v>
      </c>
    </row>
    <row r="165" spans="2:9">
      <c r="B165" t="s">
        <v>227</v>
      </c>
      <c r="C165" t="s">
        <v>48</v>
      </c>
      <c r="D165" t="s">
        <v>48</v>
      </c>
      <c r="E165" t="s">
        <v>365</v>
      </c>
      <c r="F165" s="113" t="str">
        <f>VLOOKUP(B165,'DEER BldgType Assignment'!$B$7:$C$139,2,FALSE)</f>
        <v>RtS</v>
      </c>
      <c r="G165" s="113"/>
      <c r="H165" s="113" t="str">
        <f t="shared" si="2"/>
        <v>RtS</v>
      </c>
      <c r="I165">
        <v>2</v>
      </c>
    </row>
    <row r="166" spans="2:9">
      <c r="B166" t="s">
        <v>227</v>
      </c>
      <c r="C166" t="s">
        <v>48</v>
      </c>
      <c r="D166" t="s">
        <v>48</v>
      </c>
      <c r="E166" t="s">
        <v>366</v>
      </c>
      <c r="F166" s="113" t="str">
        <f>VLOOKUP(B166,'DEER BldgType Assignment'!$B$7:$C$139,2,FALSE)</f>
        <v>RtS</v>
      </c>
      <c r="G166" s="113"/>
      <c r="H166" s="113" t="str">
        <f t="shared" si="2"/>
        <v>RtS</v>
      </c>
      <c r="I166">
        <v>1</v>
      </c>
    </row>
    <row r="167" spans="2:9">
      <c r="B167" t="s">
        <v>227</v>
      </c>
      <c r="C167" t="s">
        <v>48</v>
      </c>
      <c r="D167" t="s">
        <v>48</v>
      </c>
      <c r="E167" t="s">
        <v>142</v>
      </c>
      <c r="F167" s="113" t="str">
        <f>VLOOKUP(B167,'DEER BldgType Assignment'!$B$7:$C$139,2,FALSE)</f>
        <v>RtS</v>
      </c>
      <c r="G167" s="113"/>
      <c r="H167" s="113" t="str">
        <f t="shared" si="2"/>
        <v>RtS</v>
      </c>
      <c r="I167">
        <v>3</v>
      </c>
    </row>
    <row r="168" spans="2:9">
      <c r="B168" t="s">
        <v>219</v>
      </c>
      <c r="C168" t="s">
        <v>15</v>
      </c>
      <c r="D168" t="s">
        <v>15</v>
      </c>
      <c r="E168" t="s">
        <v>367</v>
      </c>
      <c r="F168" s="113" t="str">
        <f>VLOOKUP(B168,'DEER BldgType Assignment'!$B$7:$C$139,2,FALSE)</f>
        <v>Asm</v>
      </c>
      <c r="G168" s="113"/>
      <c r="H168" s="113" t="str">
        <f t="shared" si="2"/>
        <v>Asm</v>
      </c>
      <c r="I168">
        <v>2</v>
      </c>
    </row>
    <row r="169" spans="2:9">
      <c r="B169" t="s">
        <v>219</v>
      </c>
      <c r="C169" t="s">
        <v>15</v>
      </c>
      <c r="D169" t="s">
        <v>15</v>
      </c>
      <c r="E169" t="s">
        <v>371</v>
      </c>
      <c r="F169" s="113" t="str">
        <f>VLOOKUP(B169,'DEER BldgType Assignment'!$B$7:$C$139,2,FALSE)</f>
        <v>Asm</v>
      </c>
      <c r="G169" s="113"/>
      <c r="H169" s="113" t="str">
        <f t="shared" si="2"/>
        <v>Asm</v>
      </c>
      <c r="I169">
        <v>3</v>
      </c>
    </row>
    <row r="170" spans="2:9">
      <c r="B170" t="s">
        <v>223</v>
      </c>
      <c r="C170" t="s">
        <v>276</v>
      </c>
      <c r="D170" t="s">
        <v>105</v>
      </c>
      <c r="E170" t="s">
        <v>370</v>
      </c>
      <c r="F170" s="113" t="str">
        <f>VLOOKUP(B170,'DEER BldgType Assignment'!$B$7:$C$139,2,FALSE)</f>
        <v>MLI</v>
      </c>
      <c r="G170" s="113"/>
      <c r="H170" s="113" t="str">
        <f t="shared" si="2"/>
        <v>MLI</v>
      </c>
      <c r="I170">
        <v>1</v>
      </c>
    </row>
    <row r="171" spans="2:9">
      <c r="B171" s="100" t="s">
        <v>298</v>
      </c>
      <c r="C171" t="s">
        <v>34</v>
      </c>
      <c r="D171" t="s">
        <v>34</v>
      </c>
      <c r="E171" t="s">
        <v>366</v>
      </c>
      <c r="F171" s="113" t="str">
        <f>VLOOKUP(B171,'DEER BldgType Assignment'!$B$7:$C$139,2,FALSE)</f>
        <v>OfS</v>
      </c>
      <c r="G171" s="113"/>
      <c r="H171" s="113" t="str">
        <f t="shared" si="2"/>
        <v>OfS</v>
      </c>
      <c r="I171">
        <v>2</v>
      </c>
    </row>
    <row r="172" spans="2:9">
      <c r="B172" s="100" t="s">
        <v>298</v>
      </c>
      <c r="C172" t="s">
        <v>34</v>
      </c>
      <c r="D172" t="s">
        <v>34</v>
      </c>
      <c r="E172" t="s">
        <v>340</v>
      </c>
      <c r="F172" s="113" t="str">
        <f>VLOOKUP(B172,'DEER BldgType Assignment'!$B$7:$C$139,2,FALSE)</f>
        <v>OfS</v>
      </c>
      <c r="G172" s="113"/>
      <c r="H172" s="113" t="str">
        <f t="shared" si="2"/>
        <v>OfS</v>
      </c>
      <c r="I172">
        <v>1</v>
      </c>
    </row>
    <row r="173" spans="2:9">
      <c r="B173" s="100" t="s">
        <v>298</v>
      </c>
      <c r="C173" t="s">
        <v>34</v>
      </c>
      <c r="D173" t="s">
        <v>34</v>
      </c>
      <c r="E173" t="s">
        <v>379</v>
      </c>
      <c r="F173" s="113" t="str">
        <f>VLOOKUP(B173,'DEER BldgType Assignment'!$B$7:$C$139,2,FALSE)</f>
        <v>OfS</v>
      </c>
      <c r="G173" s="113"/>
      <c r="H173" s="113" t="str">
        <f t="shared" si="2"/>
        <v>OfS</v>
      </c>
      <c r="I173">
        <v>1</v>
      </c>
    </row>
    <row r="174" spans="2:9">
      <c r="B174" s="100" t="s">
        <v>298</v>
      </c>
      <c r="C174" t="s">
        <v>34</v>
      </c>
      <c r="D174" t="s">
        <v>34</v>
      </c>
      <c r="E174" t="s">
        <v>367</v>
      </c>
      <c r="F174" s="113" t="str">
        <f>VLOOKUP(B174,'DEER BldgType Assignment'!$B$7:$C$139,2,FALSE)</f>
        <v>OfS</v>
      </c>
      <c r="G174" s="113"/>
      <c r="H174" s="113" t="str">
        <f t="shared" si="2"/>
        <v>OfS</v>
      </c>
      <c r="I174">
        <v>2</v>
      </c>
    </row>
    <row r="175" spans="2:9">
      <c r="B175" s="100" t="s">
        <v>298</v>
      </c>
      <c r="C175" t="s">
        <v>34</v>
      </c>
      <c r="D175" t="s">
        <v>34</v>
      </c>
      <c r="E175" t="s">
        <v>372</v>
      </c>
      <c r="F175" s="113" t="str">
        <f>VLOOKUP(B175,'DEER BldgType Assignment'!$B$7:$C$139,2,FALSE)</f>
        <v>OfS</v>
      </c>
      <c r="G175" s="113"/>
      <c r="H175" s="113" t="str">
        <f t="shared" si="2"/>
        <v>OfS</v>
      </c>
      <c r="I175">
        <v>1</v>
      </c>
    </row>
    <row r="176" spans="2:9">
      <c r="B176" s="100" t="s">
        <v>298</v>
      </c>
      <c r="C176" t="s">
        <v>34</v>
      </c>
      <c r="D176" t="s">
        <v>34</v>
      </c>
      <c r="E176" t="s">
        <v>365</v>
      </c>
      <c r="F176" s="113" t="str">
        <f>VLOOKUP(B176,'DEER BldgType Assignment'!$B$7:$C$139,2,FALSE)</f>
        <v>OfS</v>
      </c>
      <c r="G176" s="113"/>
      <c r="H176" s="113" t="str">
        <f t="shared" si="2"/>
        <v>OfS</v>
      </c>
      <c r="I176">
        <v>3</v>
      </c>
    </row>
    <row r="177" spans="2:9">
      <c r="B177" t="s">
        <v>324</v>
      </c>
      <c r="C177" t="s">
        <v>48</v>
      </c>
      <c r="D177" t="s">
        <v>48</v>
      </c>
      <c r="E177" t="s">
        <v>142</v>
      </c>
      <c r="F177" s="113" t="str">
        <f>VLOOKUP(B177,'DEER BldgType Assignment'!$B$7:$C$139,2,FALSE)</f>
        <v>RtS</v>
      </c>
      <c r="G177" s="113"/>
      <c r="H177" s="113" t="str">
        <f t="shared" si="2"/>
        <v>RtS</v>
      </c>
      <c r="I177">
        <v>1</v>
      </c>
    </row>
    <row r="178" spans="2:9">
      <c r="B178" s="100" t="s">
        <v>165</v>
      </c>
      <c r="C178" t="s">
        <v>48</v>
      </c>
      <c r="D178" t="s">
        <v>48</v>
      </c>
      <c r="E178" t="s">
        <v>371</v>
      </c>
      <c r="F178" s="113" t="str">
        <f>VLOOKUP(B178,'DEER BldgType Assignment'!$B$7:$C$139,2,FALSE)</f>
        <v>RtS</v>
      </c>
      <c r="G178" s="113"/>
      <c r="H178" s="113" t="str">
        <f t="shared" si="2"/>
        <v>RtS</v>
      </c>
      <c r="I178">
        <v>1</v>
      </c>
    </row>
    <row r="179" spans="2:9">
      <c r="B179" s="100" t="s">
        <v>165</v>
      </c>
      <c r="C179" t="s">
        <v>48</v>
      </c>
      <c r="D179" t="s">
        <v>48</v>
      </c>
      <c r="E179" t="s">
        <v>366</v>
      </c>
      <c r="F179" s="113" t="str">
        <f>VLOOKUP(B179,'DEER BldgType Assignment'!$B$7:$C$139,2,FALSE)</f>
        <v>RtS</v>
      </c>
      <c r="G179" s="113"/>
      <c r="H179" s="113" t="str">
        <f t="shared" si="2"/>
        <v>RtS</v>
      </c>
      <c r="I179">
        <v>1</v>
      </c>
    </row>
    <row r="180" spans="2:9">
      <c r="B180" s="100" t="s">
        <v>341</v>
      </c>
      <c r="C180" t="s">
        <v>44</v>
      </c>
      <c r="D180" t="s">
        <v>44</v>
      </c>
      <c r="E180" t="s">
        <v>340</v>
      </c>
      <c r="F180" s="113" t="str">
        <f>VLOOKUP(B180,'DEER BldgType Assignment'!$B$7:$C$139,2,FALSE)</f>
        <v>RSD</v>
      </c>
      <c r="G180" s="113"/>
      <c r="H180" s="113" t="str">
        <f t="shared" si="2"/>
        <v>RSD</v>
      </c>
      <c r="I180">
        <v>1</v>
      </c>
    </row>
    <row r="181" spans="2:9">
      <c r="B181" t="s">
        <v>285</v>
      </c>
      <c r="C181" t="s">
        <v>276</v>
      </c>
      <c r="D181" t="s">
        <v>40</v>
      </c>
      <c r="E181" t="s">
        <v>340</v>
      </c>
      <c r="F181" s="113" t="str">
        <f>VLOOKUP(B181,'DEER BldgType Assignment'!$B$7:$C$139,2,FALSE)</f>
        <v>MBT</v>
      </c>
      <c r="G181" s="113"/>
      <c r="H181" s="113" t="str">
        <f t="shared" si="2"/>
        <v>MBT</v>
      </c>
      <c r="I181">
        <v>2</v>
      </c>
    </row>
    <row r="182" spans="2:9">
      <c r="B182" t="s">
        <v>109</v>
      </c>
      <c r="C182" t="s">
        <v>368</v>
      </c>
      <c r="D182" t="s">
        <v>109</v>
      </c>
      <c r="E182" t="s">
        <v>369</v>
      </c>
      <c r="F182" s="113" t="str">
        <f>VLOOKUP(B182,'DEER BldgType Assignment'!$B$7:$C$139,2,FALSE)</f>
        <v>Mtl</v>
      </c>
      <c r="G182" s="113"/>
      <c r="H182" s="113" t="str">
        <f t="shared" si="2"/>
        <v>Mtl</v>
      </c>
      <c r="I182">
        <v>1</v>
      </c>
    </row>
    <row r="183" spans="2:9">
      <c r="B183" t="s">
        <v>109</v>
      </c>
      <c r="C183" t="s">
        <v>368</v>
      </c>
      <c r="D183" t="s">
        <v>109</v>
      </c>
      <c r="E183" t="s">
        <v>366</v>
      </c>
      <c r="F183" s="113" t="str">
        <f>VLOOKUP(B183,'DEER BldgType Assignment'!$B$7:$C$139,2,FALSE)</f>
        <v>Mtl</v>
      </c>
      <c r="G183" s="113"/>
      <c r="H183" s="113" t="str">
        <f t="shared" si="2"/>
        <v>Mtl</v>
      </c>
      <c r="I183">
        <v>6</v>
      </c>
    </row>
    <row r="184" spans="2:9">
      <c r="B184" t="s">
        <v>253</v>
      </c>
      <c r="C184" t="s">
        <v>374</v>
      </c>
      <c r="D184" t="s">
        <v>34</v>
      </c>
      <c r="E184" t="s">
        <v>367</v>
      </c>
      <c r="F184" s="113" t="str">
        <f>VLOOKUP(B184,'DEER BldgType Assignment'!$B$7:$C$139,2,FALSE)</f>
        <v>OfS</v>
      </c>
      <c r="G184" s="113"/>
      <c r="H184" s="113" t="str">
        <f t="shared" si="2"/>
        <v>OfS</v>
      </c>
      <c r="I184">
        <v>1</v>
      </c>
    </row>
    <row r="185" spans="2:9">
      <c r="B185" t="s">
        <v>253</v>
      </c>
      <c r="C185" t="s">
        <v>374</v>
      </c>
      <c r="D185" t="s">
        <v>34</v>
      </c>
      <c r="E185" t="s">
        <v>365</v>
      </c>
      <c r="F185" s="113" t="str">
        <f>VLOOKUP(B185,'DEER BldgType Assignment'!$B$7:$C$139,2,FALSE)</f>
        <v>OfS</v>
      </c>
      <c r="G185" s="113"/>
      <c r="H185" s="113" t="str">
        <f t="shared" si="2"/>
        <v>OfS</v>
      </c>
      <c r="I185">
        <v>3</v>
      </c>
    </row>
    <row r="186" spans="2:9">
      <c r="B186" t="s">
        <v>306</v>
      </c>
      <c r="C186" t="s">
        <v>34</v>
      </c>
      <c r="D186" t="s">
        <v>34</v>
      </c>
      <c r="E186" t="s">
        <v>367</v>
      </c>
      <c r="F186" s="113" t="str">
        <f>VLOOKUP(B186,'DEER BldgType Assignment'!$B$7:$C$139,2,FALSE)</f>
        <v>OfS</v>
      </c>
      <c r="G186" s="113"/>
      <c r="H186" s="113" t="str">
        <f t="shared" si="2"/>
        <v>OfS</v>
      </c>
      <c r="I186">
        <v>2</v>
      </c>
    </row>
    <row r="187" spans="2:9">
      <c r="B187" t="s">
        <v>306</v>
      </c>
      <c r="C187" t="s">
        <v>34</v>
      </c>
      <c r="D187" t="s">
        <v>34</v>
      </c>
      <c r="E187" t="s">
        <v>365</v>
      </c>
      <c r="F187" s="113" t="str">
        <f>VLOOKUP(B187,'DEER BldgType Assignment'!$B$7:$C$139,2,FALSE)</f>
        <v>OfS</v>
      </c>
      <c r="G187" s="113"/>
      <c r="H187" s="113" t="str">
        <f t="shared" si="2"/>
        <v>OfS</v>
      </c>
      <c r="I187">
        <v>1</v>
      </c>
    </row>
    <row r="188" spans="2:9">
      <c r="B188" t="s">
        <v>336</v>
      </c>
      <c r="C188" t="s">
        <v>48</v>
      </c>
      <c r="D188" t="s">
        <v>48</v>
      </c>
      <c r="E188" t="s">
        <v>142</v>
      </c>
      <c r="F188" s="113" t="str">
        <f>VLOOKUP(B188,'DEER BldgType Assignment'!$B$7:$C$139,2,FALSE)</f>
        <v>RtS</v>
      </c>
      <c r="G188" s="113"/>
      <c r="H188" s="113" t="str">
        <f t="shared" si="2"/>
        <v>RtS</v>
      </c>
      <c r="I188">
        <v>4</v>
      </c>
    </row>
    <row r="189" spans="2:9">
      <c r="B189" s="100" t="s">
        <v>274</v>
      </c>
      <c r="C189" t="s">
        <v>276</v>
      </c>
      <c r="D189" t="s">
        <v>105</v>
      </c>
      <c r="E189" t="s">
        <v>340</v>
      </c>
      <c r="F189" s="113" t="str">
        <f>VLOOKUP(B189,'DEER BldgType Assignment'!$B$7:$C$139,2,FALSE)</f>
        <v>MLI</v>
      </c>
      <c r="G189" s="113"/>
      <c r="H189" s="113" t="str">
        <f t="shared" si="2"/>
        <v>MLI</v>
      </c>
      <c r="I189">
        <v>1</v>
      </c>
    </row>
    <row r="190" spans="2:9">
      <c r="B190" t="s">
        <v>323</v>
      </c>
      <c r="C190" t="s">
        <v>48</v>
      </c>
      <c r="D190" t="s">
        <v>34</v>
      </c>
      <c r="E190" t="s">
        <v>367</v>
      </c>
      <c r="F190" s="113" t="str">
        <f>VLOOKUP(B190,'DEER BldgType Assignment'!$B$7:$C$139,2,FALSE)</f>
        <v>OfS</v>
      </c>
      <c r="G190" s="113"/>
      <c r="H190" s="113" t="str">
        <f t="shared" si="2"/>
        <v>OfS</v>
      </c>
      <c r="I190">
        <v>2</v>
      </c>
    </row>
    <row r="191" spans="2:9">
      <c r="B191" t="s">
        <v>323</v>
      </c>
      <c r="C191" t="s">
        <v>48</v>
      </c>
      <c r="D191" t="s">
        <v>34</v>
      </c>
      <c r="E191" t="s">
        <v>365</v>
      </c>
      <c r="F191" s="113" t="str">
        <f>VLOOKUP(B191,'DEER BldgType Assignment'!$B$7:$C$139,2,FALSE)</f>
        <v>OfS</v>
      </c>
      <c r="G191" s="113"/>
      <c r="H191" s="113" t="str">
        <f t="shared" si="2"/>
        <v>OfS</v>
      </c>
      <c r="I191">
        <v>9</v>
      </c>
    </row>
    <row r="192" spans="2:9">
      <c r="B192" t="s">
        <v>294</v>
      </c>
      <c r="C192" t="s">
        <v>48</v>
      </c>
      <c r="D192" t="s">
        <v>48</v>
      </c>
      <c r="E192" t="s">
        <v>142</v>
      </c>
      <c r="F192" s="113" t="str">
        <f>VLOOKUP(B192,'DEER BldgType Assignment'!$B$7:$C$139,2,FALSE)</f>
        <v>RtS</v>
      </c>
      <c r="G192" s="113"/>
      <c r="H192" s="113" t="str">
        <f t="shared" si="2"/>
        <v>RtS</v>
      </c>
      <c r="I192">
        <v>1</v>
      </c>
    </row>
    <row r="193" spans="2:9">
      <c r="B193" t="s">
        <v>336</v>
      </c>
      <c r="C193" t="s">
        <v>48</v>
      </c>
      <c r="D193" t="s">
        <v>48</v>
      </c>
      <c r="E193" t="s">
        <v>366</v>
      </c>
      <c r="F193" s="113" t="str">
        <f>VLOOKUP(B193,'DEER BldgType Assignment'!$B$7:$C$139,2,FALSE)</f>
        <v>RtS</v>
      </c>
      <c r="G193" s="113"/>
      <c r="H193" s="113" t="str">
        <f t="shared" si="2"/>
        <v>RtS</v>
      </c>
      <c r="I193">
        <v>1</v>
      </c>
    </row>
    <row r="194" spans="2:9">
      <c r="B194" s="100" t="s">
        <v>298</v>
      </c>
      <c r="C194" t="s">
        <v>48</v>
      </c>
      <c r="D194" t="s">
        <v>34</v>
      </c>
      <c r="E194" t="s">
        <v>367</v>
      </c>
      <c r="F194" s="113" t="str">
        <f>VLOOKUP(B194,'DEER BldgType Assignment'!$B$7:$C$139,2,FALSE)</f>
        <v>OfS</v>
      </c>
      <c r="G194" s="113"/>
      <c r="H194" s="113" t="str">
        <f t="shared" si="2"/>
        <v>OfS</v>
      </c>
      <c r="I194">
        <v>2</v>
      </c>
    </row>
    <row r="195" spans="2:9">
      <c r="B195" s="100" t="s">
        <v>298</v>
      </c>
      <c r="C195" t="s">
        <v>48</v>
      </c>
      <c r="D195" t="s">
        <v>34</v>
      </c>
      <c r="E195" t="s">
        <v>366</v>
      </c>
      <c r="F195" s="113" t="str">
        <f>VLOOKUP(B195,'DEER BldgType Assignment'!$B$7:$C$139,2,FALSE)</f>
        <v>OfS</v>
      </c>
      <c r="G195" s="113"/>
      <c r="H195" s="113" t="str">
        <f t="shared" si="2"/>
        <v>OfS</v>
      </c>
      <c r="I195">
        <v>2</v>
      </c>
    </row>
    <row r="196" spans="2:9">
      <c r="B196" s="100" t="s">
        <v>298</v>
      </c>
      <c r="C196" t="s">
        <v>48</v>
      </c>
      <c r="D196" t="s">
        <v>34</v>
      </c>
      <c r="E196" t="s">
        <v>381</v>
      </c>
      <c r="F196" s="113" t="str">
        <f>VLOOKUP(B196,'DEER BldgType Assignment'!$B$7:$C$139,2,FALSE)</f>
        <v>OfS</v>
      </c>
      <c r="G196" s="113"/>
      <c r="H196" s="113" t="str">
        <f t="shared" si="2"/>
        <v>OfS</v>
      </c>
      <c r="I196">
        <v>5</v>
      </c>
    </row>
    <row r="197" spans="2:9">
      <c r="B197" s="100" t="s">
        <v>298</v>
      </c>
      <c r="C197" t="s">
        <v>48</v>
      </c>
      <c r="D197" t="s">
        <v>34</v>
      </c>
      <c r="E197" t="s">
        <v>372</v>
      </c>
      <c r="F197" s="113" t="str">
        <f>VLOOKUP(B197,'DEER BldgType Assignment'!$B$7:$C$139,2,FALSE)</f>
        <v>OfS</v>
      </c>
      <c r="G197" s="113"/>
      <c r="H197" s="113" t="str">
        <f t="shared" si="2"/>
        <v>OfS</v>
      </c>
      <c r="I197">
        <v>1</v>
      </c>
    </row>
    <row r="198" spans="2:9">
      <c r="B198" s="100" t="s">
        <v>298</v>
      </c>
      <c r="C198" t="s">
        <v>48</v>
      </c>
      <c r="D198" t="s">
        <v>34</v>
      </c>
      <c r="E198" t="s">
        <v>365</v>
      </c>
      <c r="F198" s="113" t="str">
        <f>VLOOKUP(B198,'DEER BldgType Assignment'!$B$7:$C$139,2,FALSE)</f>
        <v>OfS</v>
      </c>
      <c r="G198" s="113"/>
      <c r="H198" s="113" t="str">
        <f t="shared" si="2"/>
        <v>OfS</v>
      </c>
      <c r="I198">
        <v>5</v>
      </c>
    </row>
    <row r="199" spans="2:9">
      <c r="B199" s="100" t="s">
        <v>298</v>
      </c>
      <c r="C199" t="s">
        <v>48</v>
      </c>
      <c r="D199" t="s">
        <v>34</v>
      </c>
      <c r="E199" t="s">
        <v>340</v>
      </c>
      <c r="F199" s="113" t="str">
        <f>VLOOKUP(B199,'DEER BldgType Assignment'!$B$7:$C$139,2,FALSE)</f>
        <v>OfS</v>
      </c>
      <c r="G199" s="113"/>
      <c r="H199" s="113" t="str">
        <f t="shared" si="2"/>
        <v>OfS</v>
      </c>
      <c r="I199">
        <v>3</v>
      </c>
    </row>
    <row r="200" spans="2:9">
      <c r="B200" t="s">
        <v>234</v>
      </c>
      <c r="C200" t="s">
        <v>15</v>
      </c>
      <c r="D200" t="s">
        <v>15</v>
      </c>
      <c r="E200" t="s">
        <v>15</v>
      </c>
      <c r="F200" s="113" t="str">
        <f>VLOOKUP(B200,'DEER BldgType Assignment'!$B$7:$C$139,2,FALSE)</f>
        <v>Asm</v>
      </c>
      <c r="G200" s="113"/>
      <c r="H200" s="113" t="str">
        <f t="shared" ref="H200:H263" si="3">IF(ISBLANK(G200),F200,G200)</f>
        <v>Asm</v>
      </c>
      <c r="I200">
        <v>3</v>
      </c>
    </row>
    <row r="201" spans="2:9">
      <c r="B201" t="s">
        <v>234</v>
      </c>
      <c r="C201" t="s">
        <v>15</v>
      </c>
      <c r="D201" t="s">
        <v>15</v>
      </c>
      <c r="E201" t="s">
        <v>365</v>
      </c>
      <c r="F201" s="113" t="str">
        <f>VLOOKUP(B201,'DEER BldgType Assignment'!$B$7:$C$139,2,FALSE)</f>
        <v>Asm</v>
      </c>
      <c r="G201" s="113"/>
      <c r="H201" s="113" t="str">
        <f t="shared" si="3"/>
        <v>Asm</v>
      </c>
      <c r="I201">
        <v>4</v>
      </c>
    </row>
    <row r="202" spans="2:9">
      <c r="B202" t="s">
        <v>234</v>
      </c>
      <c r="C202" t="s">
        <v>15</v>
      </c>
      <c r="D202" t="s">
        <v>15</v>
      </c>
      <c r="E202" t="s">
        <v>371</v>
      </c>
      <c r="F202" s="113" t="str">
        <f>VLOOKUP(B202,'DEER BldgType Assignment'!$B$7:$C$139,2,FALSE)</f>
        <v>Asm</v>
      </c>
      <c r="G202" s="113"/>
      <c r="H202" s="113" t="str">
        <f t="shared" si="3"/>
        <v>Asm</v>
      </c>
      <c r="I202">
        <v>1</v>
      </c>
    </row>
    <row r="203" spans="2:9">
      <c r="B203" s="100" t="s">
        <v>298</v>
      </c>
      <c r="C203" t="s">
        <v>34</v>
      </c>
      <c r="D203" t="s">
        <v>34</v>
      </c>
      <c r="E203" t="s">
        <v>371</v>
      </c>
      <c r="F203" s="113" t="str">
        <f>VLOOKUP(B203,'DEER BldgType Assignment'!$B$7:$C$139,2,FALSE)</f>
        <v>OfS</v>
      </c>
      <c r="G203" s="113"/>
      <c r="H203" s="113" t="str">
        <f t="shared" si="3"/>
        <v>OfS</v>
      </c>
      <c r="I203">
        <v>1</v>
      </c>
    </row>
    <row r="204" spans="2:9">
      <c r="B204" s="100" t="s">
        <v>298</v>
      </c>
      <c r="C204" t="s">
        <v>34</v>
      </c>
      <c r="D204" t="s">
        <v>34</v>
      </c>
      <c r="E204" t="s">
        <v>340</v>
      </c>
      <c r="F204" s="113" t="str">
        <f>VLOOKUP(B204,'DEER BldgType Assignment'!$B$7:$C$139,2,FALSE)</f>
        <v>OfS</v>
      </c>
      <c r="G204" s="113"/>
      <c r="H204" s="113" t="str">
        <f t="shared" si="3"/>
        <v>OfS</v>
      </c>
      <c r="I204">
        <v>1</v>
      </c>
    </row>
    <row r="205" spans="2:9">
      <c r="B205" s="100" t="s">
        <v>312</v>
      </c>
      <c r="C205" t="s">
        <v>382</v>
      </c>
      <c r="D205" t="s">
        <v>50</v>
      </c>
      <c r="E205" t="s">
        <v>340</v>
      </c>
      <c r="F205" s="113" t="str">
        <f>VLOOKUP(B205,'DEER BldgType Assignment'!$B$7:$C$139,2,FALSE)</f>
        <v>MLI</v>
      </c>
      <c r="G205" s="113" t="s">
        <v>190</v>
      </c>
      <c r="H205" s="113" t="str">
        <f t="shared" si="3"/>
        <v>SCn</v>
      </c>
      <c r="I205">
        <v>1</v>
      </c>
    </row>
    <row r="206" spans="2:9">
      <c r="B206" t="s">
        <v>322</v>
      </c>
      <c r="C206" t="s">
        <v>368</v>
      </c>
      <c r="D206" t="s">
        <v>108</v>
      </c>
      <c r="E206" t="s">
        <v>369</v>
      </c>
      <c r="F206" s="113" t="str">
        <f>VLOOKUP(B206,'DEER BldgType Assignment'!$B$7:$C$139,2,FALSE)</f>
        <v>Htl</v>
      </c>
      <c r="G206" s="113"/>
      <c r="H206" s="113" t="str">
        <f t="shared" si="3"/>
        <v>Htl</v>
      </c>
      <c r="I206">
        <v>2</v>
      </c>
    </row>
    <row r="207" spans="2:9">
      <c r="B207" t="s">
        <v>322</v>
      </c>
      <c r="C207" t="s">
        <v>368</v>
      </c>
      <c r="D207" t="s">
        <v>108</v>
      </c>
      <c r="E207" t="s">
        <v>367</v>
      </c>
      <c r="F207" s="113" t="str">
        <f>VLOOKUP(B207,'DEER BldgType Assignment'!$B$7:$C$139,2,FALSE)</f>
        <v>Htl</v>
      </c>
      <c r="G207" s="113"/>
      <c r="H207" s="113" t="str">
        <f t="shared" si="3"/>
        <v>Htl</v>
      </c>
      <c r="I207">
        <v>2</v>
      </c>
    </row>
    <row r="208" spans="2:9">
      <c r="B208" t="s">
        <v>108</v>
      </c>
      <c r="C208" t="s">
        <v>368</v>
      </c>
      <c r="D208" t="s">
        <v>108</v>
      </c>
      <c r="E208" t="s">
        <v>369</v>
      </c>
      <c r="F208" s="113" t="str">
        <f>VLOOKUP(B208,'DEER BldgType Assignment'!$B$7:$C$139,2,FALSE)</f>
        <v>Htl</v>
      </c>
      <c r="G208" s="113"/>
      <c r="H208" s="113" t="str">
        <f t="shared" si="3"/>
        <v>Htl</v>
      </c>
      <c r="I208">
        <v>4</v>
      </c>
    </row>
    <row r="209" spans="2:9">
      <c r="B209" t="s">
        <v>108</v>
      </c>
      <c r="C209" t="s">
        <v>368</v>
      </c>
      <c r="D209" t="s">
        <v>108</v>
      </c>
      <c r="E209" t="s">
        <v>378</v>
      </c>
      <c r="F209" s="113" t="str">
        <f>VLOOKUP(B209,'DEER BldgType Assignment'!$B$7:$C$139,2,FALSE)</f>
        <v>Htl</v>
      </c>
      <c r="G209" s="113"/>
      <c r="H209" s="113" t="str">
        <f t="shared" si="3"/>
        <v>Htl</v>
      </c>
      <c r="I209">
        <v>3</v>
      </c>
    </row>
    <row r="210" spans="2:9">
      <c r="B210" s="100" t="s">
        <v>229</v>
      </c>
      <c r="C210" t="s">
        <v>48</v>
      </c>
      <c r="D210" t="s">
        <v>105</v>
      </c>
      <c r="E210" t="s">
        <v>381</v>
      </c>
      <c r="F210" s="113" t="str">
        <f>VLOOKUP(B210,'DEER BldgType Assignment'!$B$7:$C$139,2,FALSE)</f>
        <v>MLI</v>
      </c>
      <c r="G210" s="113"/>
      <c r="H210" s="113" t="str">
        <f t="shared" si="3"/>
        <v>MLI</v>
      </c>
      <c r="I210">
        <v>4</v>
      </c>
    </row>
    <row r="211" spans="2:9">
      <c r="B211" t="s">
        <v>317</v>
      </c>
      <c r="C211" t="s">
        <v>36</v>
      </c>
      <c r="D211" t="s">
        <v>36</v>
      </c>
      <c r="E211" t="s">
        <v>340</v>
      </c>
      <c r="F211" s="113" t="str">
        <f>VLOOKUP(B211,'DEER BldgType Assignment'!$B$7:$C$139,2,FALSE)</f>
        <v>OfL</v>
      </c>
      <c r="G211" s="113"/>
      <c r="H211" s="113" t="str">
        <f t="shared" si="3"/>
        <v>OfL</v>
      </c>
      <c r="I211">
        <v>7</v>
      </c>
    </row>
    <row r="212" spans="2:9">
      <c r="B212" t="s">
        <v>108</v>
      </c>
      <c r="C212" t="s">
        <v>368</v>
      </c>
      <c r="D212" t="s">
        <v>108</v>
      </c>
      <c r="E212" t="s">
        <v>371</v>
      </c>
      <c r="F212" s="113" t="str">
        <f>VLOOKUP(B212,'DEER BldgType Assignment'!$B$7:$C$139,2,FALSE)</f>
        <v>Htl</v>
      </c>
      <c r="G212" s="113"/>
      <c r="H212" s="113" t="str">
        <f t="shared" si="3"/>
        <v>Htl</v>
      </c>
      <c r="I212">
        <v>2</v>
      </c>
    </row>
    <row r="213" spans="2:9">
      <c r="B213" t="s">
        <v>282</v>
      </c>
      <c r="C213" t="s">
        <v>48</v>
      </c>
      <c r="D213" t="s">
        <v>105</v>
      </c>
      <c r="E213" t="s">
        <v>366</v>
      </c>
      <c r="F213" s="113" t="str">
        <f>VLOOKUP(B213,'DEER BldgType Assignment'!$B$7:$C$139,2,FALSE)</f>
        <v>MLI</v>
      </c>
      <c r="G213" s="113"/>
      <c r="H213" s="113" t="str">
        <f t="shared" si="3"/>
        <v>MLI</v>
      </c>
      <c r="I213">
        <v>1</v>
      </c>
    </row>
    <row r="214" spans="2:9">
      <c r="B214" t="s">
        <v>282</v>
      </c>
      <c r="C214" t="s">
        <v>48</v>
      </c>
      <c r="D214" t="s">
        <v>105</v>
      </c>
      <c r="E214" t="s">
        <v>371</v>
      </c>
      <c r="F214" s="113" t="str">
        <f>VLOOKUP(B214,'DEER BldgType Assignment'!$B$7:$C$139,2,FALSE)</f>
        <v>MLI</v>
      </c>
      <c r="G214" s="113"/>
      <c r="H214" s="113" t="str">
        <f t="shared" si="3"/>
        <v>MLI</v>
      </c>
      <c r="I214">
        <v>1</v>
      </c>
    </row>
    <row r="215" spans="2:9">
      <c r="B215" t="s">
        <v>282</v>
      </c>
      <c r="C215" t="s">
        <v>48</v>
      </c>
      <c r="D215" t="s">
        <v>105</v>
      </c>
      <c r="E215" t="s">
        <v>340</v>
      </c>
      <c r="F215" s="113" t="str">
        <f>VLOOKUP(B215,'DEER BldgType Assignment'!$B$7:$C$139,2,FALSE)</f>
        <v>MLI</v>
      </c>
      <c r="G215" s="113"/>
      <c r="H215" s="113" t="str">
        <f t="shared" si="3"/>
        <v>MLI</v>
      </c>
      <c r="I215">
        <v>1</v>
      </c>
    </row>
    <row r="216" spans="2:9">
      <c r="B216" s="100" t="s">
        <v>268</v>
      </c>
      <c r="C216" t="s">
        <v>276</v>
      </c>
      <c r="D216" t="s">
        <v>105</v>
      </c>
      <c r="E216" t="s">
        <v>366</v>
      </c>
      <c r="F216" s="113" t="str">
        <f>VLOOKUP(B216,'DEER BldgType Assignment'!$B$7:$C$139,2,FALSE)</f>
        <v>MLI</v>
      </c>
      <c r="G216" s="113"/>
      <c r="H216" s="113" t="str">
        <f t="shared" si="3"/>
        <v>MLI</v>
      </c>
      <c r="I216">
        <v>2</v>
      </c>
    </row>
    <row r="217" spans="2:9">
      <c r="B217" s="100" t="s">
        <v>268</v>
      </c>
      <c r="C217" t="s">
        <v>276</v>
      </c>
      <c r="D217" t="s">
        <v>105</v>
      </c>
      <c r="E217" t="s">
        <v>365</v>
      </c>
      <c r="F217" s="113" t="str">
        <f>VLOOKUP(B217,'DEER BldgType Assignment'!$B$7:$C$139,2,FALSE)</f>
        <v>MLI</v>
      </c>
      <c r="G217" s="113"/>
      <c r="H217" s="113" t="str">
        <f t="shared" si="3"/>
        <v>MLI</v>
      </c>
      <c r="I217">
        <v>1</v>
      </c>
    </row>
    <row r="218" spans="2:9">
      <c r="B218" s="100" t="s">
        <v>268</v>
      </c>
      <c r="C218" t="s">
        <v>276</v>
      </c>
      <c r="D218" t="s">
        <v>105</v>
      </c>
      <c r="E218" s="100" t="s">
        <v>370</v>
      </c>
      <c r="F218" s="113" t="str">
        <f>VLOOKUP(B218,'DEER BldgType Assignment'!$B$7:$C$139,2,FALSE)</f>
        <v>MLI</v>
      </c>
      <c r="G218" s="113"/>
      <c r="H218" s="113" t="str">
        <f t="shared" si="3"/>
        <v>MLI</v>
      </c>
      <c r="I218">
        <v>2</v>
      </c>
    </row>
    <row r="219" spans="2:9">
      <c r="B219" s="100" t="s">
        <v>274</v>
      </c>
      <c r="C219" t="s">
        <v>276</v>
      </c>
      <c r="D219" t="s">
        <v>105</v>
      </c>
      <c r="E219" t="s">
        <v>365</v>
      </c>
      <c r="F219" s="113" t="str">
        <f>VLOOKUP(B219,'DEER BldgType Assignment'!$B$7:$C$139,2,FALSE)</f>
        <v>MLI</v>
      </c>
      <c r="G219" s="113"/>
      <c r="H219" s="113" t="str">
        <f t="shared" si="3"/>
        <v>MLI</v>
      </c>
      <c r="I219">
        <v>1</v>
      </c>
    </row>
    <row r="220" spans="2:9">
      <c r="B220" s="100" t="s">
        <v>274</v>
      </c>
      <c r="C220" t="s">
        <v>276</v>
      </c>
      <c r="D220" t="s">
        <v>105</v>
      </c>
      <c r="E220" t="s">
        <v>371</v>
      </c>
      <c r="F220" s="113" t="str">
        <f>VLOOKUP(B220,'DEER BldgType Assignment'!$B$7:$C$139,2,FALSE)</f>
        <v>MLI</v>
      </c>
      <c r="G220" s="113"/>
      <c r="H220" s="113" t="str">
        <f t="shared" si="3"/>
        <v>MLI</v>
      </c>
      <c r="I220">
        <v>1</v>
      </c>
    </row>
    <row r="221" spans="2:9">
      <c r="B221" t="s">
        <v>336</v>
      </c>
      <c r="C221" t="s">
        <v>48</v>
      </c>
      <c r="D221" t="s">
        <v>48</v>
      </c>
      <c r="E221" t="s">
        <v>366</v>
      </c>
      <c r="F221" s="113" t="str">
        <f>VLOOKUP(B221,'DEER BldgType Assignment'!$B$7:$C$139,2,FALSE)</f>
        <v>RtS</v>
      </c>
      <c r="G221" s="113"/>
      <c r="H221" s="113" t="str">
        <f t="shared" si="3"/>
        <v>RtS</v>
      </c>
      <c r="I221">
        <v>1</v>
      </c>
    </row>
    <row r="222" spans="2:9">
      <c r="B222" t="s">
        <v>336</v>
      </c>
      <c r="C222" t="s">
        <v>48</v>
      </c>
      <c r="D222" t="s">
        <v>48</v>
      </c>
      <c r="E222" t="s">
        <v>367</v>
      </c>
      <c r="F222" s="113" t="str">
        <f>VLOOKUP(B222,'DEER BldgType Assignment'!$B$7:$C$139,2,FALSE)</f>
        <v>RtS</v>
      </c>
      <c r="G222" s="113"/>
      <c r="H222" s="113" t="str">
        <f t="shared" si="3"/>
        <v>RtS</v>
      </c>
      <c r="I222">
        <v>2</v>
      </c>
    </row>
    <row r="223" spans="2:9">
      <c r="B223" t="s">
        <v>336</v>
      </c>
      <c r="C223" t="s">
        <v>48</v>
      </c>
      <c r="D223" t="s">
        <v>48</v>
      </c>
      <c r="E223" t="s">
        <v>365</v>
      </c>
      <c r="F223" s="113" t="str">
        <f>VLOOKUP(B223,'DEER BldgType Assignment'!$B$7:$C$139,2,FALSE)</f>
        <v>RtS</v>
      </c>
      <c r="G223" s="113"/>
      <c r="H223" s="113" t="str">
        <f t="shared" si="3"/>
        <v>RtS</v>
      </c>
      <c r="I223">
        <v>1</v>
      </c>
    </row>
    <row r="224" spans="2:9">
      <c r="B224" t="s">
        <v>237</v>
      </c>
      <c r="C224" t="s">
        <v>44</v>
      </c>
      <c r="D224" t="s">
        <v>44</v>
      </c>
      <c r="E224" t="s">
        <v>139</v>
      </c>
      <c r="F224" s="113" t="str">
        <f>VLOOKUP(B224,'DEER BldgType Assignment'!$B$7:$C$139,2,FALSE)</f>
        <v>RSD</v>
      </c>
      <c r="G224" s="113"/>
      <c r="H224" s="113" t="str">
        <f t="shared" si="3"/>
        <v>RSD</v>
      </c>
      <c r="I224">
        <v>1</v>
      </c>
    </row>
    <row r="225" spans="2:9">
      <c r="B225" t="s">
        <v>237</v>
      </c>
      <c r="C225" t="s">
        <v>44</v>
      </c>
      <c r="D225" t="s">
        <v>44</v>
      </c>
      <c r="E225" t="s">
        <v>366</v>
      </c>
      <c r="F225" s="113" t="str">
        <f>VLOOKUP(B225,'DEER BldgType Assignment'!$B$7:$C$139,2,FALSE)</f>
        <v>RSD</v>
      </c>
      <c r="G225" s="113"/>
      <c r="H225" s="113" t="str">
        <f t="shared" si="3"/>
        <v>RSD</v>
      </c>
      <c r="I225">
        <v>1</v>
      </c>
    </row>
    <row r="226" spans="2:9">
      <c r="B226" t="s">
        <v>237</v>
      </c>
      <c r="C226" t="s">
        <v>44</v>
      </c>
      <c r="D226" t="s">
        <v>44</v>
      </c>
      <c r="E226" t="s">
        <v>340</v>
      </c>
      <c r="F226" s="113" t="str">
        <f>VLOOKUP(B226,'DEER BldgType Assignment'!$B$7:$C$139,2,FALSE)</f>
        <v>RSD</v>
      </c>
      <c r="G226" s="113"/>
      <c r="H226" s="113" t="str">
        <f t="shared" si="3"/>
        <v>RSD</v>
      </c>
      <c r="I226">
        <v>1</v>
      </c>
    </row>
    <row r="227" spans="2:9">
      <c r="B227" t="s">
        <v>308</v>
      </c>
      <c r="C227" t="s">
        <v>374</v>
      </c>
      <c r="D227" t="s">
        <v>34</v>
      </c>
      <c r="E227" t="s">
        <v>367</v>
      </c>
      <c r="F227" s="113" t="str">
        <f>VLOOKUP(B227,'DEER BldgType Assignment'!$B$7:$C$139,2,FALSE)</f>
        <v>OfS</v>
      </c>
      <c r="G227" s="113"/>
      <c r="H227" s="113" t="str">
        <f t="shared" si="3"/>
        <v>OfS</v>
      </c>
      <c r="I227">
        <v>4</v>
      </c>
    </row>
    <row r="228" spans="2:9">
      <c r="B228" t="s">
        <v>308</v>
      </c>
      <c r="C228" t="s">
        <v>374</v>
      </c>
      <c r="D228" t="s">
        <v>34</v>
      </c>
      <c r="E228" t="s">
        <v>365</v>
      </c>
      <c r="F228" s="113" t="str">
        <f>VLOOKUP(B228,'DEER BldgType Assignment'!$B$7:$C$139,2,FALSE)</f>
        <v>OfS</v>
      </c>
      <c r="G228" s="113"/>
      <c r="H228" s="113" t="str">
        <f t="shared" si="3"/>
        <v>OfS</v>
      </c>
      <c r="I228">
        <v>2</v>
      </c>
    </row>
    <row r="229" spans="2:9">
      <c r="B229" t="s">
        <v>234</v>
      </c>
      <c r="C229" t="s">
        <v>15</v>
      </c>
      <c r="D229" t="s">
        <v>15</v>
      </c>
      <c r="E229" t="s">
        <v>15</v>
      </c>
      <c r="F229" s="113" t="str">
        <f>VLOOKUP(B229,'DEER BldgType Assignment'!$B$7:$C$139,2,FALSE)</f>
        <v>Asm</v>
      </c>
      <c r="G229" s="113"/>
      <c r="H229" s="113" t="str">
        <f t="shared" si="3"/>
        <v>Asm</v>
      </c>
      <c r="I229">
        <v>2</v>
      </c>
    </row>
    <row r="230" spans="2:9">
      <c r="B230" t="s">
        <v>234</v>
      </c>
      <c r="C230" t="s">
        <v>15</v>
      </c>
      <c r="D230" t="s">
        <v>15</v>
      </c>
      <c r="E230" t="s">
        <v>367</v>
      </c>
      <c r="F230" s="113" t="str">
        <f>VLOOKUP(B230,'DEER BldgType Assignment'!$B$7:$C$139,2,FALSE)</f>
        <v>Asm</v>
      </c>
      <c r="G230" s="113"/>
      <c r="H230" s="113" t="str">
        <f t="shared" si="3"/>
        <v>Asm</v>
      </c>
      <c r="I230">
        <v>1</v>
      </c>
    </row>
    <row r="231" spans="2:9">
      <c r="B231" t="s">
        <v>313</v>
      </c>
      <c r="C231" t="s">
        <v>34</v>
      </c>
      <c r="D231" t="s">
        <v>34</v>
      </c>
      <c r="E231" t="s">
        <v>367</v>
      </c>
      <c r="F231" s="113" t="str">
        <f>VLOOKUP(B231,'DEER BldgType Assignment'!$B$7:$C$139,2,FALSE)</f>
        <v>OfS</v>
      </c>
      <c r="G231" s="113"/>
      <c r="H231" s="113" t="str">
        <f t="shared" si="3"/>
        <v>OfS</v>
      </c>
      <c r="I231">
        <v>3</v>
      </c>
    </row>
    <row r="232" spans="2:9">
      <c r="B232" t="s">
        <v>313</v>
      </c>
      <c r="C232" t="s">
        <v>34</v>
      </c>
      <c r="D232" t="s">
        <v>34</v>
      </c>
      <c r="E232" t="s">
        <v>365</v>
      </c>
      <c r="F232" s="113" t="str">
        <f>VLOOKUP(B232,'DEER BldgType Assignment'!$B$7:$C$139,2,FALSE)</f>
        <v>OfS</v>
      </c>
      <c r="G232" s="113"/>
      <c r="H232" s="113" t="str">
        <f t="shared" si="3"/>
        <v>OfS</v>
      </c>
      <c r="I232">
        <v>2</v>
      </c>
    </row>
    <row r="233" spans="2:9">
      <c r="B233" t="s">
        <v>313</v>
      </c>
      <c r="C233" t="s">
        <v>34</v>
      </c>
      <c r="D233" t="s">
        <v>34</v>
      </c>
      <c r="E233" t="s">
        <v>371</v>
      </c>
      <c r="F233" s="113" t="str">
        <f>VLOOKUP(B233,'DEER BldgType Assignment'!$B$7:$C$139,2,FALSE)</f>
        <v>OfS</v>
      </c>
      <c r="G233" s="113"/>
      <c r="H233" s="113" t="str">
        <f t="shared" si="3"/>
        <v>OfS</v>
      </c>
      <c r="I233">
        <v>3</v>
      </c>
    </row>
    <row r="234" spans="2:9">
      <c r="B234" t="s">
        <v>313</v>
      </c>
      <c r="C234" t="s">
        <v>34</v>
      </c>
      <c r="D234" t="s">
        <v>34</v>
      </c>
      <c r="E234" t="s">
        <v>340</v>
      </c>
      <c r="F234" s="113" t="str">
        <f>VLOOKUP(B234,'DEER BldgType Assignment'!$B$7:$C$139,2,FALSE)</f>
        <v>OfS</v>
      </c>
      <c r="G234" s="113"/>
      <c r="H234" s="113" t="str">
        <f t="shared" si="3"/>
        <v>OfS</v>
      </c>
      <c r="I234">
        <v>1</v>
      </c>
    </row>
    <row r="235" spans="2:9">
      <c r="B235" s="100" t="s">
        <v>229</v>
      </c>
      <c r="C235" t="s">
        <v>48</v>
      </c>
      <c r="D235" t="s">
        <v>105</v>
      </c>
      <c r="E235" t="s">
        <v>381</v>
      </c>
      <c r="F235" s="113" t="str">
        <f>VLOOKUP(B235,'DEER BldgType Assignment'!$B$7:$C$139,2,FALSE)</f>
        <v>MLI</v>
      </c>
      <c r="G235" s="113"/>
      <c r="H235" s="113" t="str">
        <f t="shared" si="3"/>
        <v>MLI</v>
      </c>
      <c r="I235">
        <v>3</v>
      </c>
    </row>
    <row r="236" spans="2:9">
      <c r="B236" t="s">
        <v>224</v>
      </c>
      <c r="C236" t="s">
        <v>15</v>
      </c>
      <c r="D236" t="s">
        <v>15</v>
      </c>
      <c r="E236" t="s">
        <v>371</v>
      </c>
      <c r="F236" s="113" t="str">
        <f>VLOOKUP(B236,'DEER BldgType Assignment'!$B$7:$C$139,2,FALSE)</f>
        <v>Asm</v>
      </c>
      <c r="G236" s="113"/>
      <c r="H236" s="113" t="str">
        <f t="shared" si="3"/>
        <v>Asm</v>
      </c>
      <c r="I236">
        <v>2</v>
      </c>
    </row>
    <row r="237" spans="2:9">
      <c r="B237" t="s">
        <v>109</v>
      </c>
      <c r="C237" t="s">
        <v>368</v>
      </c>
      <c r="D237" t="s">
        <v>109</v>
      </c>
      <c r="E237" t="s">
        <v>369</v>
      </c>
      <c r="F237" s="113" t="str">
        <f>VLOOKUP(B237,'DEER BldgType Assignment'!$B$7:$C$139,2,FALSE)</f>
        <v>Mtl</v>
      </c>
      <c r="G237" s="113"/>
      <c r="H237" s="113" t="str">
        <f t="shared" si="3"/>
        <v>Mtl</v>
      </c>
      <c r="I237">
        <v>4</v>
      </c>
    </row>
    <row r="238" spans="2:9">
      <c r="B238" t="s">
        <v>313</v>
      </c>
      <c r="C238" t="s">
        <v>34</v>
      </c>
      <c r="D238" t="s">
        <v>34</v>
      </c>
      <c r="E238" t="s">
        <v>367</v>
      </c>
      <c r="F238" s="113" t="str">
        <f>VLOOKUP(B238,'DEER BldgType Assignment'!$B$7:$C$139,2,FALSE)</f>
        <v>OfS</v>
      </c>
      <c r="G238" s="113"/>
      <c r="H238" s="113" t="str">
        <f t="shared" si="3"/>
        <v>OfS</v>
      </c>
      <c r="I238">
        <v>2</v>
      </c>
    </row>
    <row r="239" spans="2:9">
      <c r="B239" t="s">
        <v>313</v>
      </c>
      <c r="C239" t="s">
        <v>34</v>
      </c>
      <c r="D239" t="s">
        <v>34</v>
      </c>
      <c r="E239" t="s">
        <v>371</v>
      </c>
      <c r="F239" s="113" t="str">
        <f>VLOOKUP(B239,'DEER BldgType Assignment'!$B$7:$C$139,2,FALSE)</f>
        <v>OfS</v>
      </c>
      <c r="G239" s="113"/>
      <c r="H239" s="113" t="str">
        <f t="shared" si="3"/>
        <v>OfS</v>
      </c>
      <c r="I239">
        <v>1</v>
      </c>
    </row>
    <row r="240" spans="2:9">
      <c r="B240" t="s">
        <v>313</v>
      </c>
      <c r="C240" t="s">
        <v>34</v>
      </c>
      <c r="D240" t="s">
        <v>34</v>
      </c>
      <c r="E240" t="s">
        <v>366</v>
      </c>
      <c r="F240" s="113" t="str">
        <f>VLOOKUP(B240,'DEER BldgType Assignment'!$B$7:$C$139,2,FALSE)</f>
        <v>OfS</v>
      </c>
      <c r="G240" s="113"/>
      <c r="H240" s="113" t="str">
        <f t="shared" si="3"/>
        <v>OfS</v>
      </c>
      <c r="I240">
        <v>1</v>
      </c>
    </row>
    <row r="241" spans="2:9">
      <c r="B241" t="s">
        <v>313</v>
      </c>
      <c r="C241" t="s">
        <v>34</v>
      </c>
      <c r="D241" t="s">
        <v>34</v>
      </c>
      <c r="E241" t="s">
        <v>340</v>
      </c>
      <c r="F241" s="113" t="str">
        <f>VLOOKUP(B241,'DEER BldgType Assignment'!$B$7:$C$139,2,FALSE)</f>
        <v>OfS</v>
      </c>
      <c r="G241" s="113"/>
      <c r="H241" s="113" t="str">
        <f t="shared" si="3"/>
        <v>OfS</v>
      </c>
      <c r="I241">
        <v>1</v>
      </c>
    </row>
    <row r="242" spans="2:9">
      <c r="B242" t="s">
        <v>324</v>
      </c>
      <c r="C242" t="s">
        <v>48</v>
      </c>
      <c r="D242" t="s">
        <v>48</v>
      </c>
      <c r="E242" t="s">
        <v>142</v>
      </c>
      <c r="F242" s="113" t="str">
        <f>VLOOKUP(B242,'DEER BldgType Assignment'!$B$7:$C$139,2,FALSE)</f>
        <v>RtS</v>
      </c>
      <c r="G242" s="113"/>
      <c r="H242" s="113" t="str">
        <f t="shared" si="3"/>
        <v>RtS</v>
      </c>
      <c r="I242">
        <v>2</v>
      </c>
    </row>
    <row r="243" spans="2:9">
      <c r="B243" t="s">
        <v>324</v>
      </c>
      <c r="C243" t="s">
        <v>48</v>
      </c>
      <c r="D243" t="s">
        <v>48</v>
      </c>
      <c r="E243" t="s">
        <v>381</v>
      </c>
      <c r="F243" s="113" t="str">
        <f>VLOOKUP(B243,'DEER BldgType Assignment'!$B$7:$C$139,2,FALSE)</f>
        <v>RtS</v>
      </c>
      <c r="G243" s="113"/>
      <c r="H243" s="113" t="str">
        <f t="shared" si="3"/>
        <v>RtS</v>
      </c>
      <c r="I243">
        <v>5</v>
      </c>
    </row>
    <row r="244" spans="2:9">
      <c r="B244" t="s">
        <v>223</v>
      </c>
      <c r="C244" t="s">
        <v>276</v>
      </c>
      <c r="D244" t="s">
        <v>105</v>
      </c>
      <c r="E244" t="s">
        <v>370</v>
      </c>
      <c r="F244" s="113" t="str">
        <f>VLOOKUP(B244,'DEER BldgType Assignment'!$B$7:$C$139,2,FALSE)</f>
        <v>MLI</v>
      </c>
      <c r="G244" s="113"/>
      <c r="H244" s="113" t="str">
        <f t="shared" si="3"/>
        <v>MLI</v>
      </c>
      <c r="I244">
        <v>1</v>
      </c>
    </row>
    <row r="245" spans="2:9">
      <c r="B245" t="s">
        <v>223</v>
      </c>
      <c r="C245" t="s">
        <v>276</v>
      </c>
      <c r="D245" t="s">
        <v>105</v>
      </c>
      <c r="E245" t="s">
        <v>365</v>
      </c>
      <c r="F245" s="113" t="str">
        <f>VLOOKUP(B245,'DEER BldgType Assignment'!$B$7:$C$139,2,FALSE)</f>
        <v>MLI</v>
      </c>
      <c r="G245" s="113"/>
      <c r="H245" s="113" t="str">
        <f t="shared" si="3"/>
        <v>MLI</v>
      </c>
      <c r="I245">
        <v>2</v>
      </c>
    </row>
    <row r="246" spans="2:9">
      <c r="B246" t="s">
        <v>215</v>
      </c>
      <c r="C246" t="s">
        <v>34</v>
      </c>
      <c r="D246" t="s">
        <v>36</v>
      </c>
      <c r="E246" t="s">
        <v>367</v>
      </c>
      <c r="F246" s="113" t="str">
        <f>VLOOKUP(B246,'DEER BldgType Assignment'!$B$7:$C$139,2,FALSE)</f>
        <v>OfL</v>
      </c>
      <c r="G246" s="113"/>
      <c r="H246" s="113" t="str">
        <f t="shared" si="3"/>
        <v>OfL</v>
      </c>
      <c r="I246">
        <v>3</v>
      </c>
    </row>
    <row r="247" spans="2:9">
      <c r="B247" t="s">
        <v>215</v>
      </c>
      <c r="C247" t="s">
        <v>34</v>
      </c>
      <c r="D247" t="s">
        <v>36</v>
      </c>
      <c r="E247" t="s">
        <v>365</v>
      </c>
      <c r="F247" s="113" t="str">
        <f>VLOOKUP(B247,'DEER BldgType Assignment'!$B$7:$C$139,2,FALSE)</f>
        <v>OfL</v>
      </c>
      <c r="G247" s="113"/>
      <c r="H247" s="113" t="str">
        <f t="shared" si="3"/>
        <v>OfL</v>
      </c>
      <c r="I247">
        <v>1</v>
      </c>
    </row>
    <row r="248" spans="2:9">
      <c r="B248" t="s">
        <v>215</v>
      </c>
      <c r="C248" t="s">
        <v>34</v>
      </c>
      <c r="D248" t="s">
        <v>36</v>
      </c>
      <c r="E248" t="s">
        <v>366</v>
      </c>
      <c r="F248" s="113" t="str">
        <f>VLOOKUP(B248,'DEER BldgType Assignment'!$B$7:$C$139,2,FALSE)</f>
        <v>OfL</v>
      </c>
      <c r="G248" s="113"/>
      <c r="H248" s="113" t="str">
        <f t="shared" si="3"/>
        <v>OfL</v>
      </c>
      <c r="I248">
        <v>2</v>
      </c>
    </row>
    <row r="249" spans="2:9">
      <c r="B249" t="s">
        <v>215</v>
      </c>
      <c r="C249" t="s">
        <v>34</v>
      </c>
      <c r="D249" t="s">
        <v>36</v>
      </c>
      <c r="E249" t="s">
        <v>340</v>
      </c>
      <c r="F249" s="113" t="str">
        <f>VLOOKUP(B249,'DEER BldgType Assignment'!$B$7:$C$139,2,FALSE)</f>
        <v>OfL</v>
      </c>
      <c r="G249" s="113"/>
      <c r="H249" s="113" t="str">
        <f t="shared" si="3"/>
        <v>OfL</v>
      </c>
      <c r="I249">
        <v>2</v>
      </c>
    </row>
    <row r="250" spans="2:9">
      <c r="B250" t="s">
        <v>237</v>
      </c>
      <c r="C250" t="s">
        <v>44</v>
      </c>
      <c r="D250" t="s">
        <v>44</v>
      </c>
      <c r="E250" t="s">
        <v>139</v>
      </c>
      <c r="F250" s="113" t="str">
        <f>VLOOKUP(B250,'DEER BldgType Assignment'!$B$7:$C$139,2,FALSE)</f>
        <v>RSD</v>
      </c>
      <c r="G250" s="113"/>
      <c r="H250" s="113" t="str">
        <f t="shared" si="3"/>
        <v>RSD</v>
      </c>
      <c r="I250">
        <v>1</v>
      </c>
    </row>
    <row r="251" spans="2:9">
      <c r="B251" t="s">
        <v>237</v>
      </c>
      <c r="C251" t="s">
        <v>44</v>
      </c>
      <c r="D251" t="s">
        <v>44</v>
      </c>
      <c r="E251" t="s">
        <v>366</v>
      </c>
      <c r="F251" s="113" t="str">
        <f>VLOOKUP(B251,'DEER BldgType Assignment'!$B$7:$C$139,2,FALSE)</f>
        <v>RSD</v>
      </c>
      <c r="G251" s="113"/>
      <c r="H251" s="113" t="str">
        <f t="shared" si="3"/>
        <v>RSD</v>
      </c>
      <c r="I251">
        <v>2</v>
      </c>
    </row>
    <row r="252" spans="2:9">
      <c r="B252" t="s">
        <v>109</v>
      </c>
      <c r="C252" t="s">
        <v>368</v>
      </c>
      <c r="D252" t="s">
        <v>109</v>
      </c>
      <c r="E252" t="s">
        <v>369</v>
      </c>
      <c r="F252" s="113" t="str">
        <f>VLOOKUP(B252,'DEER BldgType Assignment'!$B$7:$C$139,2,FALSE)</f>
        <v>Mtl</v>
      </c>
      <c r="G252" s="113"/>
      <c r="H252" s="113" t="str">
        <f t="shared" si="3"/>
        <v>Mtl</v>
      </c>
      <c r="I252">
        <v>4</v>
      </c>
    </row>
    <row r="253" spans="2:9">
      <c r="B253" t="s">
        <v>109</v>
      </c>
      <c r="C253" t="s">
        <v>368</v>
      </c>
      <c r="D253" t="s">
        <v>109</v>
      </c>
      <c r="E253" t="s">
        <v>372</v>
      </c>
      <c r="F253" s="113" t="str">
        <f>VLOOKUP(B253,'DEER BldgType Assignment'!$B$7:$C$139,2,FALSE)</f>
        <v>Mtl</v>
      </c>
      <c r="G253" s="113"/>
      <c r="H253" s="113" t="str">
        <f t="shared" si="3"/>
        <v>Mtl</v>
      </c>
      <c r="I253">
        <v>1</v>
      </c>
    </row>
    <row r="254" spans="2:9">
      <c r="B254" t="s">
        <v>109</v>
      </c>
      <c r="C254" t="s">
        <v>368</v>
      </c>
      <c r="D254" t="s">
        <v>109</v>
      </c>
      <c r="E254" t="s">
        <v>371</v>
      </c>
      <c r="F254" s="113" t="str">
        <f>VLOOKUP(B254,'DEER BldgType Assignment'!$B$7:$C$139,2,FALSE)</f>
        <v>Mtl</v>
      </c>
      <c r="G254" s="113"/>
      <c r="H254" s="113" t="str">
        <f t="shared" si="3"/>
        <v>Mtl</v>
      </c>
      <c r="I254">
        <v>1</v>
      </c>
    </row>
    <row r="255" spans="2:9">
      <c r="B255" t="s">
        <v>224</v>
      </c>
      <c r="C255" t="s">
        <v>15</v>
      </c>
      <c r="D255" t="s">
        <v>15</v>
      </c>
      <c r="E255" t="s">
        <v>372</v>
      </c>
      <c r="F255" s="113" t="str">
        <f>VLOOKUP(B255,'DEER BldgType Assignment'!$B$7:$C$139,2,FALSE)</f>
        <v>Asm</v>
      </c>
      <c r="G255" s="113"/>
      <c r="H255" s="113" t="str">
        <f t="shared" si="3"/>
        <v>Asm</v>
      </c>
      <c r="I255">
        <v>2</v>
      </c>
    </row>
    <row r="256" spans="2:9">
      <c r="B256" t="s">
        <v>224</v>
      </c>
      <c r="C256" t="s">
        <v>15</v>
      </c>
      <c r="D256" t="s">
        <v>15</v>
      </c>
      <c r="E256" t="s">
        <v>365</v>
      </c>
      <c r="F256" s="113" t="str">
        <f>VLOOKUP(B256,'DEER BldgType Assignment'!$B$7:$C$139,2,FALSE)</f>
        <v>Asm</v>
      </c>
      <c r="G256" s="113"/>
      <c r="H256" s="113" t="str">
        <f t="shared" si="3"/>
        <v>Asm</v>
      </c>
      <c r="I256">
        <v>1</v>
      </c>
    </row>
    <row r="257" spans="2:9">
      <c r="B257" t="s">
        <v>224</v>
      </c>
      <c r="C257" t="s">
        <v>15</v>
      </c>
      <c r="D257" t="s">
        <v>15</v>
      </c>
      <c r="E257" t="s">
        <v>371</v>
      </c>
      <c r="F257" s="113" t="str">
        <f>VLOOKUP(B257,'DEER BldgType Assignment'!$B$7:$C$139,2,FALSE)</f>
        <v>Asm</v>
      </c>
      <c r="G257" s="113"/>
      <c r="H257" s="113" t="str">
        <f t="shared" si="3"/>
        <v>Asm</v>
      </c>
      <c r="I257">
        <v>4</v>
      </c>
    </row>
    <row r="258" spans="2:9">
      <c r="B258" t="s">
        <v>238</v>
      </c>
      <c r="C258" t="s">
        <v>15</v>
      </c>
      <c r="D258" t="s">
        <v>15</v>
      </c>
      <c r="E258" t="s">
        <v>366</v>
      </c>
      <c r="F258" s="113" t="str">
        <f>VLOOKUP(B258,'DEER BldgType Assignment'!$B$7:$C$139,2,FALSE)</f>
        <v>Asm</v>
      </c>
      <c r="G258" s="113"/>
      <c r="H258" s="113" t="str">
        <f t="shared" si="3"/>
        <v>Asm</v>
      </c>
      <c r="I258">
        <v>1</v>
      </c>
    </row>
    <row r="259" spans="2:9">
      <c r="B259" t="s">
        <v>238</v>
      </c>
      <c r="C259" t="s">
        <v>15</v>
      </c>
      <c r="D259" t="s">
        <v>15</v>
      </c>
      <c r="E259" t="s">
        <v>340</v>
      </c>
      <c r="F259" s="113" t="str">
        <f>VLOOKUP(B259,'DEER BldgType Assignment'!$B$7:$C$139,2,FALSE)</f>
        <v>Asm</v>
      </c>
      <c r="G259" s="113"/>
      <c r="H259" s="113" t="str">
        <f t="shared" si="3"/>
        <v>Asm</v>
      </c>
      <c r="I259">
        <v>3</v>
      </c>
    </row>
    <row r="260" spans="2:9">
      <c r="B260" t="s">
        <v>222</v>
      </c>
      <c r="C260" t="s">
        <v>34</v>
      </c>
      <c r="D260" t="s">
        <v>36</v>
      </c>
      <c r="E260" t="s">
        <v>379</v>
      </c>
      <c r="F260" s="113" t="str">
        <f>VLOOKUP(B260,'DEER BldgType Assignment'!$B$7:$C$139,2,FALSE)</f>
        <v>OfL</v>
      </c>
      <c r="G260" s="113"/>
      <c r="H260" s="113" t="str">
        <f t="shared" si="3"/>
        <v>OfL</v>
      </c>
      <c r="I260">
        <v>1</v>
      </c>
    </row>
    <row r="261" spans="2:9">
      <c r="B261" t="s">
        <v>222</v>
      </c>
      <c r="C261" t="s">
        <v>34</v>
      </c>
      <c r="D261" t="s">
        <v>36</v>
      </c>
      <c r="E261" t="s">
        <v>367</v>
      </c>
      <c r="F261" s="113" t="str">
        <f>VLOOKUP(B261,'DEER BldgType Assignment'!$B$7:$C$139,2,FALSE)</f>
        <v>OfL</v>
      </c>
      <c r="G261" s="113"/>
      <c r="H261" s="113" t="str">
        <f t="shared" si="3"/>
        <v>OfL</v>
      </c>
      <c r="I261">
        <v>1</v>
      </c>
    </row>
    <row r="262" spans="2:9">
      <c r="B262" t="s">
        <v>222</v>
      </c>
      <c r="C262" t="s">
        <v>34</v>
      </c>
      <c r="D262" t="s">
        <v>36</v>
      </c>
      <c r="E262" t="s">
        <v>365</v>
      </c>
      <c r="F262" s="113" t="str">
        <f>VLOOKUP(B262,'DEER BldgType Assignment'!$B$7:$C$139,2,FALSE)</f>
        <v>OfL</v>
      </c>
      <c r="G262" s="113"/>
      <c r="H262" s="113" t="str">
        <f t="shared" si="3"/>
        <v>OfL</v>
      </c>
      <c r="I262">
        <v>4</v>
      </c>
    </row>
    <row r="263" spans="2:9">
      <c r="B263" s="100" t="s">
        <v>346</v>
      </c>
      <c r="C263" t="s">
        <v>374</v>
      </c>
      <c r="D263" t="s">
        <v>48</v>
      </c>
      <c r="E263" t="s">
        <v>365</v>
      </c>
      <c r="F263" s="113" t="str">
        <f>VLOOKUP(B263,'DEER BldgType Assignment'!$B$7:$C$139,2,FALSE)</f>
        <v>RtS</v>
      </c>
      <c r="G263" s="113"/>
      <c r="H263" s="113" t="str">
        <f t="shared" si="3"/>
        <v>RtS</v>
      </c>
      <c r="I263">
        <v>1</v>
      </c>
    </row>
    <row r="264" spans="2:9">
      <c r="B264" s="100" t="s">
        <v>346</v>
      </c>
      <c r="C264" t="s">
        <v>374</v>
      </c>
      <c r="D264" t="s">
        <v>48</v>
      </c>
      <c r="E264" t="s">
        <v>371</v>
      </c>
      <c r="F264" s="113" t="str">
        <f>VLOOKUP(B264,'DEER BldgType Assignment'!$B$7:$C$139,2,FALSE)</f>
        <v>RtS</v>
      </c>
      <c r="G264" s="113"/>
      <c r="H264" s="113" t="str">
        <f t="shared" ref="H264:H327" si="4">IF(ISBLANK(G264),F264,G264)</f>
        <v>RtS</v>
      </c>
      <c r="I264">
        <v>1</v>
      </c>
    </row>
    <row r="265" spans="2:9">
      <c r="B265" t="s">
        <v>282</v>
      </c>
      <c r="C265" t="s">
        <v>48</v>
      </c>
      <c r="D265" t="s">
        <v>105</v>
      </c>
      <c r="E265" t="s">
        <v>366</v>
      </c>
      <c r="F265" s="113" t="str">
        <f>VLOOKUP(B265,'DEER BldgType Assignment'!$B$7:$C$139,2,FALSE)</f>
        <v>MLI</v>
      </c>
      <c r="G265" s="113"/>
      <c r="H265" s="113" t="str">
        <f t="shared" si="4"/>
        <v>MLI</v>
      </c>
      <c r="I265">
        <v>2</v>
      </c>
    </row>
    <row r="266" spans="2:9">
      <c r="B266" t="s">
        <v>282</v>
      </c>
      <c r="C266" t="s">
        <v>48</v>
      </c>
      <c r="D266" t="s">
        <v>105</v>
      </c>
      <c r="E266" t="s">
        <v>381</v>
      </c>
      <c r="F266" s="113" t="str">
        <f>VLOOKUP(B266,'DEER BldgType Assignment'!$B$7:$C$139,2,FALSE)</f>
        <v>MLI</v>
      </c>
      <c r="G266" s="113"/>
      <c r="H266" s="113" t="str">
        <f t="shared" si="4"/>
        <v>MLI</v>
      </c>
      <c r="I266">
        <v>2</v>
      </c>
    </row>
    <row r="267" spans="2:9">
      <c r="B267" t="s">
        <v>282</v>
      </c>
      <c r="C267" t="s">
        <v>48</v>
      </c>
      <c r="D267" t="s">
        <v>105</v>
      </c>
      <c r="E267" t="s">
        <v>367</v>
      </c>
      <c r="F267" s="113" t="str">
        <f>VLOOKUP(B267,'DEER BldgType Assignment'!$B$7:$C$139,2,FALSE)</f>
        <v>MLI</v>
      </c>
      <c r="G267" s="113"/>
      <c r="H267" s="113" t="str">
        <f t="shared" si="4"/>
        <v>MLI</v>
      </c>
      <c r="I267">
        <v>2</v>
      </c>
    </row>
    <row r="268" spans="2:9">
      <c r="B268" t="s">
        <v>282</v>
      </c>
      <c r="C268" t="s">
        <v>48</v>
      </c>
      <c r="D268" t="s">
        <v>105</v>
      </c>
      <c r="E268" t="s">
        <v>365</v>
      </c>
      <c r="F268" s="113" t="str">
        <f>VLOOKUP(B268,'DEER BldgType Assignment'!$B$7:$C$139,2,FALSE)</f>
        <v>MLI</v>
      </c>
      <c r="G268" s="113"/>
      <c r="H268" s="113" t="str">
        <f t="shared" si="4"/>
        <v>MLI</v>
      </c>
      <c r="I268">
        <v>3</v>
      </c>
    </row>
    <row r="269" spans="2:9">
      <c r="B269" t="s">
        <v>282</v>
      </c>
      <c r="C269" t="s">
        <v>48</v>
      </c>
      <c r="D269" t="s">
        <v>105</v>
      </c>
      <c r="E269" t="s">
        <v>340</v>
      </c>
      <c r="F269" s="113" t="str">
        <f>VLOOKUP(B269,'DEER BldgType Assignment'!$B$7:$C$139,2,FALSE)</f>
        <v>MLI</v>
      </c>
      <c r="G269" s="113"/>
      <c r="H269" s="113" t="str">
        <f t="shared" si="4"/>
        <v>MLI</v>
      </c>
      <c r="I269">
        <v>2</v>
      </c>
    </row>
    <row r="270" spans="2:9">
      <c r="B270" t="s">
        <v>222</v>
      </c>
      <c r="C270" t="s">
        <v>380</v>
      </c>
      <c r="D270" t="s">
        <v>36</v>
      </c>
      <c r="E270" t="s">
        <v>365</v>
      </c>
      <c r="F270" s="113" t="str">
        <f>VLOOKUP(B270,'DEER BldgType Assignment'!$B$7:$C$139,2,FALSE)</f>
        <v>OfL</v>
      </c>
      <c r="G270" s="113"/>
      <c r="H270" s="113" t="str">
        <f t="shared" si="4"/>
        <v>OfL</v>
      </c>
      <c r="I270">
        <v>3</v>
      </c>
    </row>
    <row r="271" spans="2:9">
      <c r="B271" t="s">
        <v>222</v>
      </c>
      <c r="C271" t="s">
        <v>380</v>
      </c>
      <c r="D271" t="s">
        <v>36</v>
      </c>
      <c r="E271" t="s">
        <v>371</v>
      </c>
      <c r="F271" s="113" t="str">
        <f>VLOOKUP(B271,'DEER BldgType Assignment'!$B$7:$C$139,2,FALSE)</f>
        <v>OfL</v>
      </c>
      <c r="G271" s="113"/>
      <c r="H271" s="113" t="str">
        <f t="shared" si="4"/>
        <v>OfL</v>
      </c>
      <c r="I271">
        <v>3</v>
      </c>
    </row>
    <row r="272" spans="2:9">
      <c r="B272" t="s">
        <v>222</v>
      </c>
      <c r="C272" t="s">
        <v>380</v>
      </c>
      <c r="D272" t="s">
        <v>36</v>
      </c>
      <c r="E272" t="s">
        <v>366</v>
      </c>
      <c r="F272" s="113" t="str">
        <f>VLOOKUP(B272,'DEER BldgType Assignment'!$B$7:$C$139,2,FALSE)</f>
        <v>OfL</v>
      </c>
      <c r="G272" s="113"/>
      <c r="H272" s="113" t="str">
        <f t="shared" si="4"/>
        <v>OfL</v>
      </c>
      <c r="I272">
        <v>2</v>
      </c>
    </row>
    <row r="273" spans="2:9">
      <c r="B273" t="s">
        <v>222</v>
      </c>
      <c r="C273" t="s">
        <v>380</v>
      </c>
      <c r="D273" t="s">
        <v>36</v>
      </c>
      <c r="E273" t="s">
        <v>340</v>
      </c>
      <c r="F273" s="113" t="str">
        <f>VLOOKUP(B273,'DEER BldgType Assignment'!$B$7:$C$139,2,FALSE)</f>
        <v>OfL</v>
      </c>
      <c r="G273" s="113"/>
      <c r="H273" s="113" t="str">
        <f t="shared" si="4"/>
        <v>OfL</v>
      </c>
      <c r="I273">
        <v>1</v>
      </c>
    </row>
    <row r="274" spans="2:9">
      <c r="B274" t="s">
        <v>108</v>
      </c>
      <c r="C274" t="s">
        <v>368</v>
      </c>
      <c r="D274" t="s">
        <v>108</v>
      </c>
      <c r="E274" t="s">
        <v>369</v>
      </c>
      <c r="F274" s="113" t="str">
        <f>VLOOKUP(B274,'DEER BldgType Assignment'!$B$7:$C$139,2,FALSE)</f>
        <v>Htl</v>
      </c>
      <c r="G274" s="113"/>
      <c r="H274" s="113" t="str">
        <f t="shared" si="4"/>
        <v>Htl</v>
      </c>
      <c r="I274">
        <v>4</v>
      </c>
    </row>
    <row r="275" spans="2:9">
      <c r="B275" s="100" t="s">
        <v>229</v>
      </c>
      <c r="C275" t="s">
        <v>48</v>
      </c>
      <c r="D275" t="s">
        <v>105</v>
      </c>
      <c r="E275" t="s">
        <v>366</v>
      </c>
      <c r="F275" s="113" t="str">
        <f>VLOOKUP(B275,'DEER BldgType Assignment'!$B$7:$C$139,2,FALSE)</f>
        <v>MLI</v>
      </c>
      <c r="G275" s="113"/>
      <c r="H275" s="113" t="str">
        <f t="shared" si="4"/>
        <v>MLI</v>
      </c>
      <c r="I275">
        <v>1</v>
      </c>
    </row>
    <row r="276" spans="2:9">
      <c r="B276" s="100" t="s">
        <v>229</v>
      </c>
      <c r="C276" t="s">
        <v>48</v>
      </c>
      <c r="D276" t="s">
        <v>105</v>
      </c>
      <c r="E276" t="s">
        <v>370</v>
      </c>
      <c r="F276" s="113" t="str">
        <f>VLOOKUP(B276,'DEER BldgType Assignment'!$B$7:$C$139,2,FALSE)</f>
        <v>MLI</v>
      </c>
      <c r="G276" s="113"/>
      <c r="H276" s="113" t="str">
        <f t="shared" si="4"/>
        <v>MLI</v>
      </c>
      <c r="I276">
        <v>1</v>
      </c>
    </row>
    <row r="277" spans="2:9">
      <c r="B277" s="100" t="s">
        <v>229</v>
      </c>
      <c r="C277" t="s">
        <v>48</v>
      </c>
      <c r="D277" t="s">
        <v>105</v>
      </c>
      <c r="E277" t="s">
        <v>367</v>
      </c>
      <c r="F277" s="113" t="str">
        <f>VLOOKUP(B277,'DEER BldgType Assignment'!$B$7:$C$139,2,FALSE)</f>
        <v>MLI</v>
      </c>
      <c r="G277" s="113"/>
      <c r="H277" s="113" t="str">
        <f t="shared" si="4"/>
        <v>MLI</v>
      </c>
      <c r="I277">
        <v>1</v>
      </c>
    </row>
    <row r="278" spans="2:9">
      <c r="B278" s="100" t="s">
        <v>229</v>
      </c>
      <c r="C278" t="s">
        <v>48</v>
      </c>
      <c r="D278" t="s">
        <v>105</v>
      </c>
      <c r="E278" t="s">
        <v>365</v>
      </c>
      <c r="F278" s="113" t="str">
        <f>VLOOKUP(B278,'DEER BldgType Assignment'!$B$7:$C$139,2,FALSE)</f>
        <v>MLI</v>
      </c>
      <c r="G278" s="113"/>
      <c r="H278" s="113" t="str">
        <f t="shared" si="4"/>
        <v>MLI</v>
      </c>
      <c r="I278">
        <v>1</v>
      </c>
    </row>
    <row r="279" spans="2:9">
      <c r="B279" t="s">
        <v>331</v>
      </c>
      <c r="C279" t="s">
        <v>368</v>
      </c>
      <c r="D279" t="s">
        <v>108</v>
      </c>
      <c r="E279" t="s">
        <v>367</v>
      </c>
      <c r="F279" s="113" t="str">
        <f>VLOOKUP(B279,'DEER BldgType Assignment'!$B$7:$C$139,2,FALSE)</f>
        <v>Htl</v>
      </c>
      <c r="G279" s="113"/>
      <c r="H279" s="113" t="str">
        <f t="shared" si="4"/>
        <v>Htl</v>
      </c>
      <c r="I279">
        <v>4</v>
      </c>
    </row>
    <row r="280" spans="2:9">
      <c r="B280" t="s">
        <v>331</v>
      </c>
      <c r="C280" t="s">
        <v>368</v>
      </c>
      <c r="D280" t="s">
        <v>108</v>
      </c>
      <c r="E280" t="s">
        <v>371</v>
      </c>
      <c r="F280" s="113" t="str">
        <f>VLOOKUP(B280,'DEER BldgType Assignment'!$B$7:$C$139,2,FALSE)</f>
        <v>Htl</v>
      </c>
      <c r="G280" s="113"/>
      <c r="H280" s="113" t="str">
        <f t="shared" si="4"/>
        <v>Htl</v>
      </c>
      <c r="I280">
        <v>6</v>
      </c>
    </row>
    <row r="281" spans="2:9">
      <c r="B281" t="s">
        <v>293</v>
      </c>
      <c r="C281" t="s">
        <v>34</v>
      </c>
      <c r="D281" t="s">
        <v>34</v>
      </c>
      <c r="E281" t="s">
        <v>367</v>
      </c>
      <c r="F281" s="113" t="str">
        <f>VLOOKUP(B281,'DEER BldgType Assignment'!$B$7:$C$139,2,FALSE)</f>
        <v>OfS</v>
      </c>
      <c r="G281" s="113"/>
      <c r="H281" s="113" t="str">
        <f t="shared" si="4"/>
        <v>OfS</v>
      </c>
      <c r="I281">
        <v>4</v>
      </c>
    </row>
    <row r="282" spans="2:9">
      <c r="B282" t="s">
        <v>293</v>
      </c>
      <c r="C282" t="s">
        <v>34</v>
      </c>
      <c r="D282" t="s">
        <v>34</v>
      </c>
      <c r="E282" t="s">
        <v>365</v>
      </c>
      <c r="F282" s="113" t="str">
        <f>VLOOKUP(B282,'DEER BldgType Assignment'!$B$7:$C$139,2,FALSE)</f>
        <v>OfS</v>
      </c>
      <c r="G282" s="113"/>
      <c r="H282" s="113" t="str">
        <f t="shared" si="4"/>
        <v>OfS</v>
      </c>
      <c r="I282">
        <v>5</v>
      </c>
    </row>
    <row r="283" spans="2:9">
      <c r="B283" t="s">
        <v>236</v>
      </c>
      <c r="C283" t="s">
        <v>15</v>
      </c>
      <c r="D283" t="s">
        <v>15</v>
      </c>
      <c r="E283" t="s">
        <v>367</v>
      </c>
      <c r="F283" s="113" t="str">
        <f>VLOOKUP(B283,'DEER BldgType Assignment'!$B$7:$C$139,2,FALSE)</f>
        <v>Asm</v>
      </c>
      <c r="G283" s="113"/>
      <c r="H283" s="113" t="str">
        <f t="shared" si="4"/>
        <v>Asm</v>
      </c>
      <c r="I283">
        <v>3</v>
      </c>
    </row>
    <row r="284" spans="2:9">
      <c r="B284" t="s">
        <v>324</v>
      </c>
      <c r="C284" t="s">
        <v>48</v>
      </c>
      <c r="D284" t="s">
        <v>48</v>
      </c>
      <c r="E284" t="s">
        <v>366</v>
      </c>
      <c r="F284" s="113" t="str">
        <f>VLOOKUP(B284,'DEER BldgType Assignment'!$B$7:$C$139,2,FALSE)</f>
        <v>RtS</v>
      </c>
      <c r="G284" s="113"/>
      <c r="H284" s="113" t="str">
        <f t="shared" si="4"/>
        <v>RtS</v>
      </c>
      <c r="I284">
        <v>2</v>
      </c>
    </row>
    <row r="285" spans="2:9">
      <c r="B285" t="s">
        <v>324</v>
      </c>
      <c r="C285" t="s">
        <v>48</v>
      </c>
      <c r="D285" t="s">
        <v>48</v>
      </c>
      <c r="E285" t="s">
        <v>142</v>
      </c>
      <c r="F285" s="113" t="str">
        <f>VLOOKUP(B285,'DEER BldgType Assignment'!$B$7:$C$139,2,FALSE)</f>
        <v>RtS</v>
      </c>
      <c r="G285" s="113"/>
      <c r="H285" s="113" t="str">
        <f t="shared" si="4"/>
        <v>RtS</v>
      </c>
      <c r="I285">
        <v>1</v>
      </c>
    </row>
    <row r="286" spans="2:9">
      <c r="B286" t="s">
        <v>237</v>
      </c>
      <c r="C286" t="s">
        <v>44</v>
      </c>
      <c r="D286" t="s">
        <v>44</v>
      </c>
      <c r="E286" t="s">
        <v>139</v>
      </c>
      <c r="F286" s="113" t="str">
        <f>VLOOKUP(B286,'DEER BldgType Assignment'!$B$7:$C$139,2,FALSE)</f>
        <v>RSD</v>
      </c>
      <c r="G286" s="113"/>
      <c r="H286" s="113" t="str">
        <f t="shared" si="4"/>
        <v>RSD</v>
      </c>
      <c r="I286">
        <v>1</v>
      </c>
    </row>
    <row r="287" spans="2:9">
      <c r="B287" t="s">
        <v>237</v>
      </c>
      <c r="C287" t="s">
        <v>44</v>
      </c>
      <c r="D287" t="s">
        <v>44</v>
      </c>
      <c r="E287" t="s">
        <v>367</v>
      </c>
      <c r="F287" s="113" t="str">
        <f>VLOOKUP(B287,'DEER BldgType Assignment'!$B$7:$C$139,2,FALSE)</f>
        <v>RSD</v>
      </c>
      <c r="G287" s="113"/>
      <c r="H287" s="113" t="str">
        <f t="shared" si="4"/>
        <v>RSD</v>
      </c>
      <c r="I287">
        <v>1</v>
      </c>
    </row>
    <row r="288" spans="2:9">
      <c r="B288" t="s">
        <v>302</v>
      </c>
      <c r="C288" t="s">
        <v>48</v>
      </c>
      <c r="D288" t="s">
        <v>48</v>
      </c>
      <c r="E288" t="s">
        <v>366</v>
      </c>
      <c r="F288" s="113" t="str">
        <f>VLOOKUP(B288,'DEER BldgType Assignment'!$B$7:$C$139,2,FALSE)</f>
        <v>RtS</v>
      </c>
      <c r="G288" s="113"/>
      <c r="H288" s="113" t="str">
        <f t="shared" si="4"/>
        <v>RtS</v>
      </c>
      <c r="I288">
        <v>1</v>
      </c>
    </row>
    <row r="289" spans="2:9">
      <c r="B289" t="s">
        <v>302</v>
      </c>
      <c r="C289" t="s">
        <v>48</v>
      </c>
      <c r="D289" t="s">
        <v>48</v>
      </c>
      <c r="E289" t="s">
        <v>340</v>
      </c>
      <c r="F289" s="113" t="str">
        <f>VLOOKUP(B289,'DEER BldgType Assignment'!$B$7:$C$139,2,FALSE)</f>
        <v>RtS</v>
      </c>
      <c r="G289" s="113"/>
      <c r="H289" s="113" t="str">
        <f t="shared" si="4"/>
        <v>RtS</v>
      </c>
      <c r="I289">
        <v>1</v>
      </c>
    </row>
    <row r="290" spans="2:9">
      <c r="B290" t="s">
        <v>302</v>
      </c>
      <c r="C290" t="s">
        <v>48</v>
      </c>
      <c r="D290" t="s">
        <v>48</v>
      </c>
      <c r="E290" t="s">
        <v>365</v>
      </c>
      <c r="F290" s="113" t="str">
        <f>VLOOKUP(B290,'DEER BldgType Assignment'!$B$7:$C$139,2,FALSE)</f>
        <v>RtS</v>
      </c>
      <c r="G290" s="113"/>
      <c r="H290" s="113" t="str">
        <f t="shared" si="4"/>
        <v>RtS</v>
      </c>
      <c r="I290">
        <v>1</v>
      </c>
    </row>
    <row r="291" spans="2:9">
      <c r="B291" t="s">
        <v>222</v>
      </c>
      <c r="C291" t="s">
        <v>380</v>
      </c>
      <c r="D291" t="s">
        <v>36</v>
      </c>
      <c r="E291" t="s">
        <v>370</v>
      </c>
      <c r="F291" s="113" t="str">
        <f>VLOOKUP(B291,'DEER BldgType Assignment'!$B$7:$C$139,2,FALSE)</f>
        <v>OfL</v>
      </c>
      <c r="G291" s="113"/>
      <c r="H291" s="113" t="str">
        <f t="shared" si="4"/>
        <v>OfL</v>
      </c>
      <c r="I291">
        <v>1</v>
      </c>
    </row>
    <row r="292" spans="2:9">
      <c r="B292" t="s">
        <v>222</v>
      </c>
      <c r="C292" t="s">
        <v>380</v>
      </c>
      <c r="D292" t="s">
        <v>36</v>
      </c>
      <c r="E292" t="s">
        <v>367</v>
      </c>
      <c r="F292" s="113" t="str">
        <f>VLOOKUP(B292,'DEER BldgType Assignment'!$B$7:$C$139,2,FALSE)</f>
        <v>OfL</v>
      </c>
      <c r="G292" s="113"/>
      <c r="H292" s="113" t="str">
        <f t="shared" si="4"/>
        <v>OfL</v>
      </c>
      <c r="I292">
        <v>1</v>
      </c>
    </row>
    <row r="293" spans="2:9">
      <c r="B293" t="s">
        <v>222</v>
      </c>
      <c r="C293" t="s">
        <v>380</v>
      </c>
      <c r="D293" t="s">
        <v>36</v>
      </c>
      <c r="E293" t="s">
        <v>365</v>
      </c>
      <c r="F293" s="113" t="str">
        <f>VLOOKUP(B293,'DEER BldgType Assignment'!$B$7:$C$139,2,FALSE)</f>
        <v>OfL</v>
      </c>
      <c r="G293" s="113"/>
      <c r="H293" s="113" t="str">
        <f t="shared" si="4"/>
        <v>OfL</v>
      </c>
      <c r="I293">
        <v>1</v>
      </c>
    </row>
    <row r="294" spans="2:9">
      <c r="B294" t="s">
        <v>222</v>
      </c>
      <c r="C294" t="s">
        <v>380</v>
      </c>
      <c r="D294" t="s">
        <v>36</v>
      </c>
      <c r="E294" t="s">
        <v>340</v>
      </c>
      <c r="F294" s="113" t="str">
        <f>VLOOKUP(B294,'DEER BldgType Assignment'!$B$7:$C$139,2,FALSE)</f>
        <v>OfL</v>
      </c>
      <c r="G294" s="113"/>
      <c r="H294" s="113" t="str">
        <f t="shared" si="4"/>
        <v>OfL</v>
      </c>
      <c r="I294">
        <v>1</v>
      </c>
    </row>
    <row r="295" spans="2:9">
      <c r="B295" s="100" t="s">
        <v>229</v>
      </c>
      <c r="C295" t="s">
        <v>48</v>
      </c>
      <c r="D295" t="s">
        <v>105</v>
      </c>
      <c r="E295" t="s">
        <v>381</v>
      </c>
      <c r="F295" s="113" t="str">
        <f>VLOOKUP(B295,'DEER BldgType Assignment'!$B$7:$C$139,2,FALSE)</f>
        <v>MLI</v>
      </c>
      <c r="G295" s="113"/>
      <c r="H295" s="113" t="str">
        <f t="shared" si="4"/>
        <v>MLI</v>
      </c>
      <c r="I295">
        <v>2</v>
      </c>
    </row>
    <row r="296" spans="2:9">
      <c r="B296" s="100" t="s">
        <v>229</v>
      </c>
      <c r="C296" t="s">
        <v>48</v>
      </c>
      <c r="D296" t="s">
        <v>105</v>
      </c>
      <c r="E296" t="s">
        <v>367</v>
      </c>
      <c r="F296" s="113" t="str">
        <f>VLOOKUP(B296,'DEER BldgType Assignment'!$B$7:$C$139,2,FALSE)</f>
        <v>MLI</v>
      </c>
      <c r="G296" s="113"/>
      <c r="H296" s="113" t="str">
        <f t="shared" si="4"/>
        <v>MLI</v>
      </c>
      <c r="I296">
        <v>2</v>
      </c>
    </row>
    <row r="297" spans="2:9">
      <c r="B297" s="100" t="s">
        <v>229</v>
      </c>
      <c r="C297" t="s">
        <v>48</v>
      </c>
      <c r="D297" t="s">
        <v>105</v>
      </c>
      <c r="E297" t="s">
        <v>365</v>
      </c>
      <c r="F297" s="113" t="str">
        <f>VLOOKUP(B297,'DEER BldgType Assignment'!$B$7:$C$139,2,FALSE)</f>
        <v>MLI</v>
      </c>
      <c r="G297" s="113"/>
      <c r="H297" s="113" t="str">
        <f t="shared" si="4"/>
        <v>MLI</v>
      </c>
      <c r="I297">
        <v>2</v>
      </c>
    </row>
    <row r="298" spans="2:9">
      <c r="B298" s="100" t="s">
        <v>229</v>
      </c>
      <c r="C298" t="s">
        <v>48</v>
      </c>
      <c r="D298" t="s">
        <v>105</v>
      </c>
      <c r="E298" t="s">
        <v>366</v>
      </c>
      <c r="F298" s="113" t="str">
        <f>VLOOKUP(B298,'DEER BldgType Assignment'!$B$7:$C$139,2,FALSE)</f>
        <v>MLI</v>
      </c>
      <c r="G298" s="113"/>
      <c r="H298" s="113" t="str">
        <f t="shared" si="4"/>
        <v>MLI</v>
      </c>
      <c r="I298">
        <v>3</v>
      </c>
    </row>
    <row r="299" spans="2:9">
      <c r="B299" t="s">
        <v>108</v>
      </c>
      <c r="C299" t="s">
        <v>368</v>
      </c>
      <c r="D299" t="s">
        <v>108</v>
      </c>
      <c r="E299" t="s">
        <v>369</v>
      </c>
      <c r="F299" s="113" t="str">
        <f>VLOOKUP(B299,'DEER BldgType Assignment'!$B$7:$C$139,2,FALSE)</f>
        <v>Htl</v>
      </c>
      <c r="G299" s="113"/>
      <c r="H299" s="113" t="str">
        <f t="shared" si="4"/>
        <v>Htl</v>
      </c>
      <c r="I299">
        <v>9</v>
      </c>
    </row>
    <row r="300" spans="2:9">
      <c r="B300" t="s">
        <v>308</v>
      </c>
      <c r="C300" t="s">
        <v>374</v>
      </c>
      <c r="D300" t="s">
        <v>34</v>
      </c>
      <c r="E300" t="s">
        <v>367</v>
      </c>
      <c r="F300" s="113" t="str">
        <f>VLOOKUP(B300,'DEER BldgType Assignment'!$B$7:$C$139,2,FALSE)</f>
        <v>OfS</v>
      </c>
      <c r="G300" s="113"/>
      <c r="H300" s="113" t="str">
        <f t="shared" si="4"/>
        <v>OfS</v>
      </c>
      <c r="I300">
        <v>3</v>
      </c>
    </row>
    <row r="301" spans="2:9">
      <c r="B301" t="s">
        <v>308</v>
      </c>
      <c r="C301" t="s">
        <v>374</v>
      </c>
      <c r="D301" t="s">
        <v>34</v>
      </c>
      <c r="E301" t="s">
        <v>366</v>
      </c>
      <c r="F301" s="113" t="str">
        <f>VLOOKUP(B301,'DEER BldgType Assignment'!$B$7:$C$139,2,FALSE)</f>
        <v>OfS</v>
      </c>
      <c r="G301" s="113"/>
      <c r="H301" s="113" t="str">
        <f t="shared" si="4"/>
        <v>OfS</v>
      </c>
      <c r="I301">
        <v>1</v>
      </c>
    </row>
    <row r="302" spans="2:9">
      <c r="B302" t="s">
        <v>308</v>
      </c>
      <c r="C302" t="s">
        <v>374</v>
      </c>
      <c r="D302" t="s">
        <v>34</v>
      </c>
      <c r="E302" t="s">
        <v>372</v>
      </c>
      <c r="F302" s="113" t="str">
        <f>VLOOKUP(B302,'DEER BldgType Assignment'!$B$7:$C$139,2,FALSE)</f>
        <v>OfS</v>
      </c>
      <c r="G302" s="113"/>
      <c r="H302" s="113" t="str">
        <f t="shared" si="4"/>
        <v>OfS</v>
      </c>
      <c r="I302">
        <v>1</v>
      </c>
    </row>
    <row r="303" spans="2:9">
      <c r="B303" t="s">
        <v>308</v>
      </c>
      <c r="C303" t="s">
        <v>374</v>
      </c>
      <c r="D303" t="s">
        <v>34</v>
      </c>
      <c r="E303" t="s">
        <v>365</v>
      </c>
      <c r="F303" s="113" t="str">
        <f>VLOOKUP(B303,'DEER BldgType Assignment'!$B$7:$C$139,2,FALSE)</f>
        <v>OfS</v>
      </c>
      <c r="G303" s="113"/>
      <c r="H303" s="113" t="str">
        <f t="shared" si="4"/>
        <v>OfS</v>
      </c>
      <c r="I303">
        <v>4</v>
      </c>
    </row>
    <row r="304" spans="2:9">
      <c r="B304" t="s">
        <v>308</v>
      </c>
      <c r="C304" t="s">
        <v>374</v>
      </c>
      <c r="D304" t="s">
        <v>34</v>
      </c>
      <c r="E304" t="s">
        <v>371</v>
      </c>
      <c r="F304" s="113" t="str">
        <f>VLOOKUP(B304,'DEER BldgType Assignment'!$B$7:$C$139,2,FALSE)</f>
        <v>OfS</v>
      </c>
      <c r="G304" s="113"/>
      <c r="H304" s="113" t="str">
        <f t="shared" si="4"/>
        <v>OfS</v>
      </c>
      <c r="I304">
        <v>2</v>
      </c>
    </row>
    <row r="305" spans="2:9">
      <c r="B305" t="s">
        <v>308</v>
      </c>
      <c r="C305" t="s">
        <v>374</v>
      </c>
      <c r="D305" t="s">
        <v>34</v>
      </c>
      <c r="E305" t="s">
        <v>340</v>
      </c>
      <c r="F305" s="113" t="str">
        <f>VLOOKUP(B305,'DEER BldgType Assignment'!$B$7:$C$139,2,FALSE)</f>
        <v>OfS</v>
      </c>
      <c r="G305" s="113"/>
      <c r="H305" s="113" t="str">
        <f t="shared" si="4"/>
        <v>OfS</v>
      </c>
      <c r="I305">
        <v>2</v>
      </c>
    </row>
    <row r="306" spans="2:9">
      <c r="B306" t="s">
        <v>230</v>
      </c>
      <c r="C306" t="s">
        <v>15</v>
      </c>
      <c r="D306" t="s">
        <v>15</v>
      </c>
      <c r="E306" t="s">
        <v>371</v>
      </c>
      <c r="F306" s="113" t="str">
        <f>VLOOKUP(B306,'DEER BldgType Assignment'!$B$7:$C$139,2,FALSE)</f>
        <v>Asm</v>
      </c>
      <c r="G306" s="113"/>
      <c r="H306" s="113" t="str">
        <f t="shared" si="4"/>
        <v>Asm</v>
      </c>
      <c r="I306">
        <v>3</v>
      </c>
    </row>
    <row r="307" spans="2:9">
      <c r="B307" t="s">
        <v>344</v>
      </c>
      <c r="C307" t="s">
        <v>373</v>
      </c>
      <c r="D307" t="s">
        <v>52</v>
      </c>
      <c r="E307" t="s">
        <v>370</v>
      </c>
      <c r="F307" s="113" t="str">
        <f>VLOOKUP(B307,'DEER BldgType Assignment'!$B$7:$C$139,2,FALSE)</f>
        <v>SUn</v>
      </c>
      <c r="G307" s="113"/>
      <c r="H307" s="113" t="str">
        <f t="shared" si="4"/>
        <v>SUn</v>
      </c>
      <c r="I307">
        <v>2</v>
      </c>
    </row>
    <row r="308" spans="2:9">
      <c r="B308" s="100" t="s">
        <v>241</v>
      </c>
      <c r="C308" t="s">
        <v>368</v>
      </c>
      <c r="D308" t="s">
        <v>108</v>
      </c>
      <c r="E308" t="s">
        <v>369</v>
      </c>
      <c r="F308" s="113" t="str">
        <f>VLOOKUP(B308,'DEER BldgType Assignment'!$B$7:$C$139,2,FALSE)</f>
        <v>Htl</v>
      </c>
      <c r="G308" s="113"/>
      <c r="H308" s="113" t="str">
        <f t="shared" si="4"/>
        <v>Htl</v>
      </c>
      <c r="I308">
        <v>14</v>
      </c>
    </row>
    <row r="309" spans="2:9">
      <c r="B309" s="100" t="s">
        <v>241</v>
      </c>
      <c r="C309" t="s">
        <v>368</v>
      </c>
      <c r="D309" t="s">
        <v>108</v>
      </c>
      <c r="E309" t="s">
        <v>367</v>
      </c>
      <c r="F309" s="113" t="str">
        <f>VLOOKUP(B309,'DEER BldgType Assignment'!$B$7:$C$139,2,FALSE)</f>
        <v>Htl</v>
      </c>
      <c r="G309" s="113"/>
      <c r="H309" s="113" t="str">
        <f t="shared" si="4"/>
        <v>Htl</v>
      </c>
      <c r="I309">
        <v>4</v>
      </c>
    </row>
    <row r="310" spans="2:9">
      <c r="B310" s="100" t="s">
        <v>324</v>
      </c>
      <c r="C310" t="s">
        <v>48</v>
      </c>
      <c r="D310" t="s">
        <v>48</v>
      </c>
      <c r="E310" t="s">
        <v>340</v>
      </c>
      <c r="F310" s="113" t="str">
        <f>VLOOKUP(B310,'DEER BldgType Assignment'!$B$7:$C$139,2,FALSE)</f>
        <v>RtS</v>
      </c>
      <c r="G310" s="113"/>
      <c r="H310" s="113" t="str">
        <f t="shared" si="4"/>
        <v>RtS</v>
      </c>
      <c r="I310">
        <v>1</v>
      </c>
    </row>
    <row r="311" spans="2:9">
      <c r="B311" t="s">
        <v>108</v>
      </c>
      <c r="C311" t="s">
        <v>368</v>
      </c>
      <c r="D311" t="s">
        <v>108</v>
      </c>
      <c r="E311" t="s">
        <v>369</v>
      </c>
      <c r="F311" s="113" t="str">
        <f>VLOOKUP(B311,'DEER BldgType Assignment'!$B$7:$C$139,2,FALSE)</f>
        <v>Htl</v>
      </c>
      <c r="G311" s="113"/>
      <c r="H311" s="113" t="str">
        <f t="shared" si="4"/>
        <v>Htl</v>
      </c>
      <c r="I311">
        <v>13</v>
      </c>
    </row>
    <row r="312" spans="2:9">
      <c r="B312" t="s">
        <v>234</v>
      </c>
      <c r="C312" t="s">
        <v>15</v>
      </c>
      <c r="D312" t="s">
        <v>15</v>
      </c>
      <c r="E312" t="s">
        <v>15</v>
      </c>
      <c r="F312" s="113" t="str">
        <f>VLOOKUP(B312,'DEER BldgType Assignment'!$B$7:$C$139,2,FALSE)</f>
        <v>Asm</v>
      </c>
      <c r="G312" s="113"/>
      <c r="H312" s="113" t="str">
        <f t="shared" si="4"/>
        <v>Asm</v>
      </c>
      <c r="I312">
        <v>3</v>
      </c>
    </row>
    <row r="313" spans="2:9">
      <c r="B313" t="s">
        <v>234</v>
      </c>
      <c r="C313" t="s">
        <v>15</v>
      </c>
      <c r="D313" t="s">
        <v>15</v>
      </c>
      <c r="E313" t="s">
        <v>372</v>
      </c>
      <c r="F313" s="113" t="str">
        <f>VLOOKUP(B313,'DEER BldgType Assignment'!$B$7:$C$139,2,FALSE)</f>
        <v>Asm</v>
      </c>
      <c r="G313" s="113"/>
      <c r="H313" s="113" t="str">
        <f t="shared" si="4"/>
        <v>Asm</v>
      </c>
      <c r="I313">
        <v>2</v>
      </c>
    </row>
    <row r="314" spans="2:9">
      <c r="B314" t="s">
        <v>234</v>
      </c>
      <c r="C314" t="s">
        <v>15</v>
      </c>
      <c r="D314" t="s">
        <v>15</v>
      </c>
      <c r="E314" t="s">
        <v>365</v>
      </c>
      <c r="F314" s="113" t="str">
        <f>VLOOKUP(B314,'DEER BldgType Assignment'!$B$7:$C$139,2,FALSE)</f>
        <v>Asm</v>
      </c>
      <c r="G314" s="113"/>
      <c r="H314" s="113" t="str">
        <f t="shared" si="4"/>
        <v>Asm</v>
      </c>
      <c r="I314">
        <v>1</v>
      </c>
    </row>
    <row r="315" spans="2:9">
      <c r="B315" t="s">
        <v>234</v>
      </c>
      <c r="C315" t="s">
        <v>15</v>
      </c>
      <c r="D315" t="s">
        <v>15</v>
      </c>
      <c r="E315" t="s">
        <v>366</v>
      </c>
      <c r="F315" s="113" t="str">
        <f>VLOOKUP(B315,'DEER BldgType Assignment'!$B$7:$C$139,2,FALSE)</f>
        <v>Asm</v>
      </c>
      <c r="G315" s="113"/>
      <c r="H315" s="113" t="str">
        <f t="shared" si="4"/>
        <v>Asm</v>
      </c>
      <c r="I315">
        <v>2</v>
      </c>
    </row>
    <row r="316" spans="2:9">
      <c r="B316" t="s">
        <v>324</v>
      </c>
      <c r="C316" t="s">
        <v>48</v>
      </c>
      <c r="D316" t="s">
        <v>48</v>
      </c>
      <c r="E316" t="s">
        <v>370</v>
      </c>
      <c r="F316" s="113" t="str">
        <f>VLOOKUP(B316,'DEER BldgType Assignment'!$B$7:$C$139,2,FALSE)</f>
        <v>RtS</v>
      </c>
      <c r="G316" s="113"/>
      <c r="H316" s="113" t="str">
        <f t="shared" si="4"/>
        <v>RtS</v>
      </c>
      <c r="I316">
        <v>1</v>
      </c>
    </row>
    <row r="317" spans="2:9">
      <c r="B317" t="s">
        <v>324</v>
      </c>
      <c r="C317" t="s">
        <v>48</v>
      </c>
      <c r="D317" t="s">
        <v>48</v>
      </c>
      <c r="E317" t="s">
        <v>367</v>
      </c>
      <c r="F317" s="113" t="str">
        <f>VLOOKUP(B317,'DEER BldgType Assignment'!$B$7:$C$139,2,FALSE)</f>
        <v>RtS</v>
      </c>
      <c r="G317" s="113"/>
      <c r="H317" s="113" t="str">
        <f t="shared" si="4"/>
        <v>RtS</v>
      </c>
      <c r="I317">
        <v>1</v>
      </c>
    </row>
    <row r="318" spans="2:9">
      <c r="B318" t="s">
        <v>324</v>
      </c>
      <c r="C318" t="s">
        <v>48</v>
      </c>
      <c r="D318" t="s">
        <v>48</v>
      </c>
      <c r="E318" t="s">
        <v>372</v>
      </c>
      <c r="F318" s="113" t="str">
        <f>VLOOKUP(B318,'DEER BldgType Assignment'!$B$7:$C$139,2,FALSE)</f>
        <v>RtS</v>
      </c>
      <c r="G318" s="113"/>
      <c r="H318" s="113" t="str">
        <f t="shared" si="4"/>
        <v>RtS</v>
      </c>
      <c r="I318">
        <v>1</v>
      </c>
    </row>
    <row r="319" spans="2:9">
      <c r="B319" t="s">
        <v>324</v>
      </c>
      <c r="C319" t="s">
        <v>48</v>
      </c>
      <c r="D319" t="s">
        <v>48</v>
      </c>
      <c r="E319" t="s">
        <v>365</v>
      </c>
      <c r="F319" s="113" t="str">
        <f>VLOOKUP(B319,'DEER BldgType Assignment'!$B$7:$C$139,2,FALSE)</f>
        <v>RtS</v>
      </c>
      <c r="G319" s="113"/>
      <c r="H319" s="113" t="str">
        <f t="shared" si="4"/>
        <v>RtS</v>
      </c>
      <c r="I319">
        <v>5</v>
      </c>
    </row>
    <row r="320" spans="2:9">
      <c r="B320" t="s">
        <v>324</v>
      </c>
      <c r="C320" t="s">
        <v>48</v>
      </c>
      <c r="D320" t="s">
        <v>48</v>
      </c>
      <c r="E320" t="s">
        <v>371</v>
      </c>
      <c r="F320" s="113" t="str">
        <f>VLOOKUP(B320,'DEER BldgType Assignment'!$B$7:$C$139,2,FALSE)</f>
        <v>RtS</v>
      </c>
      <c r="G320" s="113"/>
      <c r="H320" s="113" t="str">
        <f t="shared" si="4"/>
        <v>RtS</v>
      </c>
      <c r="I320">
        <v>1</v>
      </c>
    </row>
    <row r="321" spans="2:9">
      <c r="B321" t="s">
        <v>324</v>
      </c>
      <c r="C321" t="s">
        <v>48</v>
      </c>
      <c r="D321" t="s">
        <v>48</v>
      </c>
      <c r="E321" t="s">
        <v>142</v>
      </c>
      <c r="F321" s="113" t="str">
        <f>VLOOKUP(B321,'DEER BldgType Assignment'!$B$7:$C$139,2,FALSE)</f>
        <v>RtS</v>
      </c>
      <c r="G321" s="113"/>
      <c r="H321" s="113" t="str">
        <f t="shared" si="4"/>
        <v>RtS</v>
      </c>
      <c r="I321">
        <v>2</v>
      </c>
    </row>
    <row r="322" spans="2:9">
      <c r="B322" t="s">
        <v>324</v>
      </c>
      <c r="C322" t="s">
        <v>48</v>
      </c>
      <c r="D322" t="s">
        <v>48</v>
      </c>
      <c r="E322" t="s">
        <v>340</v>
      </c>
      <c r="F322" s="113" t="str">
        <f>VLOOKUP(B322,'DEER BldgType Assignment'!$B$7:$C$139,2,FALSE)</f>
        <v>RtS</v>
      </c>
      <c r="G322" s="113"/>
      <c r="H322" s="113" t="str">
        <f t="shared" si="4"/>
        <v>RtS</v>
      </c>
      <c r="I322">
        <v>2</v>
      </c>
    </row>
    <row r="323" spans="2:9">
      <c r="B323" s="100" t="s">
        <v>241</v>
      </c>
      <c r="C323" t="s">
        <v>368</v>
      </c>
      <c r="D323" t="s">
        <v>108</v>
      </c>
      <c r="E323" t="s">
        <v>369</v>
      </c>
      <c r="F323" s="113" t="str">
        <f>VLOOKUP(B323,'DEER BldgType Assignment'!$B$7:$C$139,2,FALSE)</f>
        <v>Htl</v>
      </c>
      <c r="G323" s="113"/>
      <c r="H323" s="113" t="str">
        <f t="shared" si="4"/>
        <v>Htl</v>
      </c>
      <c r="I323">
        <v>5</v>
      </c>
    </row>
    <row r="324" spans="2:9">
      <c r="B324" s="100" t="s">
        <v>241</v>
      </c>
      <c r="C324" t="s">
        <v>368</v>
      </c>
      <c r="D324" t="s">
        <v>108</v>
      </c>
      <c r="E324" t="s">
        <v>367</v>
      </c>
      <c r="F324" s="113" t="str">
        <f>VLOOKUP(B324,'DEER BldgType Assignment'!$B$7:$C$139,2,FALSE)</f>
        <v>Htl</v>
      </c>
      <c r="G324" s="113"/>
      <c r="H324" s="113" t="str">
        <f t="shared" si="4"/>
        <v>Htl</v>
      </c>
      <c r="I324">
        <v>3</v>
      </c>
    </row>
    <row r="325" spans="2:9">
      <c r="B325" t="s">
        <v>292</v>
      </c>
      <c r="C325" t="s">
        <v>42</v>
      </c>
      <c r="D325" t="s">
        <v>42</v>
      </c>
      <c r="E325" t="s">
        <v>372</v>
      </c>
      <c r="F325" s="113" t="str">
        <f>VLOOKUP(B325,'DEER BldgType Assignment'!$B$7:$C$139,2,FALSE)</f>
        <v>RFF</v>
      </c>
      <c r="G325" s="113"/>
      <c r="H325" s="113" t="str">
        <f t="shared" si="4"/>
        <v>RFF</v>
      </c>
      <c r="I325">
        <v>1</v>
      </c>
    </row>
    <row r="326" spans="2:9">
      <c r="B326" t="s">
        <v>292</v>
      </c>
      <c r="C326" t="s">
        <v>42</v>
      </c>
      <c r="D326" t="s">
        <v>42</v>
      </c>
      <c r="E326" t="s">
        <v>371</v>
      </c>
      <c r="F326" s="113" t="str">
        <f>VLOOKUP(B326,'DEER BldgType Assignment'!$B$7:$C$139,2,FALSE)</f>
        <v>RFF</v>
      </c>
      <c r="G326" s="113"/>
      <c r="H326" s="113" t="str">
        <f t="shared" si="4"/>
        <v>RFF</v>
      </c>
      <c r="I326">
        <v>3</v>
      </c>
    </row>
    <row r="327" spans="2:9">
      <c r="B327" t="s">
        <v>236</v>
      </c>
      <c r="C327" t="s">
        <v>15</v>
      </c>
      <c r="D327" t="s">
        <v>15</v>
      </c>
      <c r="E327" t="s">
        <v>15</v>
      </c>
      <c r="F327" s="113" t="str">
        <f>VLOOKUP(B327,'DEER BldgType Assignment'!$B$7:$C$139,2,FALSE)</f>
        <v>Asm</v>
      </c>
      <c r="G327" s="113"/>
      <c r="H327" s="113" t="str">
        <f t="shared" si="4"/>
        <v>Asm</v>
      </c>
      <c r="I327">
        <v>2</v>
      </c>
    </row>
    <row r="328" spans="2:9">
      <c r="B328" t="s">
        <v>236</v>
      </c>
      <c r="C328" t="s">
        <v>15</v>
      </c>
      <c r="D328" t="s">
        <v>15</v>
      </c>
      <c r="E328" t="s">
        <v>367</v>
      </c>
      <c r="F328" s="113" t="str">
        <f>VLOOKUP(B328,'DEER BldgType Assignment'!$B$7:$C$139,2,FALSE)</f>
        <v>Asm</v>
      </c>
      <c r="G328" s="113"/>
      <c r="H328" s="113" t="str">
        <f t="shared" ref="H328:H391" si="5">IF(ISBLANK(G328),F328,G328)</f>
        <v>Asm</v>
      </c>
      <c r="I328">
        <v>2</v>
      </c>
    </row>
    <row r="329" spans="2:9">
      <c r="B329" t="s">
        <v>236</v>
      </c>
      <c r="C329" t="s">
        <v>15</v>
      </c>
      <c r="D329" t="s">
        <v>15</v>
      </c>
      <c r="E329" t="s">
        <v>366</v>
      </c>
      <c r="F329" s="113" t="str">
        <f>VLOOKUP(B329,'DEER BldgType Assignment'!$B$7:$C$139,2,FALSE)</f>
        <v>Asm</v>
      </c>
      <c r="G329" s="113"/>
      <c r="H329" s="113" t="str">
        <f t="shared" si="5"/>
        <v>Asm</v>
      </c>
      <c r="I329">
        <v>1</v>
      </c>
    </row>
    <row r="330" spans="2:9">
      <c r="B330" t="s">
        <v>236</v>
      </c>
      <c r="C330" t="s">
        <v>15</v>
      </c>
      <c r="D330" t="s">
        <v>15</v>
      </c>
      <c r="E330" t="s">
        <v>340</v>
      </c>
      <c r="F330" s="113" t="str">
        <f>VLOOKUP(B330,'DEER BldgType Assignment'!$B$7:$C$139,2,FALSE)</f>
        <v>Asm</v>
      </c>
      <c r="G330" s="113"/>
      <c r="H330" s="113" t="str">
        <f t="shared" si="5"/>
        <v>Asm</v>
      </c>
      <c r="I330">
        <v>1</v>
      </c>
    </row>
    <row r="331" spans="2:9">
      <c r="B331" t="s">
        <v>336</v>
      </c>
      <c r="C331" t="s">
        <v>48</v>
      </c>
      <c r="D331" t="s">
        <v>48</v>
      </c>
      <c r="E331" t="s">
        <v>142</v>
      </c>
      <c r="F331" s="113" t="str">
        <f>VLOOKUP(B331,'DEER BldgType Assignment'!$B$7:$C$139,2,FALSE)</f>
        <v>RtS</v>
      </c>
      <c r="G331" s="113"/>
      <c r="H331" s="113" t="str">
        <f t="shared" si="5"/>
        <v>RtS</v>
      </c>
      <c r="I331">
        <v>2</v>
      </c>
    </row>
    <row r="332" spans="2:9">
      <c r="B332" t="s">
        <v>313</v>
      </c>
      <c r="C332" t="s">
        <v>34</v>
      </c>
      <c r="D332" t="s">
        <v>34</v>
      </c>
      <c r="E332" t="s">
        <v>367</v>
      </c>
      <c r="F332" s="113" t="str">
        <f>VLOOKUP(B332,'DEER BldgType Assignment'!$B$7:$C$139,2,FALSE)</f>
        <v>OfS</v>
      </c>
      <c r="G332" s="113"/>
      <c r="H332" s="113" t="str">
        <f t="shared" si="5"/>
        <v>OfS</v>
      </c>
      <c r="I332">
        <v>2</v>
      </c>
    </row>
    <row r="333" spans="2:9">
      <c r="B333" t="s">
        <v>223</v>
      </c>
      <c r="C333" t="s">
        <v>276</v>
      </c>
      <c r="D333" t="s">
        <v>105</v>
      </c>
      <c r="E333" t="s">
        <v>366</v>
      </c>
      <c r="F333" s="113" t="str">
        <f>VLOOKUP(B333,'DEER BldgType Assignment'!$B$7:$C$139,2,FALSE)</f>
        <v>MLI</v>
      </c>
      <c r="G333" s="113"/>
      <c r="H333" s="113" t="str">
        <f t="shared" si="5"/>
        <v>MLI</v>
      </c>
      <c r="I333">
        <v>1</v>
      </c>
    </row>
    <row r="334" spans="2:9">
      <c r="B334" t="s">
        <v>219</v>
      </c>
      <c r="C334" t="s">
        <v>15</v>
      </c>
      <c r="D334" t="s">
        <v>15</v>
      </c>
      <c r="E334" t="s">
        <v>367</v>
      </c>
      <c r="F334" s="113" t="str">
        <f>VLOOKUP(B334,'DEER BldgType Assignment'!$B$7:$C$139,2,FALSE)</f>
        <v>Asm</v>
      </c>
      <c r="G334" s="113"/>
      <c r="H334" s="113" t="str">
        <f t="shared" si="5"/>
        <v>Asm</v>
      </c>
      <c r="I334">
        <v>1</v>
      </c>
    </row>
    <row r="335" spans="2:9">
      <c r="B335" s="100" t="s">
        <v>246</v>
      </c>
      <c r="C335" t="s">
        <v>368</v>
      </c>
      <c r="D335" t="s">
        <v>48</v>
      </c>
      <c r="E335" t="s">
        <v>365</v>
      </c>
      <c r="F335" s="113" t="str">
        <f>VLOOKUP(B335,'DEER BldgType Assignment'!$B$7:$C$139,2,FALSE)</f>
        <v>RtS</v>
      </c>
      <c r="G335" s="113"/>
      <c r="H335" s="113" t="str">
        <f t="shared" si="5"/>
        <v>RtS</v>
      </c>
      <c r="I335">
        <v>1</v>
      </c>
    </row>
    <row r="336" spans="2:9">
      <c r="B336" s="100" t="s">
        <v>246</v>
      </c>
      <c r="C336" t="s">
        <v>368</v>
      </c>
      <c r="D336" t="s">
        <v>48</v>
      </c>
      <c r="E336" t="s">
        <v>367</v>
      </c>
      <c r="F336" s="113" t="str">
        <f>VLOOKUP(B336,'DEER BldgType Assignment'!$B$7:$C$139,2,FALSE)</f>
        <v>RtS</v>
      </c>
      <c r="G336" s="113"/>
      <c r="H336" s="113" t="str">
        <f t="shared" si="5"/>
        <v>RtS</v>
      </c>
      <c r="I336">
        <v>7</v>
      </c>
    </row>
    <row r="337" spans="2:9">
      <c r="B337" s="100" t="s">
        <v>246</v>
      </c>
      <c r="C337" t="s">
        <v>368</v>
      </c>
      <c r="D337" t="s">
        <v>48</v>
      </c>
      <c r="E337" t="s">
        <v>366</v>
      </c>
      <c r="F337" s="113" t="str">
        <f>VLOOKUP(B337,'DEER BldgType Assignment'!$B$7:$C$139,2,FALSE)</f>
        <v>RtS</v>
      </c>
      <c r="G337" s="113"/>
      <c r="H337" s="113" t="str">
        <f t="shared" si="5"/>
        <v>RtS</v>
      </c>
      <c r="I337">
        <v>2</v>
      </c>
    </row>
    <row r="338" spans="2:9">
      <c r="B338" s="100" t="s">
        <v>246</v>
      </c>
      <c r="C338" t="s">
        <v>368</v>
      </c>
      <c r="D338" t="s">
        <v>48</v>
      </c>
      <c r="E338" t="s">
        <v>340</v>
      </c>
      <c r="F338" s="113" t="str">
        <f>VLOOKUP(B338,'DEER BldgType Assignment'!$B$7:$C$139,2,FALSE)</f>
        <v>RtS</v>
      </c>
      <c r="G338" s="113"/>
      <c r="H338" s="113" t="str">
        <f t="shared" si="5"/>
        <v>RtS</v>
      </c>
      <c r="I338">
        <v>3</v>
      </c>
    </row>
    <row r="339" spans="2:9">
      <c r="B339" t="s">
        <v>109</v>
      </c>
      <c r="C339" t="s">
        <v>368</v>
      </c>
      <c r="D339" t="s">
        <v>109</v>
      </c>
      <c r="E339" t="s">
        <v>369</v>
      </c>
      <c r="F339" s="113" t="str">
        <f>VLOOKUP(B339,'DEER BldgType Assignment'!$B$7:$C$139,2,FALSE)</f>
        <v>Mtl</v>
      </c>
      <c r="G339" s="113"/>
      <c r="H339" s="113" t="str">
        <f t="shared" si="5"/>
        <v>Mtl</v>
      </c>
      <c r="I339">
        <v>8</v>
      </c>
    </row>
    <row r="340" spans="2:9">
      <c r="B340" s="100" t="s">
        <v>246</v>
      </c>
      <c r="C340" t="s">
        <v>377</v>
      </c>
      <c r="D340" t="s">
        <v>48</v>
      </c>
      <c r="E340" t="s">
        <v>367</v>
      </c>
      <c r="F340" s="113" t="str">
        <f>VLOOKUP(B340,'DEER BldgType Assignment'!$B$7:$C$139,2,FALSE)</f>
        <v>RtS</v>
      </c>
      <c r="G340" s="113"/>
      <c r="H340" s="113" t="str">
        <f t="shared" si="5"/>
        <v>RtS</v>
      </c>
      <c r="I340">
        <v>1</v>
      </c>
    </row>
    <row r="341" spans="2:9">
      <c r="B341" s="100" t="s">
        <v>246</v>
      </c>
      <c r="C341" t="s">
        <v>377</v>
      </c>
      <c r="D341" t="s">
        <v>48</v>
      </c>
      <c r="E341" t="s">
        <v>365</v>
      </c>
      <c r="F341" s="113" t="str">
        <f>VLOOKUP(B341,'DEER BldgType Assignment'!$B$7:$C$139,2,FALSE)</f>
        <v>RtS</v>
      </c>
      <c r="G341" s="113"/>
      <c r="H341" s="113" t="str">
        <f t="shared" si="5"/>
        <v>RtS</v>
      </c>
      <c r="I341">
        <v>1</v>
      </c>
    </row>
    <row r="342" spans="2:9">
      <c r="B342" s="100" t="s">
        <v>246</v>
      </c>
      <c r="C342" t="s">
        <v>377</v>
      </c>
      <c r="D342" t="s">
        <v>48</v>
      </c>
      <c r="E342" t="s">
        <v>371</v>
      </c>
      <c r="F342" s="113" t="str">
        <f>VLOOKUP(B342,'DEER BldgType Assignment'!$B$7:$C$139,2,FALSE)</f>
        <v>RtS</v>
      </c>
      <c r="G342" s="113"/>
      <c r="H342" s="113" t="str">
        <f t="shared" si="5"/>
        <v>RtS</v>
      </c>
      <c r="I342">
        <v>2</v>
      </c>
    </row>
    <row r="343" spans="2:9">
      <c r="B343" s="100" t="s">
        <v>246</v>
      </c>
      <c r="C343" t="s">
        <v>377</v>
      </c>
      <c r="D343" t="s">
        <v>48</v>
      </c>
      <c r="E343" t="s">
        <v>340</v>
      </c>
      <c r="F343" s="113" t="str">
        <f>VLOOKUP(B343,'DEER BldgType Assignment'!$B$7:$C$139,2,FALSE)</f>
        <v>RtS</v>
      </c>
      <c r="G343" s="113"/>
      <c r="H343" s="113" t="str">
        <f t="shared" si="5"/>
        <v>RtS</v>
      </c>
      <c r="I343">
        <v>1</v>
      </c>
    </row>
    <row r="344" spans="2:9">
      <c r="B344" t="s">
        <v>344</v>
      </c>
      <c r="C344" t="s">
        <v>276</v>
      </c>
      <c r="D344" t="s">
        <v>52</v>
      </c>
      <c r="E344" t="s">
        <v>367</v>
      </c>
      <c r="F344" s="113" t="str">
        <f>VLOOKUP(B344,'DEER BldgType Assignment'!$B$7:$C$139,2,FALSE)</f>
        <v>SUn</v>
      </c>
      <c r="G344" s="113"/>
      <c r="H344" s="113" t="str">
        <f t="shared" si="5"/>
        <v>SUn</v>
      </c>
      <c r="I344">
        <v>1</v>
      </c>
    </row>
    <row r="345" spans="2:9">
      <c r="B345" t="s">
        <v>336</v>
      </c>
      <c r="C345" t="s">
        <v>48</v>
      </c>
      <c r="D345" t="s">
        <v>48</v>
      </c>
      <c r="E345" t="s">
        <v>365</v>
      </c>
      <c r="F345" s="113" t="str">
        <f>VLOOKUP(B345,'DEER BldgType Assignment'!$B$7:$C$139,2,FALSE)</f>
        <v>RtS</v>
      </c>
      <c r="G345" s="113"/>
      <c r="H345" s="113" t="str">
        <f t="shared" si="5"/>
        <v>RtS</v>
      </c>
      <c r="I345">
        <v>1</v>
      </c>
    </row>
    <row r="346" spans="2:9">
      <c r="B346" t="s">
        <v>336</v>
      </c>
      <c r="C346" t="s">
        <v>48</v>
      </c>
      <c r="D346" t="s">
        <v>48</v>
      </c>
      <c r="E346" t="s">
        <v>366</v>
      </c>
      <c r="F346" s="113" t="str">
        <f>VLOOKUP(B346,'DEER BldgType Assignment'!$B$7:$C$139,2,FALSE)</f>
        <v>RtS</v>
      </c>
      <c r="G346" s="113"/>
      <c r="H346" s="113" t="str">
        <f t="shared" si="5"/>
        <v>RtS</v>
      </c>
      <c r="I346">
        <v>1</v>
      </c>
    </row>
    <row r="347" spans="2:9">
      <c r="B347" t="s">
        <v>336</v>
      </c>
      <c r="C347" t="s">
        <v>48</v>
      </c>
      <c r="D347" t="s">
        <v>48</v>
      </c>
      <c r="E347" t="s">
        <v>340</v>
      </c>
      <c r="F347" s="113" t="str">
        <f>VLOOKUP(B347,'DEER BldgType Assignment'!$B$7:$C$139,2,FALSE)</f>
        <v>RtS</v>
      </c>
      <c r="G347" s="113"/>
      <c r="H347" s="113" t="str">
        <f t="shared" si="5"/>
        <v>RtS</v>
      </c>
      <c r="I347">
        <v>1</v>
      </c>
    </row>
    <row r="348" spans="2:9">
      <c r="B348" s="100" t="s">
        <v>274</v>
      </c>
      <c r="C348" t="s">
        <v>382</v>
      </c>
      <c r="D348" t="s">
        <v>34</v>
      </c>
      <c r="E348" t="s">
        <v>367</v>
      </c>
      <c r="F348" s="113" t="str">
        <f>VLOOKUP(B348,'DEER BldgType Assignment'!$B$7:$C$139,2,FALSE)</f>
        <v>MLI</v>
      </c>
      <c r="G348" s="113" t="s">
        <v>221</v>
      </c>
      <c r="H348" s="113" t="str">
        <f t="shared" si="5"/>
        <v>OfS</v>
      </c>
      <c r="I348">
        <v>1</v>
      </c>
    </row>
    <row r="349" spans="2:9">
      <c r="B349" s="100" t="s">
        <v>274</v>
      </c>
      <c r="C349" t="s">
        <v>382</v>
      </c>
      <c r="D349" t="s">
        <v>34</v>
      </c>
      <c r="E349" t="s">
        <v>366</v>
      </c>
      <c r="F349" s="113" t="str">
        <f>VLOOKUP(B349,'DEER BldgType Assignment'!$B$7:$C$139,2,FALSE)</f>
        <v>MLI</v>
      </c>
      <c r="G349" s="113" t="s">
        <v>221</v>
      </c>
      <c r="H349" s="113" t="str">
        <f t="shared" si="5"/>
        <v>OfS</v>
      </c>
      <c r="I349">
        <v>1</v>
      </c>
    </row>
    <row r="350" spans="2:9">
      <c r="B350" s="100" t="s">
        <v>274</v>
      </c>
      <c r="C350" t="s">
        <v>382</v>
      </c>
      <c r="D350" t="s">
        <v>105</v>
      </c>
      <c r="E350" t="s">
        <v>370</v>
      </c>
      <c r="F350" s="113" t="str">
        <f>VLOOKUP(B350,'DEER BldgType Assignment'!$B$7:$C$139,2,FALSE)</f>
        <v>MLI</v>
      </c>
      <c r="G350" s="113"/>
      <c r="H350" s="113" t="str">
        <f t="shared" si="5"/>
        <v>MLI</v>
      </c>
      <c r="I350">
        <v>7</v>
      </c>
    </row>
    <row r="351" spans="2:9">
      <c r="B351" s="100" t="s">
        <v>274</v>
      </c>
      <c r="C351" t="s">
        <v>382</v>
      </c>
      <c r="D351" t="s">
        <v>105</v>
      </c>
      <c r="E351" t="s">
        <v>365</v>
      </c>
      <c r="F351" s="113" t="str">
        <f>VLOOKUP(B351,'DEER BldgType Assignment'!$B$7:$C$139,2,FALSE)</f>
        <v>MLI</v>
      </c>
      <c r="G351" s="113"/>
      <c r="H351" s="113" t="str">
        <f t="shared" si="5"/>
        <v>MLI</v>
      </c>
      <c r="I351">
        <v>5</v>
      </c>
    </row>
    <row r="352" spans="2:9">
      <c r="B352" t="s">
        <v>344</v>
      </c>
      <c r="C352" t="s">
        <v>373</v>
      </c>
      <c r="D352" t="s">
        <v>52</v>
      </c>
      <c r="E352" t="s">
        <v>370</v>
      </c>
      <c r="F352" s="113" t="str">
        <f>VLOOKUP(B352,'DEER BldgType Assignment'!$B$7:$C$139,2,FALSE)</f>
        <v>SUn</v>
      </c>
      <c r="G352" s="113"/>
      <c r="H352" s="113" t="str">
        <f t="shared" si="5"/>
        <v>SUn</v>
      </c>
      <c r="I352">
        <v>9</v>
      </c>
    </row>
    <row r="353" spans="2:9">
      <c r="B353" t="s">
        <v>317</v>
      </c>
      <c r="C353" t="s">
        <v>36</v>
      </c>
      <c r="D353" t="s">
        <v>36</v>
      </c>
      <c r="E353" t="s">
        <v>367</v>
      </c>
      <c r="F353" s="113" t="str">
        <f>VLOOKUP(B353,'DEER BldgType Assignment'!$B$7:$C$139,2,FALSE)</f>
        <v>OfL</v>
      </c>
      <c r="G353" s="113"/>
      <c r="H353" s="113" t="str">
        <f t="shared" si="5"/>
        <v>OfL</v>
      </c>
      <c r="I353">
        <v>2</v>
      </c>
    </row>
    <row r="354" spans="2:9">
      <c r="B354" t="s">
        <v>317</v>
      </c>
      <c r="C354" t="s">
        <v>36</v>
      </c>
      <c r="D354" t="s">
        <v>36</v>
      </c>
      <c r="E354" t="s">
        <v>366</v>
      </c>
      <c r="F354" s="113" t="str">
        <f>VLOOKUP(B354,'DEER BldgType Assignment'!$B$7:$C$139,2,FALSE)</f>
        <v>OfL</v>
      </c>
      <c r="G354" s="113"/>
      <c r="H354" s="113" t="str">
        <f t="shared" si="5"/>
        <v>OfL</v>
      </c>
      <c r="I354">
        <v>3</v>
      </c>
    </row>
    <row r="355" spans="2:9">
      <c r="B355" t="s">
        <v>317</v>
      </c>
      <c r="C355" t="s">
        <v>36</v>
      </c>
      <c r="D355" t="s">
        <v>36</v>
      </c>
      <c r="E355" t="s">
        <v>340</v>
      </c>
      <c r="F355" s="113" t="str">
        <f>VLOOKUP(B355,'DEER BldgType Assignment'!$B$7:$C$139,2,FALSE)</f>
        <v>OfL</v>
      </c>
      <c r="G355" s="113"/>
      <c r="H355" s="113" t="str">
        <f t="shared" si="5"/>
        <v>OfL</v>
      </c>
      <c r="I355">
        <v>3</v>
      </c>
    </row>
    <row r="356" spans="2:9">
      <c r="B356" t="s">
        <v>308</v>
      </c>
      <c r="C356" t="s">
        <v>374</v>
      </c>
      <c r="D356" t="s">
        <v>34</v>
      </c>
      <c r="E356" t="s">
        <v>367</v>
      </c>
      <c r="F356" s="113" t="str">
        <f>VLOOKUP(B356,'DEER BldgType Assignment'!$B$7:$C$139,2,FALSE)</f>
        <v>OfS</v>
      </c>
      <c r="G356" s="113"/>
      <c r="H356" s="113" t="str">
        <f t="shared" si="5"/>
        <v>OfS</v>
      </c>
      <c r="I356">
        <v>1</v>
      </c>
    </row>
    <row r="357" spans="2:9">
      <c r="B357" t="s">
        <v>308</v>
      </c>
      <c r="C357" t="s">
        <v>374</v>
      </c>
      <c r="D357" t="s">
        <v>34</v>
      </c>
      <c r="E357" t="s">
        <v>371</v>
      </c>
      <c r="F357" s="113" t="str">
        <f>VLOOKUP(B357,'DEER BldgType Assignment'!$B$7:$C$139,2,FALSE)</f>
        <v>OfS</v>
      </c>
      <c r="G357" s="113"/>
      <c r="H357" s="113" t="str">
        <f t="shared" si="5"/>
        <v>OfS</v>
      </c>
      <c r="I357">
        <v>1</v>
      </c>
    </row>
    <row r="358" spans="2:9">
      <c r="B358" t="s">
        <v>308</v>
      </c>
      <c r="C358" t="s">
        <v>374</v>
      </c>
      <c r="D358" t="s">
        <v>34</v>
      </c>
      <c r="E358" t="s">
        <v>366</v>
      </c>
      <c r="F358" s="113" t="str">
        <f>VLOOKUP(B358,'DEER BldgType Assignment'!$B$7:$C$139,2,FALSE)</f>
        <v>OfS</v>
      </c>
      <c r="G358" s="113"/>
      <c r="H358" s="113" t="str">
        <f t="shared" si="5"/>
        <v>OfS</v>
      </c>
      <c r="I358">
        <v>1</v>
      </c>
    </row>
    <row r="359" spans="2:9">
      <c r="B359" t="s">
        <v>331</v>
      </c>
      <c r="C359" t="s">
        <v>368</v>
      </c>
      <c r="D359" t="s">
        <v>108</v>
      </c>
      <c r="E359" t="s">
        <v>369</v>
      </c>
      <c r="F359" s="113" t="str">
        <f>VLOOKUP(B359,'DEER BldgType Assignment'!$B$7:$C$139,2,FALSE)</f>
        <v>Htl</v>
      </c>
      <c r="G359" s="113"/>
      <c r="H359" s="113" t="str">
        <f t="shared" si="5"/>
        <v>Htl</v>
      </c>
      <c r="I359">
        <v>3</v>
      </c>
    </row>
    <row r="360" spans="2:9">
      <c r="B360" t="s">
        <v>331</v>
      </c>
      <c r="C360" t="s">
        <v>368</v>
      </c>
      <c r="D360" t="s">
        <v>108</v>
      </c>
      <c r="E360" t="s">
        <v>367</v>
      </c>
      <c r="F360" s="113" t="str">
        <f>VLOOKUP(B360,'DEER BldgType Assignment'!$B$7:$C$139,2,FALSE)</f>
        <v>Htl</v>
      </c>
      <c r="G360" s="113"/>
      <c r="H360" s="113" t="str">
        <f t="shared" si="5"/>
        <v>Htl</v>
      </c>
      <c r="I360">
        <v>1</v>
      </c>
    </row>
    <row r="361" spans="2:9">
      <c r="B361" s="100" t="s">
        <v>298</v>
      </c>
      <c r="C361" t="s">
        <v>34</v>
      </c>
      <c r="D361" t="s">
        <v>34</v>
      </c>
      <c r="E361" t="s">
        <v>366</v>
      </c>
      <c r="F361" s="113" t="str">
        <f>VLOOKUP(B361,'DEER BldgType Assignment'!$B$7:$C$139,2,FALSE)</f>
        <v>OfS</v>
      </c>
      <c r="G361" s="113"/>
      <c r="H361" s="113" t="str">
        <f t="shared" si="5"/>
        <v>OfS</v>
      </c>
      <c r="I361">
        <v>2</v>
      </c>
    </row>
    <row r="362" spans="2:9">
      <c r="B362" s="100" t="s">
        <v>298</v>
      </c>
      <c r="C362" t="s">
        <v>34</v>
      </c>
      <c r="D362" t="s">
        <v>34</v>
      </c>
      <c r="E362" t="s">
        <v>367</v>
      </c>
      <c r="F362" s="113" t="str">
        <f>VLOOKUP(B362,'DEER BldgType Assignment'!$B$7:$C$139,2,FALSE)</f>
        <v>OfS</v>
      </c>
      <c r="G362" s="113"/>
      <c r="H362" s="113" t="str">
        <f t="shared" si="5"/>
        <v>OfS</v>
      </c>
      <c r="I362">
        <v>2</v>
      </c>
    </row>
    <row r="363" spans="2:9">
      <c r="B363" s="100" t="s">
        <v>298</v>
      </c>
      <c r="C363" t="s">
        <v>34</v>
      </c>
      <c r="D363" t="s">
        <v>34</v>
      </c>
      <c r="E363" t="s">
        <v>365</v>
      </c>
      <c r="F363" s="113" t="str">
        <f>VLOOKUP(B363,'DEER BldgType Assignment'!$B$7:$C$139,2,FALSE)</f>
        <v>OfS</v>
      </c>
      <c r="G363" s="113"/>
      <c r="H363" s="113" t="str">
        <f t="shared" si="5"/>
        <v>OfS</v>
      </c>
      <c r="I363">
        <v>4</v>
      </c>
    </row>
    <row r="364" spans="2:9">
      <c r="B364" s="100" t="s">
        <v>298</v>
      </c>
      <c r="C364" t="s">
        <v>34</v>
      </c>
      <c r="D364" t="s">
        <v>34</v>
      </c>
      <c r="E364" t="s">
        <v>340</v>
      </c>
      <c r="F364" s="113" t="str">
        <f>VLOOKUP(B364,'DEER BldgType Assignment'!$B$7:$C$139,2,FALSE)</f>
        <v>OfS</v>
      </c>
      <c r="G364" s="113"/>
      <c r="H364" s="113" t="str">
        <f t="shared" si="5"/>
        <v>OfS</v>
      </c>
      <c r="I364">
        <v>1</v>
      </c>
    </row>
    <row r="365" spans="2:9">
      <c r="B365" t="s">
        <v>313</v>
      </c>
      <c r="C365" t="s">
        <v>34</v>
      </c>
      <c r="D365" t="s">
        <v>34</v>
      </c>
      <c r="E365" t="s">
        <v>367</v>
      </c>
      <c r="F365" s="113" t="str">
        <f>VLOOKUP(B365,'DEER BldgType Assignment'!$B$7:$C$139,2,FALSE)</f>
        <v>OfS</v>
      </c>
      <c r="G365" s="113"/>
      <c r="H365" s="113" t="str">
        <f t="shared" si="5"/>
        <v>OfS</v>
      </c>
      <c r="I365">
        <v>2</v>
      </c>
    </row>
    <row r="366" spans="2:9">
      <c r="B366" t="s">
        <v>108</v>
      </c>
      <c r="C366" t="s">
        <v>368</v>
      </c>
      <c r="D366" t="s">
        <v>108</v>
      </c>
      <c r="E366" t="s">
        <v>371</v>
      </c>
      <c r="F366" s="113" t="str">
        <f>VLOOKUP(B366,'DEER BldgType Assignment'!$B$7:$C$139,2,FALSE)</f>
        <v>Htl</v>
      </c>
      <c r="G366" s="113"/>
      <c r="H366" s="113" t="str">
        <f t="shared" si="5"/>
        <v>Htl</v>
      </c>
      <c r="I366">
        <v>3</v>
      </c>
    </row>
    <row r="367" spans="2:9">
      <c r="B367" s="100" t="s">
        <v>227</v>
      </c>
      <c r="C367" t="s">
        <v>48</v>
      </c>
      <c r="D367" t="s">
        <v>48</v>
      </c>
      <c r="E367" t="s">
        <v>366</v>
      </c>
      <c r="F367" s="113" t="str">
        <f>VLOOKUP(B367,'DEER BldgType Assignment'!$B$7:$C$139,2,FALSE)</f>
        <v>RtS</v>
      </c>
      <c r="G367" s="113"/>
      <c r="H367" s="113" t="str">
        <f t="shared" si="5"/>
        <v>RtS</v>
      </c>
      <c r="I367">
        <v>1</v>
      </c>
    </row>
    <row r="368" spans="2:9">
      <c r="B368" s="100" t="s">
        <v>227</v>
      </c>
      <c r="C368" t="s">
        <v>48</v>
      </c>
      <c r="D368" t="s">
        <v>48</v>
      </c>
      <c r="E368" t="s">
        <v>340</v>
      </c>
      <c r="F368" s="113" t="str">
        <f>VLOOKUP(B368,'DEER BldgType Assignment'!$B$7:$C$139,2,FALSE)</f>
        <v>RtS</v>
      </c>
      <c r="G368" s="113"/>
      <c r="H368" s="113" t="str">
        <f t="shared" si="5"/>
        <v>RtS</v>
      </c>
      <c r="I368">
        <v>1</v>
      </c>
    </row>
    <row r="369" spans="2:9">
      <c r="B369" t="s">
        <v>107</v>
      </c>
      <c r="C369" t="s">
        <v>374</v>
      </c>
      <c r="D369" t="s">
        <v>107</v>
      </c>
      <c r="E369" t="s">
        <v>372</v>
      </c>
      <c r="F369" s="113" t="str">
        <f>VLOOKUP(B369,'DEER BldgType Assignment'!$B$7:$C$139,2,FALSE)</f>
        <v>Nrs</v>
      </c>
      <c r="G369" s="113"/>
      <c r="H369" s="113" t="str">
        <f t="shared" si="5"/>
        <v>Nrs</v>
      </c>
      <c r="I369">
        <v>1</v>
      </c>
    </row>
    <row r="370" spans="2:9">
      <c r="B370" t="s">
        <v>107</v>
      </c>
      <c r="C370" t="s">
        <v>374</v>
      </c>
      <c r="D370" t="s">
        <v>107</v>
      </c>
      <c r="E370" t="s">
        <v>365</v>
      </c>
      <c r="F370" s="113" t="str">
        <f>VLOOKUP(B370,'DEER BldgType Assignment'!$B$7:$C$139,2,FALSE)</f>
        <v>Nrs</v>
      </c>
      <c r="G370" s="113"/>
      <c r="H370" s="113" t="str">
        <f t="shared" si="5"/>
        <v>Nrs</v>
      </c>
      <c r="I370">
        <v>2</v>
      </c>
    </row>
    <row r="371" spans="2:9">
      <c r="B371" t="s">
        <v>109</v>
      </c>
      <c r="C371" t="s">
        <v>368</v>
      </c>
      <c r="D371" t="s">
        <v>109</v>
      </c>
      <c r="E371" t="s">
        <v>369</v>
      </c>
      <c r="F371" s="113" t="str">
        <f>VLOOKUP(B371,'DEER BldgType Assignment'!$B$7:$C$139,2,FALSE)</f>
        <v>Mtl</v>
      </c>
      <c r="G371" s="113"/>
      <c r="H371" s="113" t="str">
        <f t="shared" si="5"/>
        <v>Mtl</v>
      </c>
      <c r="I371">
        <v>3</v>
      </c>
    </row>
    <row r="372" spans="2:9">
      <c r="B372" t="s">
        <v>109</v>
      </c>
      <c r="C372" t="s">
        <v>368</v>
      </c>
      <c r="D372" t="s">
        <v>109</v>
      </c>
      <c r="E372" t="s">
        <v>367</v>
      </c>
      <c r="F372" s="113" t="str">
        <f>VLOOKUP(B372,'DEER BldgType Assignment'!$B$7:$C$139,2,FALSE)</f>
        <v>Mtl</v>
      </c>
      <c r="G372" s="113"/>
      <c r="H372" s="113" t="str">
        <f t="shared" si="5"/>
        <v>Mtl</v>
      </c>
      <c r="I372">
        <v>1</v>
      </c>
    </row>
    <row r="373" spans="2:9">
      <c r="B373" t="s">
        <v>341</v>
      </c>
      <c r="C373" t="s">
        <v>44</v>
      </c>
      <c r="D373" t="s">
        <v>44</v>
      </c>
      <c r="E373" t="s">
        <v>139</v>
      </c>
      <c r="F373" s="113" t="str">
        <f>VLOOKUP(B373,'DEER BldgType Assignment'!$B$7:$C$139,2,FALSE)</f>
        <v>RSD</v>
      </c>
      <c r="G373" s="113"/>
      <c r="H373" s="113" t="str">
        <f t="shared" si="5"/>
        <v>RSD</v>
      </c>
      <c r="I373">
        <v>2</v>
      </c>
    </row>
    <row r="374" spans="2:9">
      <c r="B374" t="s">
        <v>341</v>
      </c>
      <c r="C374" t="s">
        <v>44</v>
      </c>
      <c r="D374" t="s">
        <v>44</v>
      </c>
      <c r="E374" t="s">
        <v>367</v>
      </c>
      <c r="F374" s="113" t="str">
        <f>VLOOKUP(B374,'DEER BldgType Assignment'!$B$7:$C$139,2,FALSE)</f>
        <v>RSD</v>
      </c>
      <c r="G374" s="113"/>
      <c r="H374" s="113" t="str">
        <f t="shared" si="5"/>
        <v>RSD</v>
      </c>
      <c r="I374">
        <v>1</v>
      </c>
    </row>
    <row r="375" spans="2:9">
      <c r="B375" t="s">
        <v>341</v>
      </c>
      <c r="C375" t="s">
        <v>44</v>
      </c>
      <c r="D375" t="s">
        <v>44</v>
      </c>
      <c r="E375" t="s">
        <v>372</v>
      </c>
      <c r="F375" s="113" t="str">
        <f>VLOOKUP(B375,'DEER BldgType Assignment'!$B$7:$C$139,2,FALSE)</f>
        <v>RSD</v>
      </c>
      <c r="G375" s="113"/>
      <c r="H375" s="113" t="str">
        <f t="shared" si="5"/>
        <v>RSD</v>
      </c>
      <c r="I375">
        <v>1</v>
      </c>
    </row>
    <row r="376" spans="2:9">
      <c r="B376" t="s">
        <v>341</v>
      </c>
      <c r="C376" t="s">
        <v>44</v>
      </c>
      <c r="D376" t="s">
        <v>44</v>
      </c>
      <c r="E376" t="s">
        <v>366</v>
      </c>
      <c r="F376" s="113" t="str">
        <f>VLOOKUP(B376,'DEER BldgType Assignment'!$B$7:$C$139,2,FALSE)</f>
        <v>RSD</v>
      </c>
      <c r="G376" s="113"/>
      <c r="H376" s="113" t="str">
        <f t="shared" si="5"/>
        <v>RSD</v>
      </c>
      <c r="I376">
        <v>2</v>
      </c>
    </row>
    <row r="377" spans="2:9">
      <c r="B377" t="s">
        <v>282</v>
      </c>
      <c r="C377" t="s">
        <v>48</v>
      </c>
      <c r="D377" t="s">
        <v>105</v>
      </c>
      <c r="E377" t="s">
        <v>381</v>
      </c>
      <c r="F377" s="113" t="str">
        <f>VLOOKUP(B377,'DEER BldgType Assignment'!$B$7:$C$139,2,FALSE)</f>
        <v>MLI</v>
      </c>
      <c r="G377" s="113"/>
      <c r="H377" s="113" t="str">
        <f t="shared" si="5"/>
        <v>MLI</v>
      </c>
      <c r="I377">
        <v>1</v>
      </c>
    </row>
    <row r="378" spans="2:9">
      <c r="B378" t="s">
        <v>282</v>
      </c>
      <c r="C378" t="s">
        <v>48</v>
      </c>
      <c r="D378" t="s">
        <v>105</v>
      </c>
      <c r="E378" t="s">
        <v>372</v>
      </c>
      <c r="F378" s="113" t="str">
        <f>VLOOKUP(B378,'DEER BldgType Assignment'!$B$7:$C$139,2,FALSE)</f>
        <v>MLI</v>
      </c>
      <c r="G378" s="113"/>
      <c r="H378" s="113" t="str">
        <f t="shared" si="5"/>
        <v>MLI</v>
      </c>
      <c r="I378">
        <v>1</v>
      </c>
    </row>
    <row r="379" spans="2:9">
      <c r="B379" t="s">
        <v>282</v>
      </c>
      <c r="C379" t="s">
        <v>48</v>
      </c>
      <c r="D379" t="s">
        <v>105</v>
      </c>
      <c r="E379" t="s">
        <v>365</v>
      </c>
      <c r="F379" s="113" t="str">
        <f>VLOOKUP(B379,'DEER BldgType Assignment'!$B$7:$C$139,2,FALSE)</f>
        <v>MLI</v>
      </c>
      <c r="G379" s="113"/>
      <c r="H379" s="113" t="str">
        <f t="shared" si="5"/>
        <v>MLI</v>
      </c>
      <c r="I379">
        <v>4</v>
      </c>
    </row>
    <row r="380" spans="2:9">
      <c r="B380" t="s">
        <v>282</v>
      </c>
      <c r="C380" t="s">
        <v>48</v>
      </c>
      <c r="D380" t="s">
        <v>105</v>
      </c>
      <c r="E380" t="s">
        <v>371</v>
      </c>
      <c r="F380" s="113" t="str">
        <f>VLOOKUP(B380,'DEER BldgType Assignment'!$B$7:$C$139,2,FALSE)</f>
        <v>MLI</v>
      </c>
      <c r="G380" s="113"/>
      <c r="H380" s="113" t="str">
        <f t="shared" si="5"/>
        <v>MLI</v>
      </c>
      <c r="I380">
        <v>1</v>
      </c>
    </row>
    <row r="381" spans="2:9">
      <c r="B381" t="s">
        <v>282</v>
      </c>
      <c r="C381" t="s">
        <v>48</v>
      </c>
      <c r="D381" t="s">
        <v>105</v>
      </c>
      <c r="E381" t="s">
        <v>366</v>
      </c>
      <c r="F381" s="113" t="str">
        <f>VLOOKUP(B381,'DEER BldgType Assignment'!$B$7:$C$139,2,FALSE)</f>
        <v>MLI</v>
      </c>
      <c r="G381" s="113"/>
      <c r="H381" s="113" t="str">
        <f t="shared" si="5"/>
        <v>MLI</v>
      </c>
      <c r="I381">
        <v>2</v>
      </c>
    </row>
    <row r="382" spans="2:9">
      <c r="B382" t="s">
        <v>282</v>
      </c>
      <c r="C382" t="s">
        <v>48</v>
      </c>
      <c r="D382" t="s">
        <v>105</v>
      </c>
      <c r="E382" t="s">
        <v>142</v>
      </c>
      <c r="F382" s="113" t="str">
        <f>VLOOKUP(B382,'DEER BldgType Assignment'!$B$7:$C$139,2,FALSE)</f>
        <v>MLI</v>
      </c>
      <c r="G382" s="113"/>
      <c r="H382" s="113" t="str">
        <f t="shared" si="5"/>
        <v>MLI</v>
      </c>
      <c r="I382">
        <v>2</v>
      </c>
    </row>
    <row r="383" spans="2:9">
      <c r="B383" t="s">
        <v>282</v>
      </c>
      <c r="C383" t="s">
        <v>48</v>
      </c>
      <c r="D383" t="s">
        <v>105</v>
      </c>
      <c r="E383" t="s">
        <v>340</v>
      </c>
      <c r="F383" s="113" t="str">
        <f>VLOOKUP(B383,'DEER BldgType Assignment'!$B$7:$C$139,2,FALSE)</f>
        <v>MLI</v>
      </c>
      <c r="G383" s="113"/>
      <c r="H383" s="113" t="str">
        <f t="shared" si="5"/>
        <v>MLI</v>
      </c>
      <c r="I383">
        <v>1</v>
      </c>
    </row>
    <row r="384" spans="2:9">
      <c r="B384" s="100" t="s">
        <v>338</v>
      </c>
      <c r="C384" t="s">
        <v>368</v>
      </c>
      <c r="D384" t="s">
        <v>108</v>
      </c>
      <c r="E384" t="s">
        <v>369</v>
      </c>
      <c r="F384" s="113" t="str">
        <f>VLOOKUP(B384,'DEER BldgType Assignment'!$B$7:$C$139,2,FALSE)</f>
        <v>Htl</v>
      </c>
      <c r="G384" s="113"/>
      <c r="H384" s="113" t="str">
        <f t="shared" si="5"/>
        <v>Htl</v>
      </c>
      <c r="I384">
        <v>4</v>
      </c>
    </row>
    <row r="385" spans="2:9">
      <c r="B385" s="100" t="s">
        <v>338</v>
      </c>
      <c r="C385" t="s">
        <v>368</v>
      </c>
      <c r="D385" t="s">
        <v>108</v>
      </c>
      <c r="E385" t="s">
        <v>367</v>
      </c>
      <c r="F385" s="113" t="str">
        <f>VLOOKUP(B385,'DEER BldgType Assignment'!$B$7:$C$139,2,FALSE)</f>
        <v>Htl</v>
      </c>
      <c r="G385" s="113"/>
      <c r="H385" s="113" t="str">
        <f t="shared" si="5"/>
        <v>Htl</v>
      </c>
      <c r="I385">
        <v>3</v>
      </c>
    </row>
    <row r="386" spans="2:9">
      <c r="B386" s="100" t="s">
        <v>338</v>
      </c>
      <c r="C386" t="s">
        <v>368</v>
      </c>
      <c r="D386" t="s">
        <v>108</v>
      </c>
      <c r="E386" t="s">
        <v>378</v>
      </c>
      <c r="F386" s="113" t="str">
        <f>VLOOKUP(B386,'DEER BldgType Assignment'!$B$7:$C$139,2,FALSE)</f>
        <v>Htl</v>
      </c>
      <c r="G386" s="113"/>
      <c r="H386" s="113" t="str">
        <f t="shared" si="5"/>
        <v>Htl</v>
      </c>
      <c r="I386">
        <v>1</v>
      </c>
    </row>
    <row r="387" spans="2:9">
      <c r="B387" t="s">
        <v>331</v>
      </c>
      <c r="C387" t="s">
        <v>368</v>
      </c>
      <c r="D387" t="s">
        <v>108</v>
      </c>
      <c r="E387" t="s">
        <v>369</v>
      </c>
      <c r="F387" s="113" t="str">
        <f>VLOOKUP(B387,'DEER BldgType Assignment'!$B$7:$C$139,2,FALSE)</f>
        <v>Htl</v>
      </c>
      <c r="G387" s="113"/>
      <c r="H387" s="113" t="str">
        <f t="shared" si="5"/>
        <v>Htl</v>
      </c>
      <c r="I387">
        <v>3</v>
      </c>
    </row>
    <row r="388" spans="2:9">
      <c r="B388" t="s">
        <v>331</v>
      </c>
      <c r="C388" t="s">
        <v>368</v>
      </c>
      <c r="D388" t="s">
        <v>108</v>
      </c>
      <c r="E388" t="s">
        <v>366</v>
      </c>
      <c r="F388" s="113" t="str">
        <f>VLOOKUP(B388,'DEER BldgType Assignment'!$B$7:$C$139,2,FALSE)</f>
        <v>Htl</v>
      </c>
      <c r="G388" s="113"/>
      <c r="H388" s="113" t="str">
        <f t="shared" si="5"/>
        <v>Htl</v>
      </c>
      <c r="I388">
        <v>2</v>
      </c>
    </row>
    <row r="389" spans="2:9">
      <c r="B389" s="100" t="s">
        <v>254</v>
      </c>
      <c r="C389" t="s">
        <v>48</v>
      </c>
      <c r="D389" t="s">
        <v>48</v>
      </c>
      <c r="E389" t="s">
        <v>370</v>
      </c>
      <c r="F389" s="113" t="str">
        <f>VLOOKUP(B389,'DEER BldgType Assignment'!$B$7:$C$139,2,FALSE)</f>
        <v>RtS</v>
      </c>
      <c r="G389" s="113"/>
      <c r="H389" s="113" t="str">
        <f t="shared" si="5"/>
        <v>RtS</v>
      </c>
      <c r="I389">
        <v>4</v>
      </c>
    </row>
    <row r="390" spans="2:9">
      <c r="B390" s="100" t="s">
        <v>254</v>
      </c>
      <c r="C390" t="s">
        <v>48</v>
      </c>
      <c r="D390" t="s">
        <v>48</v>
      </c>
      <c r="E390" t="s">
        <v>142</v>
      </c>
      <c r="F390" s="113" t="str">
        <f>VLOOKUP(B390,'DEER BldgType Assignment'!$B$7:$C$139,2,FALSE)</f>
        <v>RtS</v>
      </c>
      <c r="G390" s="113"/>
      <c r="H390" s="113" t="str">
        <f t="shared" si="5"/>
        <v>RtS</v>
      </c>
      <c r="I390">
        <v>1</v>
      </c>
    </row>
    <row r="391" spans="2:9">
      <c r="B391" s="100" t="s">
        <v>255</v>
      </c>
      <c r="C391" t="s">
        <v>44</v>
      </c>
      <c r="D391" t="s">
        <v>44</v>
      </c>
      <c r="E391" t="s">
        <v>139</v>
      </c>
      <c r="F391" s="113" t="str">
        <f>VLOOKUP(B391,'DEER BldgType Assignment'!$B$7:$C$139,2,FALSE)</f>
        <v>RSD</v>
      </c>
      <c r="G391" s="113"/>
      <c r="H391" s="113" t="str">
        <f t="shared" si="5"/>
        <v>RSD</v>
      </c>
      <c r="I391">
        <v>6</v>
      </c>
    </row>
    <row r="392" spans="2:9">
      <c r="B392" s="100" t="s">
        <v>255</v>
      </c>
      <c r="C392" t="s">
        <v>44</v>
      </c>
      <c r="D392" t="s">
        <v>44</v>
      </c>
      <c r="E392" t="s">
        <v>365</v>
      </c>
      <c r="F392" s="113" t="str">
        <f>VLOOKUP(B392,'DEER BldgType Assignment'!$B$7:$C$139,2,FALSE)</f>
        <v>RSD</v>
      </c>
      <c r="G392" s="113"/>
      <c r="H392" s="113" t="str">
        <f t="shared" ref="H392:H455" si="6">IF(ISBLANK(G392),F392,G392)</f>
        <v>RSD</v>
      </c>
      <c r="I392">
        <v>1</v>
      </c>
    </row>
    <row r="393" spans="2:9">
      <c r="B393" s="100" t="s">
        <v>284</v>
      </c>
      <c r="C393" t="s">
        <v>44</v>
      </c>
      <c r="D393" t="s">
        <v>42</v>
      </c>
      <c r="E393" t="s">
        <v>139</v>
      </c>
      <c r="F393" s="113" t="str">
        <f>VLOOKUP(B393,'DEER BldgType Assignment'!$B$7:$C$139,2,FALSE)</f>
        <v>RFF</v>
      </c>
      <c r="G393" s="113"/>
      <c r="H393" s="113" t="str">
        <f t="shared" si="6"/>
        <v>RFF</v>
      </c>
      <c r="I393">
        <v>2</v>
      </c>
    </row>
    <row r="394" spans="2:9">
      <c r="B394" t="s">
        <v>287</v>
      </c>
      <c r="C394" t="s">
        <v>374</v>
      </c>
      <c r="D394" t="s">
        <v>40</v>
      </c>
      <c r="E394" t="s">
        <v>367</v>
      </c>
      <c r="F394" s="113" t="str">
        <f>VLOOKUP(B394,'DEER BldgType Assignment'!$B$7:$C$139,2,FALSE)</f>
        <v>MBT</v>
      </c>
      <c r="G394" s="113"/>
      <c r="H394" s="113" t="str">
        <f t="shared" si="6"/>
        <v>MBT</v>
      </c>
      <c r="I394">
        <v>1</v>
      </c>
    </row>
    <row r="395" spans="2:9">
      <c r="B395" t="s">
        <v>287</v>
      </c>
      <c r="C395" t="s">
        <v>374</v>
      </c>
      <c r="D395" t="s">
        <v>40</v>
      </c>
      <c r="E395" t="s">
        <v>371</v>
      </c>
      <c r="F395" s="113" t="str">
        <f>VLOOKUP(B395,'DEER BldgType Assignment'!$B$7:$C$139,2,FALSE)</f>
        <v>MBT</v>
      </c>
      <c r="G395" s="113"/>
      <c r="H395" s="113" t="str">
        <f t="shared" si="6"/>
        <v>MBT</v>
      </c>
      <c r="I395">
        <v>1</v>
      </c>
    </row>
    <row r="396" spans="2:9">
      <c r="B396" t="s">
        <v>287</v>
      </c>
      <c r="C396" t="s">
        <v>374</v>
      </c>
      <c r="D396" t="s">
        <v>40</v>
      </c>
      <c r="E396" t="s">
        <v>366</v>
      </c>
      <c r="F396" s="113" t="str">
        <f>VLOOKUP(B396,'DEER BldgType Assignment'!$B$7:$C$139,2,FALSE)</f>
        <v>MBT</v>
      </c>
      <c r="G396" s="113"/>
      <c r="H396" s="113" t="str">
        <f t="shared" si="6"/>
        <v>MBT</v>
      </c>
      <c r="I396">
        <v>1</v>
      </c>
    </row>
    <row r="397" spans="2:9">
      <c r="B397" t="s">
        <v>237</v>
      </c>
      <c r="C397" t="s">
        <v>44</v>
      </c>
      <c r="D397" t="s">
        <v>44</v>
      </c>
      <c r="E397" t="s">
        <v>365</v>
      </c>
      <c r="F397" s="113" t="str">
        <f>VLOOKUP(B397,'DEER BldgType Assignment'!$B$7:$C$139,2,FALSE)</f>
        <v>RSD</v>
      </c>
      <c r="G397" s="113"/>
      <c r="H397" s="113" t="str">
        <f t="shared" si="6"/>
        <v>RSD</v>
      </c>
      <c r="I397">
        <v>2</v>
      </c>
    </row>
    <row r="398" spans="2:9">
      <c r="B398" t="s">
        <v>237</v>
      </c>
      <c r="C398" t="s">
        <v>44</v>
      </c>
      <c r="D398" t="s">
        <v>44</v>
      </c>
      <c r="E398" t="s">
        <v>366</v>
      </c>
      <c r="F398" s="113" t="str">
        <f>VLOOKUP(B398,'DEER BldgType Assignment'!$B$7:$C$139,2,FALSE)</f>
        <v>RSD</v>
      </c>
      <c r="G398" s="113"/>
      <c r="H398" s="113" t="str">
        <f t="shared" si="6"/>
        <v>RSD</v>
      </c>
      <c r="I398">
        <v>1</v>
      </c>
    </row>
    <row r="399" spans="2:9">
      <c r="B399" t="s">
        <v>237</v>
      </c>
      <c r="C399" t="s">
        <v>44</v>
      </c>
      <c r="D399" t="s">
        <v>44</v>
      </c>
      <c r="E399" t="s">
        <v>340</v>
      </c>
      <c r="F399" s="113" t="str">
        <f>VLOOKUP(B399,'DEER BldgType Assignment'!$B$7:$C$139,2,FALSE)</f>
        <v>RSD</v>
      </c>
      <c r="G399" s="113"/>
      <c r="H399" s="113" t="str">
        <f t="shared" si="6"/>
        <v>RSD</v>
      </c>
      <c r="I399">
        <v>1</v>
      </c>
    </row>
    <row r="400" spans="2:9">
      <c r="B400" s="100" t="s">
        <v>227</v>
      </c>
      <c r="C400" t="s">
        <v>48</v>
      </c>
      <c r="D400" t="s">
        <v>48</v>
      </c>
      <c r="E400" t="s">
        <v>366</v>
      </c>
      <c r="F400" s="113" t="str">
        <f>VLOOKUP(B400,'DEER BldgType Assignment'!$B$7:$C$139,2,FALSE)</f>
        <v>RtS</v>
      </c>
      <c r="G400" s="113"/>
      <c r="H400" s="113" t="str">
        <f t="shared" si="6"/>
        <v>RtS</v>
      </c>
      <c r="I400">
        <v>1</v>
      </c>
    </row>
    <row r="401" spans="2:9">
      <c r="B401" s="100" t="s">
        <v>227</v>
      </c>
      <c r="C401" t="s">
        <v>48</v>
      </c>
      <c r="D401" t="s">
        <v>48</v>
      </c>
      <c r="E401" t="s">
        <v>340</v>
      </c>
      <c r="F401" s="113" t="str">
        <f>VLOOKUP(B401,'DEER BldgType Assignment'!$B$7:$C$139,2,FALSE)</f>
        <v>RtS</v>
      </c>
      <c r="G401" s="113"/>
      <c r="H401" s="113" t="str">
        <f t="shared" si="6"/>
        <v>RtS</v>
      </c>
      <c r="I401">
        <v>1</v>
      </c>
    </row>
    <row r="402" spans="2:9">
      <c r="B402" s="100" t="s">
        <v>227</v>
      </c>
      <c r="C402" t="s">
        <v>48</v>
      </c>
      <c r="D402" t="s">
        <v>48</v>
      </c>
      <c r="E402" t="s">
        <v>365</v>
      </c>
      <c r="F402" s="113" t="str">
        <f>VLOOKUP(B402,'DEER BldgType Assignment'!$B$7:$C$139,2,FALSE)</f>
        <v>RtS</v>
      </c>
      <c r="G402" s="113"/>
      <c r="H402" s="113" t="str">
        <f t="shared" si="6"/>
        <v>RtS</v>
      </c>
      <c r="I402">
        <v>2</v>
      </c>
    </row>
    <row r="403" spans="2:9">
      <c r="B403" s="100" t="s">
        <v>227</v>
      </c>
      <c r="C403" t="s">
        <v>48</v>
      </c>
      <c r="D403" t="s">
        <v>48</v>
      </c>
      <c r="E403" t="s">
        <v>142</v>
      </c>
      <c r="F403" s="113" t="str">
        <f>VLOOKUP(B403,'DEER BldgType Assignment'!$B$7:$C$139,2,FALSE)</f>
        <v>RtS</v>
      </c>
      <c r="G403" s="113"/>
      <c r="H403" s="113" t="str">
        <f t="shared" si="6"/>
        <v>RtS</v>
      </c>
      <c r="I403">
        <v>5</v>
      </c>
    </row>
    <row r="404" spans="2:9">
      <c r="B404" t="s">
        <v>293</v>
      </c>
      <c r="C404" t="s">
        <v>34</v>
      </c>
      <c r="D404" t="s">
        <v>34</v>
      </c>
      <c r="E404" t="s">
        <v>367</v>
      </c>
      <c r="F404" s="113" t="str">
        <f>VLOOKUP(B404,'DEER BldgType Assignment'!$B$7:$C$139,2,FALSE)</f>
        <v>OfS</v>
      </c>
      <c r="G404" s="113"/>
      <c r="H404" s="113" t="str">
        <f t="shared" si="6"/>
        <v>OfS</v>
      </c>
      <c r="I404">
        <v>1</v>
      </c>
    </row>
    <row r="405" spans="2:9">
      <c r="B405" t="s">
        <v>293</v>
      </c>
      <c r="C405" t="s">
        <v>34</v>
      </c>
      <c r="D405" t="s">
        <v>34</v>
      </c>
      <c r="E405" t="s">
        <v>365</v>
      </c>
      <c r="F405" s="113" t="str">
        <f>VLOOKUP(B405,'DEER BldgType Assignment'!$B$7:$C$139,2,FALSE)</f>
        <v>OfS</v>
      </c>
      <c r="G405" s="113"/>
      <c r="H405" s="113" t="str">
        <f t="shared" si="6"/>
        <v>OfS</v>
      </c>
      <c r="I405">
        <v>1</v>
      </c>
    </row>
    <row r="406" spans="2:9">
      <c r="B406" s="100" t="s">
        <v>229</v>
      </c>
      <c r="C406" t="s">
        <v>377</v>
      </c>
      <c r="D406" t="s">
        <v>105</v>
      </c>
      <c r="E406" t="s">
        <v>370</v>
      </c>
      <c r="F406" s="113" t="str">
        <f>VLOOKUP(B406,'DEER BldgType Assignment'!$B$7:$C$139,2,FALSE)</f>
        <v>MLI</v>
      </c>
      <c r="G406" s="113"/>
      <c r="H406" s="113" t="str">
        <f t="shared" si="6"/>
        <v>MLI</v>
      </c>
      <c r="I406">
        <v>2</v>
      </c>
    </row>
    <row r="407" spans="2:9">
      <c r="B407" t="s">
        <v>345</v>
      </c>
      <c r="C407" t="s">
        <v>382</v>
      </c>
      <c r="D407" t="s">
        <v>52</v>
      </c>
      <c r="E407" t="s">
        <v>371</v>
      </c>
      <c r="F407" s="113" t="str">
        <f>VLOOKUP(B407,'DEER BldgType Assignment'!$B$7:$C$139,2,FALSE)</f>
        <v>SUn</v>
      </c>
      <c r="G407" s="113"/>
      <c r="H407" s="113" t="str">
        <f t="shared" si="6"/>
        <v>SUn</v>
      </c>
      <c r="I407">
        <v>1</v>
      </c>
    </row>
    <row r="408" spans="2:9">
      <c r="B408" t="s">
        <v>291</v>
      </c>
      <c r="C408" t="s">
        <v>17</v>
      </c>
      <c r="D408" t="s">
        <v>100</v>
      </c>
      <c r="E408" t="s">
        <v>367</v>
      </c>
      <c r="F408" s="113" t="str">
        <f>VLOOKUP(B408,'DEER BldgType Assignment'!$B$7:$C$139,2,FALSE)</f>
        <v>EPr</v>
      </c>
      <c r="G408" s="113"/>
      <c r="H408" s="113" t="str">
        <f t="shared" si="6"/>
        <v>EPr</v>
      </c>
      <c r="I408">
        <v>1</v>
      </c>
    </row>
    <row r="409" spans="2:9">
      <c r="B409" t="s">
        <v>291</v>
      </c>
      <c r="C409" t="s">
        <v>17</v>
      </c>
      <c r="D409" t="s">
        <v>100</v>
      </c>
      <c r="E409" t="s">
        <v>365</v>
      </c>
      <c r="F409" s="113" t="str">
        <f>VLOOKUP(B409,'DEER BldgType Assignment'!$B$7:$C$139,2,FALSE)</f>
        <v>EPr</v>
      </c>
      <c r="G409" s="113"/>
      <c r="H409" s="113" t="str">
        <f t="shared" si="6"/>
        <v>EPr</v>
      </c>
      <c r="I409">
        <v>1</v>
      </c>
    </row>
    <row r="410" spans="2:9">
      <c r="B410" t="s">
        <v>291</v>
      </c>
      <c r="C410" t="s">
        <v>17</v>
      </c>
      <c r="D410" t="s">
        <v>100</v>
      </c>
      <c r="E410" t="s">
        <v>371</v>
      </c>
      <c r="F410" s="113" t="str">
        <f>VLOOKUP(B410,'DEER BldgType Assignment'!$B$7:$C$139,2,FALSE)</f>
        <v>EPr</v>
      </c>
      <c r="G410" s="113"/>
      <c r="H410" s="113" t="str">
        <f t="shared" si="6"/>
        <v>EPr</v>
      </c>
      <c r="I410">
        <v>2</v>
      </c>
    </row>
    <row r="411" spans="2:9">
      <c r="B411" t="s">
        <v>323</v>
      </c>
      <c r="C411" t="s">
        <v>34</v>
      </c>
      <c r="D411" t="s">
        <v>34</v>
      </c>
      <c r="E411" t="s">
        <v>371</v>
      </c>
      <c r="F411" s="113" t="str">
        <f>VLOOKUP(B411,'DEER BldgType Assignment'!$B$7:$C$139,2,FALSE)</f>
        <v>OfS</v>
      </c>
      <c r="G411" s="113"/>
      <c r="H411" s="113" t="str">
        <f t="shared" si="6"/>
        <v>OfS</v>
      </c>
      <c r="I411">
        <v>1</v>
      </c>
    </row>
    <row r="412" spans="2:9">
      <c r="B412" t="s">
        <v>109</v>
      </c>
      <c r="C412" t="s">
        <v>368</v>
      </c>
      <c r="D412" t="s">
        <v>109</v>
      </c>
      <c r="E412" t="s">
        <v>369</v>
      </c>
      <c r="F412" s="113" t="str">
        <f>VLOOKUP(B412,'DEER BldgType Assignment'!$B$7:$C$139,2,FALSE)</f>
        <v>Mtl</v>
      </c>
      <c r="G412" s="113"/>
      <c r="H412" s="113" t="str">
        <f t="shared" si="6"/>
        <v>Mtl</v>
      </c>
      <c r="I412">
        <v>2</v>
      </c>
    </row>
    <row r="413" spans="2:9">
      <c r="B413" t="s">
        <v>109</v>
      </c>
      <c r="C413" t="s">
        <v>368</v>
      </c>
      <c r="D413" t="s">
        <v>109</v>
      </c>
      <c r="E413" t="s">
        <v>366</v>
      </c>
      <c r="F413" s="113" t="str">
        <f>VLOOKUP(B413,'DEER BldgType Assignment'!$B$7:$C$139,2,FALSE)</f>
        <v>Mtl</v>
      </c>
      <c r="G413" s="113"/>
      <c r="H413" s="113" t="str">
        <f t="shared" si="6"/>
        <v>Mtl</v>
      </c>
      <c r="I413">
        <v>1</v>
      </c>
    </row>
    <row r="414" spans="2:9">
      <c r="B414" t="s">
        <v>308</v>
      </c>
      <c r="C414" t="s">
        <v>374</v>
      </c>
      <c r="D414" t="s">
        <v>34</v>
      </c>
      <c r="E414" t="s">
        <v>367</v>
      </c>
      <c r="F414" s="113" t="str">
        <f>VLOOKUP(B414,'DEER BldgType Assignment'!$B$7:$C$139,2,FALSE)</f>
        <v>OfS</v>
      </c>
      <c r="G414" s="113"/>
      <c r="H414" s="113" t="str">
        <f t="shared" si="6"/>
        <v>OfS</v>
      </c>
      <c r="I414">
        <v>2</v>
      </c>
    </row>
    <row r="415" spans="2:9">
      <c r="B415" t="s">
        <v>308</v>
      </c>
      <c r="C415" t="s">
        <v>374</v>
      </c>
      <c r="D415" t="s">
        <v>34</v>
      </c>
      <c r="E415" t="s">
        <v>372</v>
      </c>
      <c r="F415" s="113" t="str">
        <f>VLOOKUP(B415,'DEER BldgType Assignment'!$B$7:$C$139,2,FALSE)</f>
        <v>OfS</v>
      </c>
      <c r="G415" s="113"/>
      <c r="H415" s="113" t="str">
        <f t="shared" si="6"/>
        <v>OfS</v>
      </c>
      <c r="I415">
        <v>1</v>
      </c>
    </row>
    <row r="416" spans="2:9">
      <c r="B416" t="s">
        <v>308</v>
      </c>
      <c r="C416" t="s">
        <v>374</v>
      </c>
      <c r="D416" t="s">
        <v>34</v>
      </c>
      <c r="E416" t="s">
        <v>365</v>
      </c>
      <c r="F416" s="113" t="str">
        <f>VLOOKUP(B416,'DEER BldgType Assignment'!$B$7:$C$139,2,FALSE)</f>
        <v>OfS</v>
      </c>
      <c r="G416" s="113"/>
      <c r="H416" s="113" t="str">
        <f t="shared" si="6"/>
        <v>OfS</v>
      </c>
      <c r="I416">
        <v>7</v>
      </c>
    </row>
    <row r="417" spans="2:9">
      <c r="B417" t="s">
        <v>308</v>
      </c>
      <c r="C417" t="s">
        <v>374</v>
      </c>
      <c r="D417" t="s">
        <v>34</v>
      </c>
      <c r="E417" t="s">
        <v>371</v>
      </c>
      <c r="F417" s="113" t="str">
        <f>VLOOKUP(B417,'DEER BldgType Assignment'!$B$7:$C$139,2,FALSE)</f>
        <v>OfS</v>
      </c>
      <c r="G417" s="113"/>
      <c r="H417" s="113" t="str">
        <f t="shared" si="6"/>
        <v>OfS</v>
      </c>
      <c r="I417">
        <v>2</v>
      </c>
    </row>
    <row r="418" spans="2:9">
      <c r="B418" t="s">
        <v>324</v>
      </c>
      <c r="C418" t="s">
        <v>48</v>
      </c>
      <c r="D418" t="s">
        <v>48</v>
      </c>
      <c r="E418" t="s">
        <v>340</v>
      </c>
      <c r="F418" s="113" t="str">
        <f>VLOOKUP(B418,'DEER BldgType Assignment'!$B$7:$C$139,2,FALSE)</f>
        <v>RtS</v>
      </c>
      <c r="G418" s="113"/>
      <c r="H418" s="113" t="str">
        <f t="shared" si="6"/>
        <v>RtS</v>
      </c>
      <c r="I418">
        <v>2</v>
      </c>
    </row>
    <row r="419" spans="2:9">
      <c r="B419" t="s">
        <v>215</v>
      </c>
      <c r="C419" t="s">
        <v>34</v>
      </c>
      <c r="D419" t="s">
        <v>36</v>
      </c>
      <c r="E419" t="s">
        <v>379</v>
      </c>
      <c r="F419" s="113" t="str">
        <f>VLOOKUP(B419,'DEER BldgType Assignment'!$B$7:$C$139,2,FALSE)</f>
        <v>OfL</v>
      </c>
      <c r="G419" s="113"/>
      <c r="H419" s="113" t="str">
        <f t="shared" si="6"/>
        <v>OfL</v>
      </c>
      <c r="I419">
        <v>1</v>
      </c>
    </row>
    <row r="420" spans="2:9">
      <c r="B420" t="s">
        <v>215</v>
      </c>
      <c r="C420" t="s">
        <v>34</v>
      </c>
      <c r="D420" t="s">
        <v>36</v>
      </c>
      <c r="E420" t="s">
        <v>367</v>
      </c>
      <c r="F420" s="113" t="str">
        <f>VLOOKUP(B420,'DEER BldgType Assignment'!$B$7:$C$139,2,FALSE)</f>
        <v>OfL</v>
      </c>
      <c r="G420" s="113"/>
      <c r="H420" s="113" t="str">
        <f t="shared" si="6"/>
        <v>OfL</v>
      </c>
      <c r="I420">
        <v>3</v>
      </c>
    </row>
    <row r="421" spans="2:9">
      <c r="B421" t="s">
        <v>215</v>
      </c>
      <c r="C421" t="s">
        <v>34</v>
      </c>
      <c r="D421" t="s">
        <v>36</v>
      </c>
      <c r="E421" t="s">
        <v>365</v>
      </c>
      <c r="F421" s="113" t="str">
        <f>VLOOKUP(B421,'DEER BldgType Assignment'!$B$7:$C$139,2,FALSE)</f>
        <v>OfL</v>
      </c>
      <c r="G421" s="113"/>
      <c r="H421" s="113" t="str">
        <f t="shared" si="6"/>
        <v>OfL</v>
      </c>
      <c r="I421">
        <v>6</v>
      </c>
    </row>
    <row r="422" spans="2:9">
      <c r="B422" t="s">
        <v>215</v>
      </c>
      <c r="C422" t="s">
        <v>34</v>
      </c>
      <c r="D422" t="s">
        <v>36</v>
      </c>
      <c r="E422" t="s">
        <v>340</v>
      </c>
      <c r="F422" s="113" t="str">
        <f>VLOOKUP(B422,'DEER BldgType Assignment'!$B$7:$C$139,2,FALSE)</f>
        <v>OfL</v>
      </c>
      <c r="G422" s="113"/>
      <c r="H422" s="113" t="str">
        <f t="shared" si="6"/>
        <v>OfL</v>
      </c>
      <c r="I422">
        <v>1</v>
      </c>
    </row>
    <row r="423" spans="2:9">
      <c r="B423" t="s">
        <v>336</v>
      </c>
      <c r="C423" t="s">
        <v>48</v>
      </c>
      <c r="D423" t="s">
        <v>48</v>
      </c>
      <c r="E423" t="s">
        <v>365</v>
      </c>
      <c r="F423" s="113" t="str">
        <f>VLOOKUP(B423,'DEER BldgType Assignment'!$B$7:$C$139,2,FALSE)</f>
        <v>RtS</v>
      </c>
      <c r="G423" s="113"/>
      <c r="H423" s="113" t="str">
        <f t="shared" si="6"/>
        <v>RtS</v>
      </c>
      <c r="I423">
        <v>1</v>
      </c>
    </row>
    <row r="424" spans="2:9">
      <c r="B424" t="s">
        <v>336</v>
      </c>
      <c r="C424" t="s">
        <v>48</v>
      </c>
      <c r="D424" t="s">
        <v>48</v>
      </c>
      <c r="E424" t="s">
        <v>142</v>
      </c>
      <c r="F424" s="113" t="str">
        <f>VLOOKUP(B424,'DEER BldgType Assignment'!$B$7:$C$139,2,FALSE)</f>
        <v>RtS</v>
      </c>
      <c r="G424" s="113"/>
      <c r="H424" s="113" t="str">
        <f t="shared" si="6"/>
        <v>RtS</v>
      </c>
      <c r="I424">
        <v>1</v>
      </c>
    </row>
    <row r="425" spans="2:9">
      <c r="B425" t="s">
        <v>336</v>
      </c>
      <c r="C425" t="s">
        <v>48</v>
      </c>
      <c r="D425" t="s">
        <v>48</v>
      </c>
      <c r="E425" t="s">
        <v>340</v>
      </c>
      <c r="F425" s="113" t="str">
        <f>VLOOKUP(B425,'DEER BldgType Assignment'!$B$7:$C$139,2,FALSE)</f>
        <v>RtS</v>
      </c>
      <c r="G425" s="113"/>
      <c r="H425" s="113" t="str">
        <f t="shared" si="6"/>
        <v>RtS</v>
      </c>
      <c r="I425">
        <v>2</v>
      </c>
    </row>
    <row r="426" spans="2:9">
      <c r="B426" t="s">
        <v>223</v>
      </c>
      <c r="C426" t="s">
        <v>276</v>
      </c>
      <c r="D426" t="s">
        <v>105</v>
      </c>
      <c r="E426" t="s">
        <v>367</v>
      </c>
      <c r="F426" s="113" t="str">
        <f>VLOOKUP(B426,'DEER BldgType Assignment'!$B$7:$C$139,2,FALSE)</f>
        <v>MLI</v>
      </c>
      <c r="G426" s="113"/>
      <c r="H426" s="113" t="str">
        <f t="shared" si="6"/>
        <v>MLI</v>
      </c>
      <c r="I426">
        <v>1</v>
      </c>
    </row>
    <row r="427" spans="2:9">
      <c r="B427" t="s">
        <v>223</v>
      </c>
      <c r="C427" t="s">
        <v>276</v>
      </c>
      <c r="D427" t="s">
        <v>105</v>
      </c>
      <c r="E427" t="s">
        <v>366</v>
      </c>
      <c r="F427" s="113" t="str">
        <f>VLOOKUP(B427,'DEER BldgType Assignment'!$B$7:$C$139,2,FALSE)</f>
        <v>MLI</v>
      </c>
      <c r="G427" s="113"/>
      <c r="H427" s="113" t="str">
        <f t="shared" si="6"/>
        <v>MLI</v>
      </c>
      <c r="I427">
        <v>1</v>
      </c>
    </row>
    <row r="428" spans="2:9">
      <c r="B428" t="s">
        <v>223</v>
      </c>
      <c r="C428" t="s">
        <v>276</v>
      </c>
      <c r="D428" t="s">
        <v>105</v>
      </c>
      <c r="E428" t="s">
        <v>340</v>
      </c>
      <c r="F428" s="113" t="str">
        <f>VLOOKUP(B428,'DEER BldgType Assignment'!$B$7:$C$139,2,FALSE)</f>
        <v>MLI</v>
      </c>
      <c r="G428" s="113"/>
      <c r="H428" s="113" t="str">
        <f t="shared" si="6"/>
        <v>MLI</v>
      </c>
      <c r="I428">
        <v>1</v>
      </c>
    </row>
    <row r="429" spans="2:9">
      <c r="B429" t="s">
        <v>333</v>
      </c>
      <c r="C429" t="s">
        <v>48</v>
      </c>
      <c r="D429" t="s">
        <v>46</v>
      </c>
      <c r="E429" t="s">
        <v>366</v>
      </c>
      <c r="F429" s="113" t="str">
        <f>VLOOKUP(B429,'DEER BldgType Assignment'!$B$7:$C$139,2,FALSE)</f>
        <v>RtL</v>
      </c>
      <c r="G429" s="113"/>
      <c r="H429" s="113" t="str">
        <f t="shared" si="6"/>
        <v>RtL</v>
      </c>
      <c r="I429">
        <v>1</v>
      </c>
    </row>
    <row r="430" spans="2:9">
      <c r="B430" t="s">
        <v>237</v>
      </c>
      <c r="C430" t="s">
        <v>44</v>
      </c>
      <c r="D430" t="s">
        <v>44</v>
      </c>
      <c r="E430" t="s">
        <v>139</v>
      </c>
      <c r="F430" s="113" t="str">
        <f>VLOOKUP(B430,'DEER BldgType Assignment'!$B$7:$C$139,2,FALSE)</f>
        <v>RSD</v>
      </c>
      <c r="G430" s="113"/>
      <c r="H430" s="113" t="str">
        <f t="shared" si="6"/>
        <v>RSD</v>
      </c>
      <c r="I430">
        <v>1</v>
      </c>
    </row>
    <row r="431" spans="2:9">
      <c r="B431" t="s">
        <v>237</v>
      </c>
      <c r="C431" t="s">
        <v>44</v>
      </c>
      <c r="D431" t="s">
        <v>44</v>
      </c>
      <c r="E431" t="s">
        <v>367</v>
      </c>
      <c r="F431" s="113" t="str">
        <f>VLOOKUP(B431,'DEER BldgType Assignment'!$B$7:$C$139,2,FALSE)</f>
        <v>RSD</v>
      </c>
      <c r="G431" s="113"/>
      <c r="H431" s="113" t="str">
        <f t="shared" si="6"/>
        <v>RSD</v>
      </c>
      <c r="I431">
        <v>1</v>
      </c>
    </row>
    <row r="432" spans="2:9">
      <c r="B432" t="s">
        <v>237</v>
      </c>
      <c r="C432" t="s">
        <v>44</v>
      </c>
      <c r="D432" t="s">
        <v>44</v>
      </c>
      <c r="E432" t="s">
        <v>366</v>
      </c>
      <c r="F432" s="113" t="str">
        <f>VLOOKUP(B432,'DEER BldgType Assignment'!$B$7:$C$139,2,FALSE)</f>
        <v>RSD</v>
      </c>
      <c r="G432" s="113"/>
      <c r="H432" s="113" t="str">
        <f t="shared" si="6"/>
        <v>RSD</v>
      </c>
      <c r="I432">
        <v>2</v>
      </c>
    </row>
    <row r="433" spans="2:9">
      <c r="B433" t="s">
        <v>237</v>
      </c>
      <c r="C433" t="s">
        <v>44</v>
      </c>
      <c r="D433" t="s">
        <v>44</v>
      </c>
      <c r="E433" t="s">
        <v>340</v>
      </c>
      <c r="F433" s="113" t="str">
        <f>VLOOKUP(B433,'DEER BldgType Assignment'!$B$7:$C$139,2,FALSE)</f>
        <v>RSD</v>
      </c>
      <c r="G433" s="113"/>
      <c r="H433" s="113" t="str">
        <f t="shared" si="6"/>
        <v>RSD</v>
      </c>
      <c r="I433">
        <v>7</v>
      </c>
    </row>
    <row r="434" spans="2:9">
      <c r="B434" t="s">
        <v>336</v>
      </c>
      <c r="C434" t="s">
        <v>48</v>
      </c>
      <c r="D434" t="s">
        <v>48</v>
      </c>
      <c r="E434" t="s">
        <v>367</v>
      </c>
      <c r="F434" s="113" t="str">
        <f>VLOOKUP(B434,'DEER BldgType Assignment'!$B$7:$C$139,2,FALSE)</f>
        <v>RtS</v>
      </c>
      <c r="G434" s="113"/>
      <c r="H434" s="113" t="str">
        <f t="shared" si="6"/>
        <v>RtS</v>
      </c>
      <c r="I434">
        <v>1</v>
      </c>
    </row>
    <row r="435" spans="2:9">
      <c r="B435" t="s">
        <v>336</v>
      </c>
      <c r="C435" t="s">
        <v>48</v>
      </c>
      <c r="D435" t="s">
        <v>48</v>
      </c>
      <c r="E435" t="s">
        <v>372</v>
      </c>
      <c r="F435" s="113" t="str">
        <f>VLOOKUP(B435,'DEER BldgType Assignment'!$B$7:$C$139,2,FALSE)</f>
        <v>RtS</v>
      </c>
      <c r="G435" s="113"/>
      <c r="H435" s="113" t="str">
        <f t="shared" si="6"/>
        <v>RtS</v>
      </c>
      <c r="I435">
        <v>1</v>
      </c>
    </row>
    <row r="436" spans="2:9">
      <c r="B436" t="s">
        <v>336</v>
      </c>
      <c r="C436" t="s">
        <v>48</v>
      </c>
      <c r="D436" t="s">
        <v>48</v>
      </c>
      <c r="E436" t="s">
        <v>365</v>
      </c>
      <c r="F436" s="113" t="str">
        <f>VLOOKUP(B436,'DEER BldgType Assignment'!$B$7:$C$139,2,FALSE)</f>
        <v>RtS</v>
      </c>
      <c r="G436" s="113"/>
      <c r="H436" s="113" t="str">
        <f t="shared" si="6"/>
        <v>RtS</v>
      </c>
      <c r="I436">
        <v>1</v>
      </c>
    </row>
    <row r="437" spans="2:9">
      <c r="B437" t="s">
        <v>336</v>
      </c>
      <c r="C437" t="s">
        <v>48</v>
      </c>
      <c r="D437" t="s">
        <v>48</v>
      </c>
      <c r="E437" t="s">
        <v>142</v>
      </c>
      <c r="F437" s="113" t="str">
        <f>VLOOKUP(B437,'DEER BldgType Assignment'!$B$7:$C$139,2,FALSE)</f>
        <v>RtS</v>
      </c>
      <c r="G437" s="113"/>
      <c r="H437" s="113" t="str">
        <f t="shared" si="6"/>
        <v>RtS</v>
      </c>
      <c r="I437">
        <v>2</v>
      </c>
    </row>
    <row r="438" spans="2:9">
      <c r="B438" t="s">
        <v>230</v>
      </c>
      <c r="C438" t="s">
        <v>15</v>
      </c>
      <c r="D438" t="s">
        <v>15</v>
      </c>
      <c r="E438" t="s">
        <v>367</v>
      </c>
      <c r="F438" s="113" t="str">
        <f>VLOOKUP(B438,'DEER BldgType Assignment'!$B$7:$C$139,2,FALSE)</f>
        <v>Asm</v>
      </c>
      <c r="G438" s="113"/>
      <c r="H438" s="113" t="str">
        <f t="shared" si="6"/>
        <v>Asm</v>
      </c>
      <c r="I438">
        <v>2</v>
      </c>
    </row>
    <row r="439" spans="2:9">
      <c r="B439" t="s">
        <v>230</v>
      </c>
      <c r="C439" t="s">
        <v>15</v>
      </c>
      <c r="D439" t="s">
        <v>15</v>
      </c>
      <c r="E439" t="s">
        <v>371</v>
      </c>
      <c r="F439" s="113" t="str">
        <f>VLOOKUP(B439,'DEER BldgType Assignment'!$B$7:$C$139,2,FALSE)</f>
        <v>Asm</v>
      </c>
      <c r="G439" s="113"/>
      <c r="H439" s="113" t="str">
        <f t="shared" si="6"/>
        <v>Asm</v>
      </c>
      <c r="I439">
        <v>2</v>
      </c>
    </row>
    <row r="440" spans="2:9">
      <c r="B440" t="s">
        <v>230</v>
      </c>
      <c r="C440" t="s">
        <v>15</v>
      </c>
      <c r="D440" t="s">
        <v>15</v>
      </c>
      <c r="E440" t="s">
        <v>366</v>
      </c>
      <c r="F440" s="113" t="str">
        <f>VLOOKUP(B440,'DEER BldgType Assignment'!$B$7:$C$139,2,FALSE)</f>
        <v>Asm</v>
      </c>
      <c r="G440" s="113"/>
      <c r="H440" s="113" t="str">
        <f t="shared" si="6"/>
        <v>Asm</v>
      </c>
      <c r="I440">
        <v>1</v>
      </c>
    </row>
    <row r="441" spans="2:9">
      <c r="B441" t="s">
        <v>230</v>
      </c>
      <c r="C441" t="s">
        <v>15</v>
      </c>
      <c r="D441" t="s">
        <v>15</v>
      </c>
      <c r="E441" t="s">
        <v>372</v>
      </c>
      <c r="F441" s="113" t="str">
        <f>VLOOKUP(B441,'DEER BldgType Assignment'!$B$7:$C$139,2,FALSE)</f>
        <v>Asm</v>
      </c>
      <c r="G441" s="113"/>
      <c r="H441" s="113" t="str">
        <f t="shared" si="6"/>
        <v>Asm</v>
      </c>
      <c r="I441">
        <v>1</v>
      </c>
    </row>
    <row r="442" spans="2:9">
      <c r="B442" t="s">
        <v>230</v>
      </c>
      <c r="C442" t="s">
        <v>15</v>
      </c>
      <c r="D442" t="s">
        <v>15</v>
      </c>
      <c r="E442" t="s">
        <v>365</v>
      </c>
      <c r="F442" s="113" t="str">
        <f>VLOOKUP(B442,'DEER BldgType Assignment'!$B$7:$C$139,2,FALSE)</f>
        <v>Asm</v>
      </c>
      <c r="G442" s="113"/>
      <c r="H442" s="113" t="str">
        <f t="shared" si="6"/>
        <v>Asm</v>
      </c>
      <c r="I442">
        <v>1</v>
      </c>
    </row>
    <row r="443" spans="2:9">
      <c r="B443" t="s">
        <v>344</v>
      </c>
      <c r="C443" t="s">
        <v>373</v>
      </c>
      <c r="D443" t="s">
        <v>52</v>
      </c>
      <c r="E443" t="s">
        <v>365</v>
      </c>
      <c r="F443" s="113" t="str">
        <f>VLOOKUP(B443,'DEER BldgType Assignment'!$B$7:$C$139,2,FALSE)</f>
        <v>SUn</v>
      </c>
      <c r="G443" s="113"/>
      <c r="H443" s="113" t="str">
        <f t="shared" si="6"/>
        <v>SUn</v>
      </c>
      <c r="I443">
        <v>6</v>
      </c>
    </row>
    <row r="444" spans="2:9">
      <c r="B444" t="s">
        <v>344</v>
      </c>
      <c r="C444" t="s">
        <v>373</v>
      </c>
      <c r="D444" t="s">
        <v>52</v>
      </c>
      <c r="E444" t="s">
        <v>371</v>
      </c>
      <c r="F444" s="113" t="str">
        <f>VLOOKUP(B444,'DEER BldgType Assignment'!$B$7:$C$139,2,FALSE)</f>
        <v>SUn</v>
      </c>
      <c r="G444" s="113"/>
      <c r="H444" s="113" t="str">
        <f t="shared" si="6"/>
        <v>SUn</v>
      </c>
      <c r="I444">
        <v>5</v>
      </c>
    </row>
    <row r="445" spans="2:9">
      <c r="B445" s="100" t="s">
        <v>317</v>
      </c>
      <c r="C445" t="s">
        <v>36</v>
      </c>
      <c r="D445" t="s">
        <v>36</v>
      </c>
      <c r="E445" t="s">
        <v>367</v>
      </c>
      <c r="F445" s="113" t="str">
        <f>VLOOKUP(B445,'DEER BldgType Assignment'!$B$7:$C$139,2,FALSE)</f>
        <v>OfL</v>
      </c>
      <c r="G445" s="113"/>
      <c r="H445" s="113" t="str">
        <f t="shared" si="6"/>
        <v>OfL</v>
      </c>
      <c r="I445">
        <v>3</v>
      </c>
    </row>
    <row r="446" spans="2:9">
      <c r="B446" s="100" t="s">
        <v>317</v>
      </c>
      <c r="C446" t="s">
        <v>36</v>
      </c>
      <c r="D446" t="s">
        <v>36</v>
      </c>
      <c r="E446" t="s">
        <v>365</v>
      </c>
      <c r="F446" s="113" t="str">
        <f>VLOOKUP(B446,'DEER BldgType Assignment'!$B$7:$C$139,2,FALSE)</f>
        <v>OfL</v>
      </c>
      <c r="G446" s="113"/>
      <c r="H446" s="113" t="str">
        <f t="shared" si="6"/>
        <v>OfL</v>
      </c>
      <c r="I446">
        <v>1</v>
      </c>
    </row>
    <row r="447" spans="2:9">
      <c r="B447" s="100" t="s">
        <v>317</v>
      </c>
      <c r="C447" t="s">
        <v>36</v>
      </c>
      <c r="D447" t="s">
        <v>36</v>
      </c>
      <c r="E447" t="s">
        <v>371</v>
      </c>
      <c r="F447" s="113" t="str">
        <f>VLOOKUP(B447,'DEER BldgType Assignment'!$B$7:$C$139,2,FALSE)</f>
        <v>OfL</v>
      </c>
      <c r="G447" s="113"/>
      <c r="H447" s="113" t="str">
        <f t="shared" si="6"/>
        <v>OfL</v>
      </c>
      <c r="I447">
        <v>6</v>
      </c>
    </row>
    <row r="448" spans="2:9">
      <c r="B448" t="s">
        <v>107</v>
      </c>
      <c r="C448" t="s">
        <v>374</v>
      </c>
      <c r="D448" t="s">
        <v>107</v>
      </c>
      <c r="E448" t="s">
        <v>367</v>
      </c>
      <c r="F448" s="113" t="str">
        <f>VLOOKUP(B448,'DEER BldgType Assignment'!$B$7:$C$139,2,FALSE)</f>
        <v>Nrs</v>
      </c>
      <c r="G448" s="113"/>
      <c r="H448" s="113" t="str">
        <f t="shared" si="6"/>
        <v>Nrs</v>
      </c>
      <c r="I448">
        <v>3</v>
      </c>
    </row>
    <row r="449" spans="2:9">
      <c r="B449" t="s">
        <v>107</v>
      </c>
      <c r="C449" t="s">
        <v>374</v>
      </c>
      <c r="D449" t="s">
        <v>107</v>
      </c>
      <c r="E449" t="s">
        <v>372</v>
      </c>
      <c r="F449" s="113" t="str">
        <f>VLOOKUP(B449,'DEER BldgType Assignment'!$B$7:$C$139,2,FALSE)</f>
        <v>Nrs</v>
      </c>
      <c r="G449" s="113"/>
      <c r="H449" s="113" t="str">
        <f t="shared" si="6"/>
        <v>Nrs</v>
      </c>
      <c r="I449">
        <v>3</v>
      </c>
    </row>
    <row r="450" spans="2:9">
      <c r="B450" t="s">
        <v>107</v>
      </c>
      <c r="C450" t="s">
        <v>374</v>
      </c>
      <c r="D450" t="s">
        <v>107</v>
      </c>
      <c r="E450" t="s">
        <v>371</v>
      </c>
      <c r="F450" s="113" t="str">
        <f>VLOOKUP(B450,'DEER BldgType Assignment'!$B$7:$C$139,2,FALSE)</f>
        <v>Nrs</v>
      </c>
      <c r="G450" s="113"/>
      <c r="H450" s="113" t="str">
        <f t="shared" si="6"/>
        <v>Nrs</v>
      </c>
      <c r="I450">
        <v>3</v>
      </c>
    </row>
    <row r="451" spans="2:9">
      <c r="B451" t="s">
        <v>292</v>
      </c>
      <c r="C451" t="s">
        <v>42</v>
      </c>
      <c r="D451" t="s">
        <v>42</v>
      </c>
      <c r="E451" t="s">
        <v>366</v>
      </c>
      <c r="F451" s="113" t="str">
        <f>VLOOKUP(B451,'DEER BldgType Assignment'!$B$7:$C$139,2,FALSE)</f>
        <v>RFF</v>
      </c>
      <c r="G451" s="113"/>
      <c r="H451" s="113" t="str">
        <f t="shared" si="6"/>
        <v>RFF</v>
      </c>
      <c r="I451">
        <v>1</v>
      </c>
    </row>
    <row r="452" spans="2:9">
      <c r="B452" t="s">
        <v>292</v>
      </c>
      <c r="C452" t="s">
        <v>42</v>
      </c>
      <c r="D452" t="s">
        <v>42</v>
      </c>
      <c r="E452" t="s">
        <v>139</v>
      </c>
      <c r="F452" s="113" t="str">
        <f>VLOOKUP(B452,'DEER BldgType Assignment'!$B$7:$C$139,2,FALSE)</f>
        <v>RFF</v>
      </c>
      <c r="G452" s="113"/>
      <c r="H452" s="113" t="str">
        <f t="shared" si="6"/>
        <v>RFF</v>
      </c>
      <c r="I452">
        <v>3</v>
      </c>
    </row>
    <row r="453" spans="2:9">
      <c r="B453" t="s">
        <v>308</v>
      </c>
      <c r="C453" t="s">
        <v>374</v>
      </c>
      <c r="D453" t="s">
        <v>34</v>
      </c>
      <c r="E453" t="s">
        <v>367</v>
      </c>
      <c r="F453" s="113" t="str">
        <f>VLOOKUP(B453,'DEER BldgType Assignment'!$B$7:$C$139,2,FALSE)</f>
        <v>OfS</v>
      </c>
      <c r="G453" s="113"/>
      <c r="H453" s="113" t="str">
        <f t="shared" si="6"/>
        <v>OfS</v>
      </c>
      <c r="I453">
        <v>8</v>
      </c>
    </row>
    <row r="454" spans="2:9">
      <c r="B454" t="s">
        <v>308</v>
      </c>
      <c r="C454" t="s">
        <v>374</v>
      </c>
      <c r="D454" t="s">
        <v>34</v>
      </c>
      <c r="E454" t="s">
        <v>365</v>
      </c>
      <c r="F454" s="113" t="str">
        <f>VLOOKUP(B454,'DEER BldgType Assignment'!$B$7:$C$139,2,FALSE)</f>
        <v>OfS</v>
      </c>
      <c r="G454" s="113"/>
      <c r="H454" s="113" t="str">
        <f t="shared" si="6"/>
        <v>OfS</v>
      </c>
      <c r="I454">
        <v>1</v>
      </c>
    </row>
    <row r="455" spans="2:9">
      <c r="B455" t="s">
        <v>308</v>
      </c>
      <c r="C455" t="s">
        <v>374</v>
      </c>
      <c r="D455" t="s">
        <v>34</v>
      </c>
      <c r="E455" t="s">
        <v>371</v>
      </c>
      <c r="F455" s="113" t="str">
        <f>VLOOKUP(B455,'DEER BldgType Assignment'!$B$7:$C$139,2,FALSE)</f>
        <v>OfS</v>
      </c>
      <c r="G455" s="113"/>
      <c r="H455" s="113" t="str">
        <f t="shared" si="6"/>
        <v>OfS</v>
      </c>
      <c r="I455">
        <v>4</v>
      </c>
    </row>
    <row r="456" spans="2:9">
      <c r="B456" t="s">
        <v>308</v>
      </c>
      <c r="C456" t="s">
        <v>374</v>
      </c>
      <c r="D456" t="s">
        <v>34</v>
      </c>
      <c r="E456" t="s">
        <v>366</v>
      </c>
      <c r="F456" s="113" t="str">
        <f>VLOOKUP(B456,'DEER BldgType Assignment'!$B$7:$C$139,2,FALSE)</f>
        <v>OfS</v>
      </c>
      <c r="G456" s="113"/>
      <c r="H456" s="113" t="str">
        <f t="shared" ref="H456:H519" si="7">IF(ISBLANK(G456),F456,G456)</f>
        <v>OfS</v>
      </c>
      <c r="I456">
        <v>1</v>
      </c>
    </row>
    <row r="457" spans="2:9">
      <c r="B457" t="s">
        <v>243</v>
      </c>
      <c r="C457" t="s">
        <v>23</v>
      </c>
      <c r="D457" t="s">
        <v>102</v>
      </c>
      <c r="E457" t="s">
        <v>367</v>
      </c>
      <c r="F457" s="113" t="str">
        <f>VLOOKUP(B457,'DEER BldgType Assignment'!$B$7:$C$139,2,FALSE)</f>
        <v>ECC</v>
      </c>
      <c r="G457" s="113"/>
      <c r="H457" s="113" t="str">
        <f t="shared" si="7"/>
        <v>ECC</v>
      </c>
      <c r="I457">
        <v>4</v>
      </c>
    </row>
    <row r="458" spans="2:9">
      <c r="B458" t="s">
        <v>243</v>
      </c>
      <c r="C458" t="s">
        <v>23</v>
      </c>
      <c r="D458" t="s">
        <v>102</v>
      </c>
      <c r="E458" t="s">
        <v>365</v>
      </c>
      <c r="F458" s="113" t="str">
        <f>VLOOKUP(B458,'DEER BldgType Assignment'!$B$7:$C$139,2,FALSE)</f>
        <v>ECC</v>
      </c>
      <c r="G458" s="113"/>
      <c r="H458" s="113" t="str">
        <f t="shared" si="7"/>
        <v>ECC</v>
      </c>
      <c r="I458">
        <v>5</v>
      </c>
    </row>
    <row r="459" spans="2:9">
      <c r="B459" t="s">
        <v>243</v>
      </c>
      <c r="C459" t="s">
        <v>23</v>
      </c>
      <c r="D459" t="s">
        <v>102</v>
      </c>
      <c r="E459" t="s">
        <v>371</v>
      </c>
      <c r="F459" s="113" t="str">
        <f>VLOOKUP(B459,'DEER BldgType Assignment'!$B$7:$C$139,2,FALSE)</f>
        <v>ECC</v>
      </c>
      <c r="G459" s="113"/>
      <c r="H459" s="113" t="str">
        <f t="shared" si="7"/>
        <v>ECC</v>
      </c>
      <c r="I459">
        <v>9</v>
      </c>
    </row>
    <row r="460" spans="2:9">
      <c r="B460" t="s">
        <v>344</v>
      </c>
      <c r="C460" t="s">
        <v>276</v>
      </c>
      <c r="D460" t="s">
        <v>52</v>
      </c>
      <c r="E460" t="s">
        <v>365</v>
      </c>
      <c r="F460" s="113" t="str">
        <f>VLOOKUP(B460,'DEER BldgType Assignment'!$B$7:$C$139,2,FALSE)</f>
        <v>SUn</v>
      </c>
      <c r="G460" s="113"/>
      <c r="H460" s="113" t="str">
        <f t="shared" si="7"/>
        <v>SUn</v>
      </c>
      <c r="I460">
        <v>3</v>
      </c>
    </row>
    <row r="461" spans="2:9">
      <c r="B461" t="s">
        <v>344</v>
      </c>
      <c r="C461" t="s">
        <v>276</v>
      </c>
      <c r="D461" t="s">
        <v>52</v>
      </c>
      <c r="E461" t="s">
        <v>366</v>
      </c>
      <c r="F461" s="113" t="str">
        <f>VLOOKUP(B461,'DEER BldgType Assignment'!$B$7:$C$139,2,FALSE)</f>
        <v>SUn</v>
      </c>
      <c r="G461" s="113"/>
      <c r="H461" s="113" t="str">
        <f t="shared" si="7"/>
        <v>SUn</v>
      </c>
      <c r="I461">
        <v>2</v>
      </c>
    </row>
    <row r="462" spans="2:9">
      <c r="B462" t="s">
        <v>344</v>
      </c>
      <c r="C462" t="s">
        <v>276</v>
      </c>
      <c r="D462" t="s">
        <v>52</v>
      </c>
      <c r="E462" t="s">
        <v>340</v>
      </c>
      <c r="F462" s="113" t="str">
        <f>VLOOKUP(B462,'DEER BldgType Assignment'!$B$7:$C$139,2,FALSE)</f>
        <v>SUn</v>
      </c>
      <c r="G462" s="113"/>
      <c r="H462" s="113" t="str">
        <f t="shared" si="7"/>
        <v>SUn</v>
      </c>
      <c r="I462">
        <v>2</v>
      </c>
    </row>
    <row r="463" spans="2:9">
      <c r="B463" t="s">
        <v>308</v>
      </c>
      <c r="C463" t="s">
        <v>374</v>
      </c>
      <c r="D463" t="s">
        <v>34</v>
      </c>
      <c r="E463" t="s">
        <v>367</v>
      </c>
      <c r="F463" s="113" t="str">
        <f>VLOOKUP(B463,'DEER BldgType Assignment'!$B$7:$C$139,2,FALSE)</f>
        <v>OfS</v>
      </c>
      <c r="G463" s="113"/>
      <c r="H463" s="113" t="str">
        <f t="shared" si="7"/>
        <v>OfS</v>
      </c>
      <c r="I463">
        <v>2</v>
      </c>
    </row>
    <row r="464" spans="2:9">
      <c r="B464" t="s">
        <v>308</v>
      </c>
      <c r="C464" t="s">
        <v>374</v>
      </c>
      <c r="D464" t="s">
        <v>34</v>
      </c>
      <c r="E464" t="s">
        <v>365</v>
      </c>
      <c r="F464" s="113" t="str">
        <f>VLOOKUP(B464,'DEER BldgType Assignment'!$B$7:$C$139,2,FALSE)</f>
        <v>OfS</v>
      </c>
      <c r="G464" s="113"/>
      <c r="H464" s="113" t="str">
        <f t="shared" si="7"/>
        <v>OfS</v>
      </c>
      <c r="I464">
        <v>1</v>
      </c>
    </row>
    <row r="465" spans="2:9">
      <c r="B465" t="s">
        <v>336</v>
      </c>
      <c r="C465" t="s">
        <v>48</v>
      </c>
      <c r="D465" t="s">
        <v>48</v>
      </c>
      <c r="E465" t="s">
        <v>340</v>
      </c>
      <c r="F465" s="113" t="str">
        <f>VLOOKUP(B465,'DEER BldgType Assignment'!$B$7:$C$139,2,FALSE)</f>
        <v>RtS</v>
      </c>
      <c r="G465" s="113"/>
      <c r="H465" s="113" t="str">
        <f t="shared" si="7"/>
        <v>RtS</v>
      </c>
      <c r="I465">
        <v>1</v>
      </c>
    </row>
    <row r="466" spans="2:9">
      <c r="B466" t="s">
        <v>324</v>
      </c>
      <c r="C466" t="s">
        <v>48</v>
      </c>
      <c r="D466" t="s">
        <v>48</v>
      </c>
      <c r="E466" t="s">
        <v>366</v>
      </c>
      <c r="F466" s="113" t="str">
        <f>VLOOKUP(B466,'DEER BldgType Assignment'!$B$7:$C$139,2,FALSE)</f>
        <v>RtS</v>
      </c>
      <c r="G466" s="113"/>
      <c r="H466" s="113" t="str">
        <f t="shared" si="7"/>
        <v>RtS</v>
      </c>
      <c r="I466">
        <v>1</v>
      </c>
    </row>
    <row r="467" spans="2:9">
      <c r="B467" t="s">
        <v>324</v>
      </c>
      <c r="C467" t="s">
        <v>48</v>
      </c>
      <c r="D467" t="s">
        <v>48</v>
      </c>
      <c r="E467" t="s">
        <v>142</v>
      </c>
      <c r="F467" s="113" t="str">
        <f>VLOOKUP(B467,'DEER BldgType Assignment'!$B$7:$C$139,2,FALSE)</f>
        <v>RtS</v>
      </c>
      <c r="G467" s="113"/>
      <c r="H467" s="113" t="str">
        <f t="shared" si="7"/>
        <v>RtS</v>
      </c>
      <c r="I467">
        <v>2</v>
      </c>
    </row>
    <row r="468" spans="2:9">
      <c r="B468" t="s">
        <v>222</v>
      </c>
      <c r="C468" t="s">
        <v>380</v>
      </c>
      <c r="D468" t="s">
        <v>36</v>
      </c>
      <c r="E468" t="s">
        <v>367</v>
      </c>
      <c r="F468" s="113" t="str">
        <f>VLOOKUP(B468,'DEER BldgType Assignment'!$B$7:$C$139,2,FALSE)</f>
        <v>OfL</v>
      </c>
      <c r="G468" s="113"/>
      <c r="H468" s="113" t="str">
        <f t="shared" si="7"/>
        <v>OfL</v>
      </c>
      <c r="I468">
        <v>1</v>
      </c>
    </row>
    <row r="469" spans="2:9">
      <c r="B469" t="s">
        <v>222</v>
      </c>
      <c r="C469" t="s">
        <v>380</v>
      </c>
      <c r="D469" t="s">
        <v>36</v>
      </c>
      <c r="E469" t="s">
        <v>365</v>
      </c>
      <c r="F469" s="113" t="str">
        <f>VLOOKUP(B469,'DEER BldgType Assignment'!$B$7:$C$139,2,FALSE)</f>
        <v>OfL</v>
      </c>
      <c r="G469" s="113"/>
      <c r="H469" s="113" t="str">
        <f t="shared" si="7"/>
        <v>OfL</v>
      </c>
      <c r="I469">
        <v>1</v>
      </c>
    </row>
    <row r="470" spans="2:9">
      <c r="B470" t="s">
        <v>222</v>
      </c>
      <c r="C470" t="s">
        <v>380</v>
      </c>
      <c r="D470" t="s">
        <v>36</v>
      </c>
      <c r="E470" t="s">
        <v>371</v>
      </c>
      <c r="F470" s="113" t="str">
        <f>VLOOKUP(B470,'DEER BldgType Assignment'!$B$7:$C$139,2,FALSE)</f>
        <v>OfL</v>
      </c>
      <c r="G470" s="113"/>
      <c r="H470" s="113" t="str">
        <f t="shared" si="7"/>
        <v>OfL</v>
      </c>
      <c r="I470">
        <v>2</v>
      </c>
    </row>
    <row r="471" spans="2:9">
      <c r="B471" t="s">
        <v>222</v>
      </c>
      <c r="C471" t="s">
        <v>380</v>
      </c>
      <c r="D471" t="s">
        <v>36</v>
      </c>
      <c r="E471" t="s">
        <v>366</v>
      </c>
      <c r="F471" s="113" t="str">
        <f>VLOOKUP(B471,'DEER BldgType Assignment'!$B$7:$C$139,2,FALSE)</f>
        <v>OfL</v>
      </c>
      <c r="G471" s="113"/>
      <c r="H471" s="113" t="str">
        <f t="shared" si="7"/>
        <v>OfL</v>
      </c>
      <c r="I471">
        <v>2</v>
      </c>
    </row>
    <row r="472" spans="2:9">
      <c r="B472" t="s">
        <v>222</v>
      </c>
      <c r="C472" t="s">
        <v>380</v>
      </c>
      <c r="D472" t="s">
        <v>36</v>
      </c>
      <c r="E472" t="s">
        <v>340</v>
      </c>
      <c r="F472" s="113" t="str">
        <f>VLOOKUP(B472,'DEER BldgType Assignment'!$B$7:$C$139,2,FALSE)</f>
        <v>OfL</v>
      </c>
      <c r="G472" s="113"/>
      <c r="H472" s="113" t="str">
        <f t="shared" si="7"/>
        <v>OfL</v>
      </c>
      <c r="I472">
        <v>1</v>
      </c>
    </row>
    <row r="473" spans="2:9">
      <c r="B473" t="s">
        <v>109</v>
      </c>
      <c r="C473" t="s">
        <v>368</v>
      </c>
      <c r="D473" t="s">
        <v>109</v>
      </c>
      <c r="E473" t="s">
        <v>369</v>
      </c>
      <c r="F473" s="113" t="str">
        <f>VLOOKUP(B473,'DEER BldgType Assignment'!$B$7:$C$139,2,FALSE)</f>
        <v>Mtl</v>
      </c>
      <c r="G473" s="113"/>
      <c r="H473" s="113" t="str">
        <f t="shared" si="7"/>
        <v>Mtl</v>
      </c>
      <c r="I473">
        <v>15</v>
      </c>
    </row>
    <row r="474" spans="2:9">
      <c r="B474" t="s">
        <v>109</v>
      </c>
      <c r="C474" t="s">
        <v>368</v>
      </c>
      <c r="D474" t="s">
        <v>109</v>
      </c>
      <c r="E474" t="s">
        <v>371</v>
      </c>
      <c r="F474" s="113" t="str">
        <f>VLOOKUP(B474,'DEER BldgType Assignment'!$B$7:$C$139,2,FALSE)</f>
        <v>Mtl</v>
      </c>
      <c r="G474" s="113"/>
      <c r="H474" s="113" t="str">
        <f t="shared" si="7"/>
        <v>Mtl</v>
      </c>
      <c r="I474">
        <v>1</v>
      </c>
    </row>
    <row r="475" spans="2:9">
      <c r="B475" t="s">
        <v>231</v>
      </c>
      <c r="C475" t="s">
        <v>48</v>
      </c>
      <c r="D475" t="s">
        <v>48</v>
      </c>
      <c r="E475" t="s">
        <v>381</v>
      </c>
      <c r="F475" s="113" t="str">
        <f>VLOOKUP(B475,'DEER BldgType Assignment'!$B$7:$C$139,2,FALSE)</f>
        <v>RtS</v>
      </c>
      <c r="G475" s="113"/>
      <c r="H475" s="113" t="str">
        <f t="shared" si="7"/>
        <v>RtS</v>
      </c>
      <c r="I475">
        <v>2</v>
      </c>
    </row>
    <row r="476" spans="2:9">
      <c r="B476" t="s">
        <v>231</v>
      </c>
      <c r="C476" t="s">
        <v>48</v>
      </c>
      <c r="D476" t="s">
        <v>48</v>
      </c>
      <c r="E476" t="s">
        <v>142</v>
      </c>
      <c r="F476" s="113" t="str">
        <f>VLOOKUP(B476,'DEER BldgType Assignment'!$B$7:$C$139,2,FALSE)</f>
        <v>RtS</v>
      </c>
      <c r="G476" s="113"/>
      <c r="H476" s="113" t="str">
        <f t="shared" si="7"/>
        <v>RtS</v>
      </c>
      <c r="I476">
        <v>2</v>
      </c>
    </row>
    <row r="477" spans="2:9">
      <c r="B477" s="100" t="s">
        <v>311</v>
      </c>
      <c r="C477" t="s">
        <v>382</v>
      </c>
      <c r="D477" t="s">
        <v>50</v>
      </c>
      <c r="E477" t="s">
        <v>367</v>
      </c>
      <c r="F477" s="113" t="str">
        <f>VLOOKUP(B477,'DEER BldgType Assignment'!$B$7:$C$139,2,FALSE)</f>
        <v>SCn</v>
      </c>
      <c r="G477" s="113"/>
      <c r="H477" s="113" t="str">
        <f t="shared" si="7"/>
        <v>SCn</v>
      </c>
      <c r="I477">
        <v>1</v>
      </c>
    </row>
    <row r="478" spans="2:9">
      <c r="B478" s="100" t="s">
        <v>311</v>
      </c>
      <c r="C478" t="s">
        <v>382</v>
      </c>
      <c r="D478" t="s">
        <v>50</v>
      </c>
      <c r="E478" t="s">
        <v>365</v>
      </c>
      <c r="F478" s="113" t="str">
        <f>VLOOKUP(B478,'DEER BldgType Assignment'!$B$7:$C$139,2,FALSE)</f>
        <v>SCn</v>
      </c>
      <c r="G478" s="113"/>
      <c r="H478" s="113" t="str">
        <f t="shared" si="7"/>
        <v>SCn</v>
      </c>
      <c r="I478">
        <v>1</v>
      </c>
    </row>
    <row r="479" spans="2:9">
      <c r="B479" s="100" t="s">
        <v>311</v>
      </c>
      <c r="C479" t="s">
        <v>382</v>
      </c>
      <c r="D479" t="s">
        <v>50</v>
      </c>
      <c r="E479" t="s">
        <v>371</v>
      </c>
      <c r="F479" s="113" t="str">
        <f>VLOOKUP(B479,'DEER BldgType Assignment'!$B$7:$C$139,2,FALSE)</f>
        <v>SCn</v>
      </c>
      <c r="G479" s="113"/>
      <c r="H479" s="113" t="str">
        <f t="shared" si="7"/>
        <v>SCn</v>
      </c>
      <c r="I479">
        <v>1</v>
      </c>
    </row>
    <row r="480" spans="2:9">
      <c r="B480" s="100" t="s">
        <v>311</v>
      </c>
      <c r="C480" t="s">
        <v>382</v>
      </c>
      <c r="D480" t="s">
        <v>50</v>
      </c>
      <c r="E480" t="s">
        <v>366</v>
      </c>
      <c r="F480" s="113" t="str">
        <f>VLOOKUP(B480,'DEER BldgType Assignment'!$B$7:$C$139,2,FALSE)</f>
        <v>SCn</v>
      </c>
      <c r="G480" s="113"/>
      <c r="H480" s="113" t="str">
        <f t="shared" si="7"/>
        <v>SCn</v>
      </c>
      <c r="I480">
        <v>1</v>
      </c>
    </row>
    <row r="481" spans="2:9">
      <c r="B481" t="s">
        <v>293</v>
      </c>
      <c r="C481" t="s">
        <v>34</v>
      </c>
      <c r="D481" t="s">
        <v>34</v>
      </c>
      <c r="E481" t="s">
        <v>367</v>
      </c>
      <c r="F481" s="113" t="str">
        <f>VLOOKUP(B481,'DEER BldgType Assignment'!$B$7:$C$139,2,FALSE)</f>
        <v>OfS</v>
      </c>
      <c r="G481" s="113"/>
      <c r="H481" s="113" t="str">
        <f t="shared" si="7"/>
        <v>OfS</v>
      </c>
      <c r="I481">
        <v>2</v>
      </c>
    </row>
    <row r="482" spans="2:9">
      <c r="B482" t="s">
        <v>293</v>
      </c>
      <c r="C482" t="s">
        <v>34</v>
      </c>
      <c r="D482" t="s">
        <v>34</v>
      </c>
      <c r="E482" t="s">
        <v>371</v>
      </c>
      <c r="F482" s="113" t="str">
        <f>VLOOKUP(B482,'DEER BldgType Assignment'!$B$7:$C$139,2,FALSE)</f>
        <v>OfS</v>
      </c>
      <c r="G482" s="113"/>
      <c r="H482" s="113" t="str">
        <f t="shared" si="7"/>
        <v>OfS</v>
      </c>
      <c r="I482">
        <v>1</v>
      </c>
    </row>
    <row r="483" spans="2:9">
      <c r="B483" t="s">
        <v>293</v>
      </c>
      <c r="C483" t="s">
        <v>34</v>
      </c>
      <c r="D483" t="s">
        <v>34</v>
      </c>
      <c r="E483" t="s">
        <v>366</v>
      </c>
      <c r="F483" s="113" t="str">
        <f>VLOOKUP(B483,'DEER BldgType Assignment'!$B$7:$C$139,2,FALSE)</f>
        <v>OfS</v>
      </c>
      <c r="G483" s="113"/>
      <c r="H483" s="113" t="str">
        <f t="shared" si="7"/>
        <v>OfS</v>
      </c>
      <c r="I483">
        <v>2</v>
      </c>
    </row>
    <row r="484" spans="2:9">
      <c r="B484" t="s">
        <v>324</v>
      </c>
      <c r="C484" t="s">
        <v>48</v>
      </c>
      <c r="D484" t="s">
        <v>48</v>
      </c>
      <c r="E484" t="s">
        <v>367</v>
      </c>
      <c r="F484" s="113" t="str">
        <f>VLOOKUP(B484,'DEER BldgType Assignment'!$B$7:$C$139,2,FALSE)</f>
        <v>RtS</v>
      </c>
      <c r="G484" s="113"/>
      <c r="H484" s="113" t="str">
        <f t="shared" si="7"/>
        <v>RtS</v>
      </c>
      <c r="I484">
        <v>1</v>
      </c>
    </row>
    <row r="485" spans="2:9">
      <c r="B485" t="s">
        <v>324</v>
      </c>
      <c r="C485" t="s">
        <v>48</v>
      </c>
      <c r="D485" t="s">
        <v>48</v>
      </c>
      <c r="E485" t="s">
        <v>366</v>
      </c>
      <c r="F485" s="113" t="str">
        <f>VLOOKUP(B485,'DEER BldgType Assignment'!$B$7:$C$139,2,FALSE)</f>
        <v>RtS</v>
      </c>
      <c r="G485" s="113"/>
      <c r="H485" s="113" t="str">
        <f t="shared" si="7"/>
        <v>RtS</v>
      </c>
      <c r="I485">
        <v>1</v>
      </c>
    </row>
    <row r="486" spans="2:9">
      <c r="B486" t="s">
        <v>324</v>
      </c>
      <c r="C486" t="s">
        <v>48</v>
      </c>
      <c r="D486" t="s">
        <v>48</v>
      </c>
      <c r="E486" t="s">
        <v>340</v>
      </c>
      <c r="F486" s="113" t="str">
        <f>VLOOKUP(B486,'DEER BldgType Assignment'!$B$7:$C$139,2,FALSE)</f>
        <v>RtS</v>
      </c>
      <c r="G486" s="113"/>
      <c r="H486" s="113" t="str">
        <f t="shared" si="7"/>
        <v>RtS</v>
      </c>
      <c r="I486">
        <v>3</v>
      </c>
    </row>
    <row r="487" spans="2:9">
      <c r="B487" t="s">
        <v>341</v>
      </c>
      <c r="C487" t="s">
        <v>44</v>
      </c>
      <c r="D487" t="s">
        <v>44</v>
      </c>
      <c r="E487" t="s">
        <v>367</v>
      </c>
      <c r="F487" s="113" t="str">
        <f>VLOOKUP(B487,'DEER BldgType Assignment'!$B$7:$C$139,2,FALSE)</f>
        <v>RSD</v>
      </c>
      <c r="G487" s="113"/>
      <c r="H487" s="113" t="str">
        <f t="shared" si="7"/>
        <v>RSD</v>
      </c>
      <c r="I487">
        <v>1</v>
      </c>
    </row>
    <row r="488" spans="2:9">
      <c r="B488" t="s">
        <v>341</v>
      </c>
      <c r="C488" t="s">
        <v>44</v>
      </c>
      <c r="D488" t="s">
        <v>44</v>
      </c>
      <c r="E488" t="s">
        <v>372</v>
      </c>
      <c r="F488" s="113" t="str">
        <f>VLOOKUP(B488,'DEER BldgType Assignment'!$B$7:$C$139,2,FALSE)</f>
        <v>RSD</v>
      </c>
      <c r="G488" s="113"/>
      <c r="H488" s="113" t="str">
        <f t="shared" si="7"/>
        <v>RSD</v>
      </c>
      <c r="I488">
        <v>2</v>
      </c>
    </row>
    <row r="489" spans="2:9">
      <c r="B489" t="s">
        <v>341</v>
      </c>
      <c r="C489" t="s">
        <v>44</v>
      </c>
      <c r="D489" t="s">
        <v>44</v>
      </c>
      <c r="E489" t="s">
        <v>366</v>
      </c>
      <c r="F489" s="113" t="str">
        <f>VLOOKUP(B489,'DEER BldgType Assignment'!$B$7:$C$139,2,FALSE)</f>
        <v>RSD</v>
      </c>
      <c r="G489" s="113"/>
      <c r="H489" s="113" t="str">
        <f t="shared" si="7"/>
        <v>RSD</v>
      </c>
      <c r="I489">
        <v>1</v>
      </c>
    </row>
    <row r="490" spans="2:9">
      <c r="B490" t="s">
        <v>297</v>
      </c>
      <c r="C490" t="s">
        <v>48</v>
      </c>
      <c r="D490" t="s">
        <v>48</v>
      </c>
      <c r="E490" t="s">
        <v>340</v>
      </c>
      <c r="F490" s="113" t="str">
        <f>VLOOKUP(B490,'DEER BldgType Assignment'!$B$7:$C$139,2,FALSE)</f>
        <v>RtS</v>
      </c>
      <c r="G490" s="113"/>
      <c r="H490" s="113" t="str">
        <f t="shared" si="7"/>
        <v>RtS</v>
      </c>
      <c r="I490">
        <v>1</v>
      </c>
    </row>
    <row r="491" spans="2:9">
      <c r="B491" t="s">
        <v>297</v>
      </c>
      <c r="C491" t="s">
        <v>48</v>
      </c>
      <c r="D491" t="s">
        <v>48</v>
      </c>
      <c r="E491" t="s">
        <v>372</v>
      </c>
      <c r="F491" s="113" t="str">
        <f>VLOOKUP(B491,'DEER BldgType Assignment'!$B$7:$C$139,2,FALSE)</f>
        <v>RtS</v>
      </c>
      <c r="G491" s="113"/>
      <c r="H491" s="113" t="str">
        <f t="shared" si="7"/>
        <v>RtS</v>
      </c>
      <c r="I491">
        <v>1</v>
      </c>
    </row>
    <row r="492" spans="2:9">
      <c r="B492" t="s">
        <v>297</v>
      </c>
      <c r="C492" t="s">
        <v>48</v>
      </c>
      <c r="D492" t="s">
        <v>48</v>
      </c>
      <c r="E492" t="s">
        <v>365</v>
      </c>
      <c r="F492" s="113" t="str">
        <f>VLOOKUP(B492,'DEER BldgType Assignment'!$B$7:$C$139,2,FALSE)</f>
        <v>RtS</v>
      </c>
      <c r="G492" s="113"/>
      <c r="H492" s="113" t="str">
        <f t="shared" si="7"/>
        <v>RtS</v>
      </c>
      <c r="I492">
        <v>1</v>
      </c>
    </row>
    <row r="493" spans="2:9">
      <c r="B493" t="s">
        <v>297</v>
      </c>
      <c r="C493" t="s">
        <v>48</v>
      </c>
      <c r="D493" t="s">
        <v>48</v>
      </c>
      <c r="E493" t="s">
        <v>366</v>
      </c>
      <c r="F493" s="113" t="str">
        <f>VLOOKUP(B493,'DEER BldgType Assignment'!$B$7:$C$139,2,FALSE)</f>
        <v>RtS</v>
      </c>
      <c r="G493" s="113"/>
      <c r="H493" s="113" t="str">
        <f t="shared" si="7"/>
        <v>RtS</v>
      </c>
      <c r="I493">
        <v>1</v>
      </c>
    </row>
    <row r="494" spans="2:9">
      <c r="B494" t="s">
        <v>297</v>
      </c>
      <c r="C494" t="s">
        <v>48</v>
      </c>
      <c r="D494" t="s">
        <v>48</v>
      </c>
      <c r="E494" t="s">
        <v>142</v>
      </c>
      <c r="F494" s="113" t="str">
        <f>VLOOKUP(B494,'DEER BldgType Assignment'!$B$7:$C$139,2,FALSE)</f>
        <v>RtS</v>
      </c>
      <c r="G494" s="113"/>
      <c r="H494" s="113" t="str">
        <f t="shared" si="7"/>
        <v>RtS</v>
      </c>
      <c r="I494">
        <v>2</v>
      </c>
    </row>
    <row r="495" spans="2:9">
      <c r="B495" t="s">
        <v>323</v>
      </c>
      <c r="C495" t="s">
        <v>34</v>
      </c>
      <c r="D495" t="s">
        <v>34</v>
      </c>
      <c r="E495" t="s">
        <v>367</v>
      </c>
      <c r="F495" s="113" t="str">
        <f>VLOOKUP(B495,'DEER BldgType Assignment'!$B$7:$C$139,2,FALSE)</f>
        <v>OfS</v>
      </c>
      <c r="G495" s="113"/>
      <c r="H495" s="113" t="str">
        <f t="shared" si="7"/>
        <v>OfS</v>
      </c>
      <c r="I495">
        <v>5</v>
      </c>
    </row>
    <row r="496" spans="2:9">
      <c r="B496" t="s">
        <v>323</v>
      </c>
      <c r="C496" t="s">
        <v>34</v>
      </c>
      <c r="D496" t="s">
        <v>34</v>
      </c>
      <c r="E496" t="s">
        <v>365</v>
      </c>
      <c r="F496" s="113" t="str">
        <f>VLOOKUP(B496,'DEER BldgType Assignment'!$B$7:$C$139,2,FALSE)</f>
        <v>OfS</v>
      </c>
      <c r="G496" s="113"/>
      <c r="H496" s="113" t="str">
        <f t="shared" si="7"/>
        <v>OfS</v>
      </c>
      <c r="I496">
        <v>2</v>
      </c>
    </row>
    <row r="497" spans="2:9">
      <c r="B497" t="s">
        <v>345</v>
      </c>
      <c r="C497" t="s">
        <v>373</v>
      </c>
      <c r="D497" t="s">
        <v>52</v>
      </c>
      <c r="E497" t="s">
        <v>370</v>
      </c>
      <c r="F497" s="113" t="str">
        <f>VLOOKUP(B497,'DEER BldgType Assignment'!$B$7:$C$139,2,FALSE)</f>
        <v>SUn</v>
      </c>
      <c r="G497" s="113"/>
      <c r="H497" s="113" t="str">
        <f t="shared" si="7"/>
        <v>SUn</v>
      </c>
      <c r="I497">
        <v>3</v>
      </c>
    </row>
    <row r="498" spans="2:9">
      <c r="B498" t="s">
        <v>341</v>
      </c>
      <c r="C498" t="s">
        <v>44</v>
      </c>
      <c r="D498" t="s">
        <v>44</v>
      </c>
      <c r="E498" t="s">
        <v>139</v>
      </c>
      <c r="F498" s="113" t="str">
        <f>VLOOKUP(B498,'DEER BldgType Assignment'!$B$7:$C$139,2,FALSE)</f>
        <v>RSD</v>
      </c>
      <c r="G498" s="113"/>
      <c r="H498" s="113" t="str">
        <f t="shared" si="7"/>
        <v>RSD</v>
      </c>
      <c r="I498">
        <v>4</v>
      </c>
    </row>
    <row r="499" spans="2:9">
      <c r="B499" t="s">
        <v>341</v>
      </c>
      <c r="C499" t="s">
        <v>44</v>
      </c>
      <c r="D499" t="s">
        <v>44</v>
      </c>
      <c r="E499" t="s">
        <v>367</v>
      </c>
      <c r="F499" s="113" t="str">
        <f>VLOOKUP(B499,'DEER BldgType Assignment'!$B$7:$C$139,2,FALSE)</f>
        <v>RSD</v>
      </c>
      <c r="G499" s="113"/>
      <c r="H499" s="113" t="str">
        <f t="shared" si="7"/>
        <v>RSD</v>
      </c>
      <c r="I499">
        <v>5</v>
      </c>
    </row>
    <row r="500" spans="2:9">
      <c r="B500" t="s">
        <v>341</v>
      </c>
      <c r="C500" t="s">
        <v>44</v>
      </c>
      <c r="D500" t="s">
        <v>44</v>
      </c>
      <c r="E500" t="s">
        <v>366</v>
      </c>
      <c r="F500" s="113" t="str">
        <f>VLOOKUP(B500,'DEER BldgType Assignment'!$B$7:$C$139,2,FALSE)</f>
        <v>RSD</v>
      </c>
      <c r="G500" s="113"/>
      <c r="H500" s="113" t="str">
        <f t="shared" si="7"/>
        <v>RSD</v>
      </c>
      <c r="I500">
        <v>1</v>
      </c>
    </row>
    <row r="501" spans="2:9">
      <c r="B501" t="s">
        <v>341</v>
      </c>
      <c r="C501" t="s">
        <v>44</v>
      </c>
      <c r="D501" t="s">
        <v>44</v>
      </c>
      <c r="E501" t="s">
        <v>340</v>
      </c>
      <c r="F501" s="113" t="str">
        <f>VLOOKUP(B501,'DEER BldgType Assignment'!$B$7:$C$139,2,FALSE)</f>
        <v>RSD</v>
      </c>
      <c r="G501" s="113"/>
      <c r="H501" s="113" t="str">
        <f t="shared" si="7"/>
        <v>RSD</v>
      </c>
      <c r="I501">
        <v>1</v>
      </c>
    </row>
    <row r="502" spans="2:9">
      <c r="B502" t="s">
        <v>335</v>
      </c>
      <c r="C502" t="s">
        <v>48</v>
      </c>
      <c r="D502" t="s">
        <v>48</v>
      </c>
      <c r="E502" t="s">
        <v>142</v>
      </c>
      <c r="F502" s="113" t="str">
        <f>VLOOKUP(B502,'DEER BldgType Assignment'!$B$7:$C$139,2,FALSE)</f>
        <v>RtS</v>
      </c>
      <c r="G502" s="113"/>
      <c r="H502" s="113" t="str">
        <f t="shared" si="7"/>
        <v>RtS</v>
      </c>
      <c r="I502">
        <v>2</v>
      </c>
    </row>
    <row r="503" spans="2:9">
      <c r="B503" t="s">
        <v>108</v>
      </c>
      <c r="C503" t="s">
        <v>368</v>
      </c>
      <c r="D503" t="s">
        <v>108</v>
      </c>
      <c r="E503" t="s">
        <v>369</v>
      </c>
      <c r="F503" s="113" t="str">
        <f>VLOOKUP(B503,'DEER BldgType Assignment'!$B$7:$C$139,2,FALSE)</f>
        <v>Htl</v>
      </c>
      <c r="G503" s="113"/>
      <c r="H503" s="113" t="str">
        <f t="shared" si="7"/>
        <v>Htl</v>
      </c>
      <c r="I503">
        <v>4</v>
      </c>
    </row>
    <row r="504" spans="2:9">
      <c r="B504" t="s">
        <v>108</v>
      </c>
      <c r="C504" t="s">
        <v>368</v>
      </c>
      <c r="D504" t="s">
        <v>108</v>
      </c>
      <c r="E504" t="s">
        <v>367</v>
      </c>
      <c r="F504" s="113" t="str">
        <f>VLOOKUP(B504,'DEER BldgType Assignment'!$B$7:$C$139,2,FALSE)</f>
        <v>Htl</v>
      </c>
      <c r="G504" s="113"/>
      <c r="H504" s="113" t="str">
        <f t="shared" si="7"/>
        <v>Htl</v>
      </c>
      <c r="I504">
        <v>2</v>
      </c>
    </row>
    <row r="505" spans="2:9">
      <c r="B505" t="s">
        <v>341</v>
      </c>
      <c r="C505" t="s">
        <v>44</v>
      </c>
      <c r="D505" t="s">
        <v>44</v>
      </c>
      <c r="E505" t="s">
        <v>366</v>
      </c>
      <c r="F505" s="113" t="str">
        <f>VLOOKUP(B505,'DEER BldgType Assignment'!$B$7:$C$139,2,FALSE)</f>
        <v>RSD</v>
      </c>
      <c r="G505" s="113"/>
      <c r="H505" s="113" t="str">
        <f t="shared" si="7"/>
        <v>RSD</v>
      </c>
      <c r="I505">
        <v>1</v>
      </c>
    </row>
    <row r="506" spans="2:9">
      <c r="B506" t="s">
        <v>341</v>
      </c>
      <c r="C506" t="s">
        <v>44</v>
      </c>
      <c r="D506" t="s">
        <v>44</v>
      </c>
      <c r="E506" t="s">
        <v>340</v>
      </c>
      <c r="F506" s="113" t="str">
        <f>VLOOKUP(B506,'DEER BldgType Assignment'!$B$7:$C$139,2,FALSE)</f>
        <v>RSD</v>
      </c>
      <c r="G506" s="113"/>
      <c r="H506" s="113" t="str">
        <f t="shared" si="7"/>
        <v>RSD</v>
      </c>
      <c r="I506">
        <v>4</v>
      </c>
    </row>
    <row r="507" spans="2:9">
      <c r="B507" t="s">
        <v>107</v>
      </c>
      <c r="C507" t="s">
        <v>374</v>
      </c>
      <c r="D507" t="s">
        <v>107</v>
      </c>
      <c r="E507" t="s">
        <v>367</v>
      </c>
      <c r="F507" s="113" t="str">
        <f>VLOOKUP(B507,'DEER BldgType Assignment'!$B$7:$C$139,2,FALSE)</f>
        <v>Nrs</v>
      </c>
      <c r="G507" s="113"/>
      <c r="H507" s="113" t="str">
        <f t="shared" si="7"/>
        <v>Nrs</v>
      </c>
      <c r="I507">
        <v>3</v>
      </c>
    </row>
    <row r="508" spans="2:9">
      <c r="B508" t="s">
        <v>107</v>
      </c>
      <c r="C508" t="s">
        <v>374</v>
      </c>
      <c r="D508" t="s">
        <v>107</v>
      </c>
      <c r="E508" t="s">
        <v>372</v>
      </c>
      <c r="F508" s="113" t="str">
        <f>VLOOKUP(B508,'DEER BldgType Assignment'!$B$7:$C$139,2,FALSE)</f>
        <v>Nrs</v>
      </c>
      <c r="G508" s="113"/>
      <c r="H508" s="113" t="str">
        <f t="shared" si="7"/>
        <v>Nrs</v>
      </c>
      <c r="I508">
        <v>1</v>
      </c>
    </row>
    <row r="509" spans="2:9">
      <c r="B509" t="s">
        <v>107</v>
      </c>
      <c r="C509" t="s">
        <v>374</v>
      </c>
      <c r="D509" t="s">
        <v>107</v>
      </c>
      <c r="E509" t="s">
        <v>371</v>
      </c>
      <c r="F509" s="113" t="str">
        <f>VLOOKUP(B509,'DEER BldgType Assignment'!$B$7:$C$139,2,FALSE)</f>
        <v>Nrs</v>
      </c>
      <c r="G509" s="113"/>
      <c r="H509" s="113" t="str">
        <f t="shared" si="7"/>
        <v>Nrs</v>
      </c>
      <c r="I509">
        <v>4</v>
      </c>
    </row>
    <row r="510" spans="2:9">
      <c r="B510" t="s">
        <v>237</v>
      </c>
      <c r="C510" t="s">
        <v>44</v>
      </c>
      <c r="D510" t="s">
        <v>44</v>
      </c>
      <c r="E510" t="s">
        <v>367</v>
      </c>
      <c r="F510" s="113" t="str">
        <f>VLOOKUP(B510,'DEER BldgType Assignment'!$B$7:$C$139,2,FALSE)</f>
        <v>RSD</v>
      </c>
      <c r="G510" s="113"/>
      <c r="H510" s="113" t="str">
        <f t="shared" si="7"/>
        <v>RSD</v>
      </c>
      <c r="I510">
        <v>1</v>
      </c>
    </row>
    <row r="511" spans="2:9">
      <c r="B511" t="s">
        <v>341</v>
      </c>
      <c r="C511" t="s">
        <v>44</v>
      </c>
      <c r="D511" t="s">
        <v>44</v>
      </c>
      <c r="E511" t="s">
        <v>367</v>
      </c>
      <c r="F511" s="113" t="str">
        <f>VLOOKUP(B511,'DEER BldgType Assignment'!$B$7:$C$139,2,FALSE)</f>
        <v>RSD</v>
      </c>
      <c r="G511" s="113"/>
      <c r="H511" s="113" t="str">
        <f t="shared" si="7"/>
        <v>RSD</v>
      </c>
      <c r="I511">
        <v>1</v>
      </c>
    </row>
    <row r="512" spans="2:9">
      <c r="B512" t="s">
        <v>341</v>
      </c>
      <c r="C512" t="s">
        <v>44</v>
      </c>
      <c r="D512" t="s">
        <v>44</v>
      </c>
      <c r="E512" t="s">
        <v>366</v>
      </c>
      <c r="F512" s="113" t="str">
        <f>VLOOKUP(B512,'DEER BldgType Assignment'!$B$7:$C$139,2,FALSE)</f>
        <v>RSD</v>
      </c>
      <c r="G512" s="113"/>
      <c r="H512" s="113" t="str">
        <f t="shared" si="7"/>
        <v>RSD</v>
      </c>
      <c r="I512">
        <v>2</v>
      </c>
    </row>
    <row r="513" spans="2:9">
      <c r="B513" s="100" t="s">
        <v>229</v>
      </c>
      <c r="C513" t="s">
        <v>48</v>
      </c>
      <c r="D513" t="s">
        <v>105</v>
      </c>
      <c r="E513" t="s">
        <v>381</v>
      </c>
      <c r="F513" s="113" t="str">
        <f>VLOOKUP(B513,'DEER BldgType Assignment'!$B$7:$C$139,2,FALSE)</f>
        <v>MLI</v>
      </c>
      <c r="G513" s="113"/>
      <c r="H513" s="113" t="str">
        <f t="shared" si="7"/>
        <v>MLI</v>
      </c>
      <c r="I513">
        <v>2</v>
      </c>
    </row>
    <row r="514" spans="2:9">
      <c r="B514" s="100" t="s">
        <v>229</v>
      </c>
      <c r="C514" t="s">
        <v>48</v>
      </c>
      <c r="D514" t="s">
        <v>105</v>
      </c>
      <c r="E514" t="s">
        <v>367</v>
      </c>
      <c r="F514" s="113" t="str">
        <f>VLOOKUP(B514,'DEER BldgType Assignment'!$B$7:$C$139,2,FALSE)</f>
        <v>MLI</v>
      </c>
      <c r="G514" s="113"/>
      <c r="H514" s="113" t="str">
        <f t="shared" si="7"/>
        <v>MLI</v>
      </c>
      <c r="I514">
        <v>1</v>
      </c>
    </row>
    <row r="515" spans="2:9">
      <c r="B515" s="100" t="s">
        <v>229</v>
      </c>
      <c r="C515" t="s">
        <v>48</v>
      </c>
      <c r="D515" t="s">
        <v>105</v>
      </c>
      <c r="E515" t="s">
        <v>340</v>
      </c>
      <c r="F515" s="113" t="str">
        <f>VLOOKUP(B515,'DEER BldgType Assignment'!$B$7:$C$139,2,FALSE)</f>
        <v>MLI</v>
      </c>
      <c r="G515" s="113"/>
      <c r="H515" s="113" t="str">
        <f t="shared" si="7"/>
        <v>MLI</v>
      </c>
      <c r="I515">
        <v>1</v>
      </c>
    </row>
    <row r="516" spans="2:9">
      <c r="B516" s="100" t="s">
        <v>229</v>
      </c>
      <c r="C516" t="s">
        <v>48</v>
      </c>
      <c r="D516" t="s">
        <v>105</v>
      </c>
      <c r="E516" t="s">
        <v>381</v>
      </c>
      <c r="F516" s="113" t="str">
        <f>VLOOKUP(B516,'DEER BldgType Assignment'!$B$7:$C$139,2,FALSE)</f>
        <v>MLI</v>
      </c>
      <c r="G516" s="113"/>
      <c r="H516" s="113" t="str">
        <f t="shared" si="7"/>
        <v>MLI</v>
      </c>
      <c r="I516">
        <v>4</v>
      </c>
    </row>
    <row r="517" spans="2:9">
      <c r="B517" t="s">
        <v>324</v>
      </c>
      <c r="C517" t="s">
        <v>48</v>
      </c>
      <c r="D517" t="s">
        <v>48</v>
      </c>
      <c r="E517" t="s">
        <v>366</v>
      </c>
      <c r="F517" s="113" t="str">
        <f>VLOOKUP(B517,'DEER BldgType Assignment'!$B$7:$C$139,2,FALSE)</f>
        <v>RtS</v>
      </c>
      <c r="G517" s="113"/>
      <c r="H517" s="113" t="str">
        <f t="shared" si="7"/>
        <v>RtS</v>
      </c>
      <c r="I517">
        <v>2</v>
      </c>
    </row>
    <row r="518" spans="2:9">
      <c r="B518" t="s">
        <v>324</v>
      </c>
      <c r="C518" t="s">
        <v>48</v>
      </c>
      <c r="D518" t="s">
        <v>48</v>
      </c>
      <c r="E518" t="s">
        <v>340</v>
      </c>
      <c r="F518" s="113" t="str">
        <f>VLOOKUP(B518,'DEER BldgType Assignment'!$B$7:$C$139,2,FALSE)</f>
        <v>RtS</v>
      </c>
      <c r="G518" s="113"/>
      <c r="H518" s="113" t="str">
        <f t="shared" si="7"/>
        <v>RtS</v>
      </c>
      <c r="I518">
        <v>1</v>
      </c>
    </row>
    <row r="519" spans="2:9">
      <c r="B519" t="s">
        <v>324</v>
      </c>
      <c r="C519" t="s">
        <v>48</v>
      </c>
      <c r="D519" t="s">
        <v>48</v>
      </c>
      <c r="E519" t="s">
        <v>370</v>
      </c>
      <c r="F519" s="113" t="str">
        <f>VLOOKUP(B519,'DEER BldgType Assignment'!$B$7:$C$139,2,FALSE)</f>
        <v>RtS</v>
      </c>
      <c r="G519" s="113"/>
      <c r="H519" s="113" t="str">
        <f t="shared" si="7"/>
        <v>RtS</v>
      </c>
      <c r="I519">
        <v>1</v>
      </c>
    </row>
    <row r="520" spans="2:9">
      <c r="B520" t="s">
        <v>324</v>
      </c>
      <c r="C520" t="s">
        <v>48</v>
      </c>
      <c r="D520" t="s">
        <v>48</v>
      </c>
      <c r="E520" t="s">
        <v>365</v>
      </c>
      <c r="F520" s="113" t="str">
        <f>VLOOKUP(B520,'DEER BldgType Assignment'!$B$7:$C$139,2,FALSE)</f>
        <v>RtS</v>
      </c>
      <c r="G520" s="113"/>
      <c r="H520" s="113" t="str">
        <f t="shared" ref="H520:H583" si="8">IF(ISBLANK(G520),F520,G520)</f>
        <v>RtS</v>
      </c>
      <c r="I520">
        <v>1</v>
      </c>
    </row>
    <row r="521" spans="2:9">
      <c r="B521" t="s">
        <v>324</v>
      </c>
      <c r="C521" t="s">
        <v>48</v>
      </c>
      <c r="D521" t="s">
        <v>48</v>
      </c>
      <c r="E521" t="s">
        <v>142</v>
      </c>
      <c r="F521" s="113" t="str">
        <f>VLOOKUP(B521,'DEER BldgType Assignment'!$B$7:$C$139,2,FALSE)</f>
        <v>RtS</v>
      </c>
      <c r="G521" s="113"/>
      <c r="H521" s="113" t="str">
        <f t="shared" si="8"/>
        <v>RtS</v>
      </c>
      <c r="I521">
        <v>8</v>
      </c>
    </row>
    <row r="522" spans="2:9">
      <c r="B522" t="s">
        <v>282</v>
      </c>
      <c r="C522" t="s">
        <v>48</v>
      </c>
      <c r="D522" t="s">
        <v>105</v>
      </c>
      <c r="E522" t="s">
        <v>366</v>
      </c>
      <c r="F522" s="113" t="str">
        <f>VLOOKUP(B522,'DEER BldgType Assignment'!$B$7:$C$139,2,FALSE)</f>
        <v>MLI</v>
      </c>
      <c r="G522" s="113"/>
      <c r="H522" s="113" t="str">
        <f t="shared" si="8"/>
        <v>MLI</v>
      </c>
      <c r="I522">
        <v>1</v>
      </c>
    </row>
    <row r="523" spans="2:9">
      <c r="B523" t="s">
        <v>324</v>
      </c>
      <c r="C523" t="s">
        <v>48</v>
      </c>
      <c r="D523" t="s">
        <v>48</v>
      </c>
      <c r="E523" t="s">
        <v>366</v>
      </c>
      <c r="F523" s="113" t="str">
        <f>VLOOKUP(B523,'DEER BldgType Assignment'!$B$7:$C$139,2,FALSE)</f>
        <v>RtS</v>
      </c>
      <c r="G523" s="113"/>
      <c r="H523" s="113" t="str">
        <f t="shared" si="8"/>
        <v>RtS</v>
      </c>
      <c r="I523">
        <v>2</v>
      </c>
    </row>
    <row r="524" spans="2:9">
      <c r="B524" t="s">
        <v>324</v>
      </c>
      <c r="C524" t="s">
        <v>48</v>
      </c>
      <c r="D524" t="s">
        <v>48</v>
      </c>
      <c r="E524" t="s">
        <v>142</v>
      </c>
      <c r="F524" s="113" t="str">
        <f>VLOOKUP(B524,'DEER BldgType Assignment'!$B$7:$C$139,2,FALSE)</f>
        <v>RtS</v>
      </c>
      <c r="G524" s="113"/>
      <c r="H524" s="113" t="str">
        <f t="shared" si="8"/>
        <v>RtS</v>
      </c>
      <c r="I524">
        <v>1</v>
      </c>
    </row>
    <row r="525" spans="2:9">
      <c r="B525" t="s">
        <v>324</v>
      </c>
      <c r="C525" t="s">
        <v>48</v>
      </c>
      <c r="D525" t="s">
        <v>48</v>
      </c>
      <c r="E525" t="s">
        <v>372</v>
      </c>
      <c r="F525" s="113" t="str">
        <f>VLOOKUP(B525,'DEER BldgType Assignment'!$B$7:$C$139,2,FALSE)</f>
        <v>RtS</v>
      </c>
      <c r="G525" s="113"/>
      <c r="H525" s="113" t="str">
        <f t="shared" si="8"/>
        <v>RtS</v>
      </c>
      <c r="I525">
        <v>1</v>
      </c>
    </row>
    <row r="526" spans="2:9">
      <c r="B526" t="s">
        <v>324</v>
      </c>
      <c r="C526" t="s">
        <v>48</v>
      </c>
      <c r="D526" t="s">
        <v>48</v>
      </c>
      <c r="E526" t="s">
        <v>365</v>
      </c>
      <c r="F526" s="113" t="str">
        <f>VLOOKUP(B526,'DEER BldgType Assignment'!$B$7:$C$139,2,FALSE)</f>
        <v>RtS</v>
      </c>
      <c r="G526" s="113"/>
      <c r="H526" s="113" t="str">
        <f t="shared" si="8"/>
        <v>RtS</v>
      </c>
      <c r="I526">
        <v>1</v>
      </c>
    </row>
    <row r="527" spans="2:9">
      <c r="B527" t="s">
        <v>324</v>
      </c>
      <c r="C527" t="s">
        <v>48</v>
      </c>
      <c r="D527" t="s">
        <v>48</v>
      </c>
      <c r="E527" t="s">
        <v>340</v>
      </c>
      <c r="F527" s="113" t="str">
        <f>VLOOKUP(B527,'DEER BldgType Assignment'!$B$7:$C$139,2,FALSE)</f>
        <v>RtS</v>
      </c>
      <c r="G527" s="113"/>
      <c r="H527" s="113" t="str">
        <f t="shared" si="8"/>
        <v>RtS</v>
      </c>
      <c r="I527">
        <v>2</v>
      </c>
    </row>
    <row r="528" spans="2:9">
      <c r="B528" t="s">
        <v>327</v>
      </c>
      <c r="C528" t="s">
        <v>380</v>
      </c>
      <c r="D528" t="s">
        <v>289</v>
      </c>
      <c r="E528" t="s">
        <v>371</v>
      </c>
      <c r="F528" s="113" t="str">
        <f>VLOOKUP(B528,'DEER BldgType Assignment'!$B$7:$C$139,2,FALSE)</f>
        <v>NA</v>
      </c>
      <c r="G528" s="113"/>
      <c r="H528" s="113" t="str">
        <f t="shared" si="8"/>
        <v>NA</v>
      </c>
      <c r="I528">
        <v>4</v>
      </c>
    </row>
    <row r="529" spans="2:9">
      <c r="B529" t="s">
        <v>306</v>
      </c>
      <c r="C529" t="s">
        <v>34</v>
      </c>
      <c r="D529" t="s">
        <v>34</v>
      </c>
      <c r="E529" t="s">
        <v>367</v>
      </c>
      <c r="F529" s="113" t="str">
        <f>VLOOKUP(B529,'DEER BldgType Assignment'!$B$7:$C$139,2,FALSE)</f>
        <v>OfS</v>
      </c>
      <c r="G529" s="113"/>
      <c r="H529" s="113" t="str">
        <f t="shared" si="8"/>
        <v>OfS</v>
      </c>
      <c r="I529">
        <v>1</v>
      </c>
    </row>
    <row r="530" spans="2:9">
      <c r="B530" t="s">
        <v>306</v>
      </c>
      <c r="C530" t="s">
        <v>34</v>
      </c>
      <c r="D530" t="s">
        <v>34</v>
      </c>
      <c r="E530" t="s">
        <v>365</v>
      </c>
      <c r="F530" s="113" t="str">
        <f>VLOOKUP(B530,'DEER BldgType Assignment'!$B$7:$C$139,2,FALSE)</f>
        <v>OfS</v>
      </c>
      <c r="G530" s="113"/>
      <c r="H530" s="113" t="str">
        <f t="shared" si="8"/>
        <v>OfS</v>
      </c>
      <c r="I530">
        <v>3</v>
      </c>
    </row>
    <row r="531" spans="2:9">
      <c r="B531" t="s">
        <v>306</v>
      </c>
      <c r="C531" t="s">
        <v>34</v>
      </c>
      <c r="D531" t="s">
        <v>34</v>
      </c>
      <c r="E531" t="s">
        <v>371</v>
      </c>
      <c r="F531" s="113" t="str">
        <f>VLOOKUP(B531,'DEER BldgType Assignment'!$B$7:$C$139,2,FALSE)</f>
        <v>OfS</v>
      </c>
      <c r="G531" s="113"/>
      <c r="H531" s="113" t="str">
        <f t="shared" si="8"/>
        <v>OfS</v>
      </c>
      <c r="I531">
        <v>1</v>
      </c>
    </row>
    <row r="532" spans="2:9">
      <c r="B532" t="s">
        <v>234</v>
      </c>
      <c r="C532" t="s">
        <v>15</v>
      </c>
      <c r="D532" t="s">
        <v>15</v>
      </c>
      <c r="E532" t="s">
        <v>340</v>
      </c>
      <c r="F532" s="113" t="str">
        <f>VLOOKUP(B532,'DEER BldgType Assignment'!$B$7:$C$139,2,FALSE)</f>
        <v>Asm</v>
      </c>
      <c r="G532" s="113"/>
      <c r="H532" s="113" t="str">
        <f t="shared" si="8"/>
        <v>Asm</v>
      </c>
      <c r="I532">
        <v>1</v>
      </c>
    </row>
    <row r="533" spans="2:9">
      <c r="B533" t="s">
        <v>222</v>
      </c>
      <c r="C533" t="s">
        <v>36</v>
      </c>
      <c r="D533" t="s">
        <v>36</v>
      </c>
      <c r="E533" t="s">
        <v>367</v>
      </c>
      <c r="F533" s="113" t="str">
        <f>VLOOKUP(B533,'DEER BldgType Assignment'!$B$7:$C$139,2,FALSE)</f>
        <v>OfL</v>
      </c>
      <c r="G533" s="113"/>
      <c r="H533" s="113" t="str">
        <f t="shared" si="8"/>
        <v>OfL</v>
      </c>
      <c r="I533">
        <v>1</v>
      </c>
    </row>
    <row r="534" spans="2:9">
      <c r="B534" t="s">
        <v>222</v>
      </c>
      <c r="C534" t="s">
        <v>36</v>
      </c>
      <c r="D534" t="s">
        <v>36</v>
      </c>
      <c r="E534" t="s">
        <v>340</v>
      </c>
      <c r="F534" s="113" t="str">
        <f>VLOOKUP(B534,'DEER BldgType Assignment'!$B$7:$C$139,2,FALSE)</f>
        <v>OfL</v>
      </c>
      <c r="G534" s="113"/>
      <c r="H534" s="113" t="str">
        <f t="shared" si="8"/>
        <v>OfL</v>
      </c>
      <c r="I534">
        <v>2</v>
      </c>
    </row>
    <row r="535" spans="2:9">
      <c r="B535" t="s">
        <v>323</v>
      </c>
      <c r="C535" t="s">
        <v>34</v>
      </c>
      <c r="D535" t="s">
        <v>34</v>
      </c>
      <c r="E535" t="s">
        <v>365</v>
      </c>
      <c r="F535" s="113" t="str">
        <f>VLOOKUP(B535,'DEER BldgType Assignment'!$B$7:$C$139,2,FALSE)</f>
        <v>OfS</v>
      </c>
      <c r="G535" s="113"/>
      <c r="H535" s="113" t="str">
        <f t="shared" si="8"/>
        <v>OfS</v>
      </c>
      <c r="I535">
        <v>2</v>
      </c>
    </row>
    <row r="536" spans="2:9">
      <c r="B536" t="s">
        <v>323</v>
      </c>
      <c r="C536" t="s">
        <v>34</v>
      </c>
      <c r="D536" t="s">
        <v>34</v>
      </c>
      <c r="E536" t="s">
        <v>371</v>
      </c>
      <c r="F536" s="113" t="str">
        <f>VLOOKUP(B536,'DEER BldgType Assignment'!$B$7:$C$139,2,FALSE)</f>
        <v>OfS</v>
      </c>
      <c r="G536" s="113"/>
      <c r="H536" s="113" t="str">
        <f t="shared" si="8"/>
        <v>OfS</v>
      </c>
      <c r="I536">
        <v>1</v>
      </c>
    </row>
    <row r="537" spans="2:9">
      <c r="B537" t="s">
        <v>323</v>
      </c>
      <c r="C537" t="s">
        <v>34</v>
      </c>
      <c r="D537" t="s">
        <v>34</v>
      </c>
      <c r="E537" t="s">
        <v>340</v>
      </c>
      <c r="F537" s="113" t="str">
        <f>VLOOKUP(B537,'DEER BldgType Assignment'!$B$7:$C$139,2,FALSE)</f>
        <v>OfS</v>
      </c>
      <c r="G537" s="113"/>
      <c r="H537" s="113" t="str">
        <f t="shared" si="8"/>
        <v>OfS</v>
      </c>
      <c r="I537">
        <v>1</v>
      </c>
    </row>
    <row r="538" spans="2:9">
      <c r="B538" s="100" t="s">
        <v>295</v>
      </c>
      <c r="C538" t="s">
        <v>377</v>
      </c>
      <c r="D538" t="s">
        <v>34</v>
      </c>
      <c r="E538" t="s">
        <v>367</v>
      </c>
      <c r="F538" s="113" t="str">
        <f>VLOOKUP(B538,'DEER BldgType Assignment'!$B$7:$C$139,2,FALSE)</f>
        <v>OfS</v>
      </c>
      <c r="G538" s="113"/>
      <c r="H538" s="113" t="str">
        <f t="shared" si="8"/>
        <v>OfS</v>
      </c>
      <c r="I538">
        <v>2</v>
      </c>
    </row>
    <row r="539" spans="2:9">
      <c r="B539" s="100" t="s">
        <v>295</v>
      </c>
      <c r="C539" t="s">
        <v>377</v>
      </c>
      <c r="D539" t="s">
        <v>34</v>
      </c>
      <c r="E539" t="s">
        <v>371</v>
      </c>
      <c r="F539" s="113" t="str">
        <f>VLOOKUP(B539,'DEER BldgType Assignment'!$B$7:$C$139,2,FALSE)</f>
        <v>OfS</v>
      </c>
      <c r="G539" s="113"/>
      <c r="H539" s="113" t="str">
        <f t="shared" si="8"/>
        <v>OfS</v>
      </c>
      <c r="I539">
        <v>1</v>
      </c>
    </row>
    <row r="540" spans="2:9">
      <c r="B540" s="100" t="s">
        <v>295</v>
      </c>
      <c r="C540" t="s">
        <v>377</v>
      </c>
      <c r="D540" t="s">
        <v>34</v>
      </c>
      <c r="E540" t="s">
        <v>366</v>
      </c>
      <c r="F540" s="113" t="str">
        <f>VLOOKUP(B540,'DEER BldgType Assignment'!$B$7:$C$139,2,FALSE)</f>
        <v>OfS</v>
      </c>
      <c r="G540" s="113"/>
      <c r="H540" s="113" t="str">
        <f t="shared" si="8"/>
        <v>OfS</v>
      </c>
      <c r="I540">
        <v>1</v>
      </c>
    </row>
    <row r="541" spans="2:9">
      <c r="B541" t="s">
        <v>295</v>
      </c>
      <c r="C541" t="s">
        <v>377</v>
      </c>
      <c r="D541" t="s">
        <v>34</v>
      </c>
      <c r="E541" t="s">
        <v>365</v>
      </c>
      <c r="F541" s="113" t="str">
        <f>VLOOKUP(B541,'DEER BldgType Assignment'!$B$7:$C$139,2,FALSE)</f>
        <v>OfS</v>
      </c>
      <c r="G541" s="113"/>
      <c r="H541" s="113" t="str">
        <f t="shared" si="8"/>
        <v>OfS</v>
      </c>
      <c r="I541">
        <v>1</v>
      </c>
    </row>
    <row r="542" spans="2:9">
      <c r="B542" s="100" t="s">
        <v>241</v>
      </c>
      <c r="C542" t="s">
        <v>368</v>
      </c>
      <c r="D542" t="s">
        <v>108</v>
      </c>
      <c r="E542" t="s">
        <v>369</v>
      </c>
      <c r="F542" s="113" t="str">
        <f>VLOOKUP(B542,'DEER BldgType Assignment'!$B$7:$C$139,2,FALSE)</f>
        <v>Htl</v>
      </c>
      <c r="G542" s="113"/>
      <c r="H542" s="113" t="str">
        <f t="shared" si="8"/>
        <v>Htl</v>
      </c>
      <c r="I542">
        <v>2</v>
      </c>
    </row>
    <row r="543" spans="2:9">
      <c r="B543" s="100" t="s">
        <v>241</v>
      </c>
      <c r="C543" t="s">
        <v>368</v>
      </c>
      <c r="D543" t="s">
        <v>108</v>
      </c>
      <c r="E543" t="s">
        <v>367</v>
      </c>
      <c r="F543" s="113" t="str">
        <f>VLOOKUP(B543,'DEER BldgType Assignment'!$B$7:$C$139,2,FALSE)</f>
        <v>Htl</v>
      </c>
      <c r="G543" s="113"/>
      <c r="H543" s="113" t="str">
        <f t="shared" si="8"/>
        <v>Htl</v>
      </c>
      <c r="I543">
        <v>1</v>
      </c>
    </row>
    <row r="544" spans="2:9">
      <c r="B544" s="100" t="s">
        <v>241</v>
      </c>
      <c r="C544" t="s">
        <v>368</v>
      </c>
      <c r="D544" t="s">
        <v>108</v>
      </c>
      <c r="E544" t="s">
        <v>372</v>
      </c>
      <c r="F544" s="113" t="str">
        <f>VLOOKUP(B544,'DEER BldgType Assignment'!$B$7:$C$139,2,FALSE)</f>
        <v>Htl</v>
      </c>
      <c r="G544" s="113"/>
      <c r="H544" s="113" t="str">
        <f t="shared" si="8"/>
        <v>Htl</v>
      </c>
      <c r="I544">
        <v>2</v>
      </c>
    </row>
    <row r="545" spans="2:9">
      <c r="B545" s="100" t="s">
        <v>241</v>
      </c>
      <c r="C545" t="s">
        <v>368</v>
      </c>
      <c r="D545" t="s">
        <v>108</v>
      </c>
      <c r="E545" t="s">
        <v>371</v>
      </c>
      <c r="F545" s="113" t="str">
        <f>VLOOKUP(B545,'DEER BldgType Assignment'!$B$7:$C$139,2,FALSE)</f>
        <v>Htl</v>
      </c>
      <c r="G545" s="113"/>
      <c r="H545" s="113" t="str">
        <f t="shared" si="8"/>
        <v>Htl</v>
      </c>
      <c r="I545">
        <v>1</v>
      </c>
    </row>
    <row r="546" spans="2:9">
      <c r="B546" s="100" t="s">
        <v>241</v>
      </c>
      <c r="C546" t="s">
        <v>368</v>
      </c>
      <c r="D546" t="s">
        <v>108</v>
      </c>
      <c r="E546" t="s">
        <v>366</v>
      </c>
      <c r="F546" s="113" t="str">
        <f>VLOOKUP(B546,'DEER BldgType Assignment'!$B$7:$C$139,2,FALSE)</f>
        <v>Htl</v>
      </c>
      <c r="G546" s="113"/>
      <c r="H546" s="113" t="str">
        <f t="shared" si="8"/>
        <v>Htl</v>
      </c>
      <c r="I546">
        <v>1</v>
      </c>
    </row>
    <row r="547" spans="2:9">
      <c r="B547" s="100" t="s">
        <v>241</v>
      </c>
      <c r="C547" t="s">
        <v>368</v>
      </c>
      <c r="D547" t="s">
        <v>108</v>
      </c>
      <c r="E547" t="s">
        <v>340</v>
      </c>
      <c r="F547" s="113" t="str">
        <f>VLOOKUP(B547,'DEER BldgType Assignment'!$B$7:$C$139,2,FALSE)</f>
        <v>Htl</v>
      </c>
      <c r="G547" s="113"/>
      <c r="H547" s="113" t="str">
        <f t="shared" si="8"/>
        <v>Htl</v>
      </c>
      <c r="I547">
        <v>1</v>
      </c>
    </row>
    <row r="548" spans="2:9">
      <c r="B548" t="s">
        <v>274</v>
      </c>
      <c r="C548" t="s">
        <v>382</v>
      </c>
      <c r="D548" t="s">
        <v>34</v>
      </c>
      <c r="E548" t="s">
        <v>366</v>
      </c>
      <c r="F548" s="113" t="str">
        <f>VLOOKUP(B548,'DEER BldgType Assignment'!$B$7:$C$139,2,FALSE)</f>
        <v>MLI</v>
      </c>
      <c r="G548" s="113" t="s">
        <v>221</v>
      </c>
      <c r="H548" s="113" t="str">
        <f t="shared" si="8"/>
        <v>OfS</v>
      </c>
      <c r="I548">
        <v>2</v>
      </c>
    </row>
    <row r="549" spans="2:9">
      <c r="B549" s="100" t="s">
        <v>109</v>
      </c>
      <c r="C549" t="s">
        <v>368</v>
      </c>
      <c r="D549" t="s">
        <v>109</v>
      </c>
      <c r="E549" t="s">
        <v>369</v>
      </c>
      <c r="F549" s="113" t="str">
        <f>VLOOKUP(B549,'DEER BldgType Assignment'!$B$7:$C$139,2,FALSE)</f>
        <v>Mtl</v>
      </c>
      <c r="G549" s="113"/>
      <c r="H549" s="113" t="str">
        <f t="shared" si="8"/>
        <v>Mtl</v>
      </c>
      <c r="I549">
        <v>9</v>
      </c>
    </row>
    <row r="550" spans="2:9">
      <c r="B550" s="100" t="s">
        <v>109</v>
      </c>
      <c r="C550" t="s">
        <v>368</v>
      </c>
      <c r="D550" t="s">
        <v>109</v>
      </c>
      <c r="E550" t="s">
        <v>370</v>
      </c>
      <c r="F550" s="113" t="str">
        <f>VLOOKUP(B550,'DEER BldgType Assignment'!$B$7:$C$139,2,FALSE)</f>
        <v>Mtl</v>
      </c>
      <c r="G550" s="113"/>
      <c r="H550" s="113" t="str">
        <f t="shared" si="8"/>
        <v>Mtl</v>
      </c>
      <c r="I550">
        <v>1</v>
      </c>
    </row>
    <row r="551" spans="2:9">
      <c r="B551" s="100" t="s">
        <v>109</v>
      </c>
      <c r="C551" t="s">
        <v>368</v>
      </c>
      <c r="D551" t="s">
        <v>109</v>
      </c>
      <c r="E551" t="s">
        <v>371</v>
      </c>
      <c r="F551" s="113" t="str">
        <f>VLOOKUP(B551,'DEER BldgType Assignment'!$B$7:$C$139,2,FALSE)</f>
        <v>Mtl</v>
      </c>
      <c r="G551" s="113"/>
      <c r="H551" s="113" t="str">
        <f t="shared" si="8"/>
        <v>Mtl</v>
      </c>
      <c r="I551">
        <v>1</v>
      </c>
    </row>
    <row r="552" spans="2:9">
      <c r="B552" s="100" t="s">
        <v>109</v>
      </c>
      <c r="C552" t="s">
        <v>368</v>
      </c>
      <c r="D552" t="s">
        <v>109</v>
      </c>
      <c r="E552" t="s">
        <v>340</v>
      </c>
      <c r="F552" s="113" t="str">
        <f>VLOOKUP(B552,'DEER BldgType Assignment'!$B$7:$C$139,2,FALSE)</f>
        <v>Mtl</v>
      </c>
      <c r="G552" s="113"/>
      <c r="H552" s="113" t="str">
        <f t="shared" si="8"/>
        <v>Mtl</v>
      </c>
      <c r="I552">
        <v>2</v>
      </c>
    </row>
    <row r="553" spans="2:9">
      <c r="B553" t="s">
        <v>285</v>
      </c>
      <c r="C553" t="s">
        <v>34</v>
      </c>
      <c r="D553" t="s">
        <v>40</v>
      </c>
      <c r="E553" t="s">
        <v>370</v>
      </c>
      <c r="F553" s="113" t="str">
        <f>VLOOKUP(B553,'DEER BldgType Assignment'!$B$7:$C$139,2,FALSE)</f>
        <v>MBT</v>
      </c>
      <c r="G553" s="113"/>
      <c r="H553" s="113" t="str">
        <f t="shared" si="8"/>
        <v>MBT</v>
      </c>
      <c r="I553">
        <v>5</v>
      </c>
    </row>
    <row r="554" spans="2:9">
      <c r="B554" t="s">
        <v>285</v>
      </c>
      <c r="C554" t="s">
        <v>34</v>
      </c>
      <c r="D554" t="s">
        <v>40</v>
      </c>
      <c r="E554" t="s">
        <v>379</v>
      </c>
      <c r="F554" s="113" t="str">
        <f>VLOOKUP(B554,'DEER BldgType Assignment'!$B$7:$C$139,2,FALSE)</f>
        <v>MBT</v>
      </c>
      <c r="G554" s="113"/>
      <c r="H554" s="113" t="str">
        <f t="shared" si="8"/>
        <v>MBT</v>
      </c>
      <c r="I554">
        <v>2</v>
      </c>
    </row>
    <row r="555" spans="2:9">
      <c r="B555" t="s">
        <v>285</v>
      </c>
      <c r="C555" t="s">
        <v>34</v>
      </c>
      <c r="D555" t="s">
        <v>40</v>
      </c>
      <c r="E555" t="s">
        <v>367</v>
      </c>
      <c r="F555" s="113" t="str">
        <f>VLOOKUP(B555,'DEER BldgType Assignment'!$B$7:$C$139,2,FALSE)</f>
        <v>MBT</v>
      </c>
      <c r="G555" s="113"/>
      <c r="H555" s="113" t="str">
        <f t="shared" si="8"/>
        <v>MBT</v>
      </c>
      <c r="I555">
        <v>2</v>
      </c>
    </row>
    <row r="556" spans="2:9">
      <c r="B556" t="s">
        <v>285</v>
      </c>
      <c r="C556" t="s">
        <v>34</v>
      </c>
      <c r="D556" t="s">
        <v>40</v>
      </c>
      <c r="E556" t="s">
        <v>372</v>
      </c>
      <c r="F556" s="113" t="str">
        <f>VLOOKUP(B556,'DEER BldgType Assignment'!$B$7:$C$139,2,FALSE)</f>
        <v>MBT</v>
      </c>
      <c r="G556" s="113"/>
      <c r="H556" s="113" t="str">
        <f t="shared" si="8"/>
        <v>MBT</v>
      </c>
      <c r="I556">
        <v>1</v>
      </c>
    </row>
    <row r="557" spans="2:9">
      <c r="B557" t="s">
        <v>285</v>
      </c>
      <c r="C557" t="s">
        <v>34</v>
      </c>
      <c r="D557" t="s">
        <v>40</v>
      </c>
      <c r="E557" t="s">
        <v>365</v>
      </c>
      <c r="F557" s="113" t="str">
        <f>VLOOKUP(B557,'DEER BldgType Assignment'!$B$7:$C$139,2,FALSE)</f>
        <v>MBT</v>
      </c>
      <c r="G557" s="113"/>
      <c r="H557" s="113" t="str">
        <f t="shared" si="8"/>
        <v>MBT</v>
      </c>
      <c r="I557">
        <v>8</v>
      </c>
    </row>
    <row r="558" spans="2:9">
      <c r="B558" t="s">
        <v>234</v>
      </c>
      <c r="C558" t="s">
        <v>15</v>
      </c>
      <c r="D558" t="s">
        <v>15</v>
      </c>
      <c r="E558" t="s">
        <v>15</v>
      </c>
      <c r="F558" s="113" t="str">
        <f>VLOOKUP(B558,'DEER BldgType Assignment'!$B$7:$C$139,2,FALSE)</f>
        <v>Asm</v>
      </c>
      <c r="G558" s="113"/>
      <c r="H558" s="113" t="str">
        <f t="shared" si="8"/>
        <v>Asm</v>
      </c>
      <c r="I558">
        <v>2</v>
      </c>
    </row>
    <row r="559" spans="2:9">
      <c r="B559" t="s">
        <v>234</v>
      </c>
      <c r="C559" t="s">
        <v>15</v>
      </c>
      <c r="D559" t="s">
        <v>15</v>
      </c>
      <c r="E559" t="s">
        <v>367</v>
      </c>
      <c r="F559" s="113" t="str">
        <f>VLOOKUP(B559,'DEER BldgType Assignment'!$B$7:$C$139,2,FALSE)</f>
        <v>Asm</v>
      </c>
      <c r="G559" s="113"/>
      <c r="H559" s="113" t="str">
        <f t="shared" si="8"/>
        <v>Asm</v>
      </c>
      <c r="I559">
        <v>2</v>
      </c>
    </row>
    <row r="560" spans="2:9">
      <c r="B560" t="s">
        <v>234</v>
      </c>
      <c r="C560" t="s">
        <v>15</v>
      </c>
      <c r="D560" t="s">
        <v>15</v>
      </c>
      <c r="E560" t="s">
        <v>372</v>
      </c>
      <c r="F560" s="113" t="str">
        <f>VLOOKUP(B560,'DEER BldgType Assignment'!$B$7:$C$139,2,FALSE)</f>
        <v>Asm</v>
      </c>
      <c r="G560" s="113"/>
      <c r="H560" s="113" t="str">
        <f t="shared" si="8"/>
        <v>Asm</v>
      </c>
      <c r="I560">
        <v>1</v>
      </c>
    </row>
    <row r="561" spans="2:9">
      <c r="B561" t="s">
        <v>234</v>
      </c>
      <c r="C561" t="s">
        <v>15</v>
      </c>
      <c r="D561" t="s">
        <v>15</v>
      </c>
      <c r="E561" t="s">
        <v>365</v>
      </c>
      <c r="F561" s="113" t="str">
        <f>VLOOKUP(B561,'DEER BldgType Assignment'!$B$7:$C$139,2,FALSE)</f>
        <v>Asm</v>
      </c>
      <c r="G561" s="113"/>
      <c r="H561" s="113" t="str">
        <f t="shared" si="8"/>
        <v>Asm</v>
      </c>
      <c r="I561">
        <v>8</v>
      </c>
    </row>
    <row r="562" spans="2:9">
      <c r="B562" t="s">
        <v>234</v>
      </c>
      <c r="C562" t="s">
        <v>15</v>
      </c>
      <c r="D562" t="s">
        <v>15</v>
      </c>
      <c r="E562" t="s">
        <v>366</v>
      </c>
      <c r="F562" s="113" t="str">
        <f>VLOOKUP(B562,'DEER BldgType Assignment'!$B$7:$C$139,2,FALSE)</f>
        <v>Asm</v>
      </c>
      <c r="G562" s="113"/>
      <c r="H562" s="113" t="str">
        <f t="shared" si="8"/>
        <v>Asm</v>
      </c>
      <c r="I562">
        <v>1</v>
      </c>
    </row>
    <row r="563" spans="2:9">
      <c r="B563" t="s">
        <v>231</v>
      </c>
      <c r="C563" t="s">
        <v>48</v>
      </c>
      <c r="D563" t="s">
        <v>48</v>
      </c>
      <c r="E563" t="s">
        <v>142</v>
      </c>
      <c r="F563" s="113" t="str">
        <f>VLOOKUP(B563,'DEER BldgType Assignment'!$B$7:$C$139,2,FALSE)</f>
        <v>RtS</v>
      </c>
      <c r="G563" s="113"/>
      <c r="H563" s="113" t="str">
        <f t="shared" si="8"/>
        <v>RtS</v>
      </c>
      <c r="I563">
        <v>4</v>
      </c>
    </row>
    <row r="564" spans="2:9">
      <c r="B564" t="s">
        <v>323</v>
      </c>
      <c r="C564" t="s">
        <v>276</v>
      </c>
      <c r="D564" t="s">
        <v>34</v>
      </c>
      <c r="E564" t="s">
        <v>367</v>
      </c>
      <c r="F564" s="113" t="str">
        <f>VLOOKUP(B564,'DEER BldgType Assignment'!$B$7:$C$139,2,FALSE)</f>
        <v>OfS</v>
      </c>
      <c r="G564" s="113"/>
      <c r="H564" s="113" t="str">
        <f t="shared" si="8"/>
        <v>OfS</v>
      </c>
      <c r="I564">
        <v>3</v>
      </c>
    </row>
    <row r="565" spans="2:9">
      <c r="B565" t="s">
        <v>323</v>
      </c>
      <c r="C565" t="s">
        <v>276</v>
      </c>
      <c r="D565" t="s">
        <v>34</v>
      </c>
      <c r="E565" t="s">
        <v>365</v>
      </c>
      <c r="F565" s="113" t="str">
        <f>VLOOKUP(B565,'DEER BldgType Assignment'!$B$7:$C$139,2,FALSE)</f>
        <v>OfS</v>
      </c>
      <c r="G565" s="113"/>
      <c r="H565" s="113" t="str">
        <f t="shared" si="8"/>
        <v>OfS</v>
      </c>
      <c r="I565">
        <v>5</v>
      </c>
    </row>
    <row r="566" spans="2:9">
      <c r="B566" t="s">
        <v>324</v>
      </c>
      <c r="C566" t="s">
        <v>48</v>
      </c>
      <c r="D566" t="s">
        <v>48</v>
      </c>
      <c r="E566" t="s">
        <v>142</v>
      </c>
      <c r="F566" s="113" t="str">
        <f>VLOOKUP(B566,'DEER BldgType Assignment'!$B$7:$C$139,2,FALSE)</f>
        <v>RtS</v>
      </c>
      <c r="G566" s="113"/>
      <c r="H566" s="113" t="str">
        <f t="shared" si="8"/>
        <v>RtS</v>
      </c>
      <c r="I566">
        <v>2</v>
      </c>
    </row>
    <row r="567" spans="2:9">
      <c r="B567" t="s">
        <v>336</v>
      </c>
      <c r="C567" t="s">
        <v>48</v>
      </c>
      <c r="D567" t="s">
        <v>48</v>
      </c>
      <c r="E567" t="s">
        <v>366</v>
      </c>
      <c r="F567" s="113" t="str">
        <f>VLOOKUP(B567,'DEER BldgType Assignment'!$B$7:$C$139,2,FALSE)</f>
        <v>RtS</v>
      </c>
      <c r="G567" s="113"/>
      <c r="H567" s="113" t="str">
        <f t="shared" si="8"/>
        <v>RtS</v>
      </c>
      <c r="I567">
        <v>2</v>
      </c>
    </row>
    <row r="568" spans="2:9">
      <c r="B568" t="s">
        <v>336</v>
      </c>
      <c r="C568" t="s">
        <v>48</v>
      </c>
      <c r="D568" t="s">
        <v>48</v>
      </c>
      <c r="E568" t="s">
        <v>142</v>
      </c>
      <c r="F568" s="113" t="str">
        <f>VLOOKUP(B568,'DEER BldgType Assignment'!$B$7:$C$139,2,FALSE)</f>
        <v>RtS</v>
      </c>
      <c r="G568" s="113"/>
      <c r="H568" s="113" t="str">
        <f t="shared" si="8"/>
        <v>RtS</v>
      </c>
      <c r="I568">
        <v>1</v>
      </c>
    </row>
    <row r="569" spans="2:9">
      <c r="B569" t="s">
        <v>336</v>
      </c>
      <c r="C569" t="s">
        <v>48</v>
      </c>
      <c r="D569" t="s">
        <v>48</v>
      </c>
      <c r="E569" t="s">
        <v>340</v>
      </c>
      <c r="F569" s="113" t="str">
        <f>VLOOKUP(B569,'DEER BldgType Assignment'!$B$7:$C$139,2,FALSE)</f>
        <v>RtS</v>
      </c>
      <c r="G569" s="113"/>
      <c r="H569" s="113" t="str">
        <f t="shared" si="8"/>
        <v>RtS</v>
      </c>
      <c r="I569">
        <v>1</v>
      </c>
    </row>
    <row r="570" spans="2:9">
      <c r="B570" t="s">
        <v>333</v>
      </c>
      <c r="C570" t="s">
        <v>48</v>
      </c>
      <c r="D570" t="s">
        <v>46</v>
      </c>
      <c r="E570" t="s">
        <v>366</v>
      </c>
      <c r="F570" s="113" t="str">
        <f>VLOOKUP(B570,'DEER BldgType Assignment'!$B$7:$C$139,2,FALSE)</f>
        <v>RtL</v>
      </c>
      <c r="G570" s="113"/>
      <c r="H570" s="113" t="str">
        <f t="shared" si="8"/>
        <v>RtL</v>
      </c>
      <c r="I570">
        <v>1</v>
      </c>
    </row>
    <row r="571" spans="2:9">
      <c r="B571" t="s">
        <v>333</v>
      </c>
      <c r="C571" t="s">
        <v>48</v>
      </c>
      <c r="D571" t="s">
        <v>46</v>
      </c>
      <c r="E571" t="s">
        <v>340</v>
      </c>
      <c r="F571" s="113" t="str">
        <f>VLOOKUP(B571,'DEER BldgType Assignment'!$B$7:$C$139,2,FALSE)</f>
        <v>RtL</v>
      </c>
      <c r="G571" s="113"/>
      <c r="H571" s="113" t="str">
        <f t="shared" si="8"/>
        <v>RtL</v>
      </c>
      <c r="I571">
        <v>2</v>
      </c>
    </row>
    <row r="572" spans="2:9">
      <c r="B572" t="s">
        <v>333</v>
      </c>
      <c r="C572" t="s">
        <v>48</v>
      </c>
      <c r="D572" t="s">
        <v>46</v>
      </c>
      <c r="E572" t="s">
        <v>365</v>
      </c>
      <c r="F572" s="113" t="str">
        <f>VLOOKUP(B572,'DEER BldgType Assignment'!$B$7:$C$139,2,FALSE)</f>
        <v>RtL</v>
      </c>
      <c r="G572" s="113"/>
      <c r="H572" s="113" t="str">
        <f t="shared" si="8"/>
        <v>RtL</v>
      </c>
      <c r="I572">
        <v>1</v>
      </c>
    </row>
    <row r="573" spans="2:9">
      <c r="B573" t="s">
        <v>333</v>
      </c>
      <c r="C573" t="s">
        <v>48</v>
      </c>
      <c r="D573" t="s">
        <v>46</v>
      </c>
      <c r="E573" t="s">
        <v>142</v>
      </c>
      <c r="F573" s="113" t="str">
        <f>VLOOKUP(B573,'DEER BldgType Assignment'!$B$7:$C$139,2,FALSE)</f>
        <v>RtL</v>
      </c>
      <c r="G573" s="113"/>
      <c r="H573" s="113" t="str">
        <f t="shared" si="8"/>
        <v>RtL</v>
      </c>
      <c r="I573">
        <v>2</v>
      </c>
    </row>
    <row r="574" spans="2:9">
      <c r="B574" t="s">
        <v>224</v>
      </c>
      <c r="C574" t="s">
        <v>15</v>
      </c>
      <c r="D574" t="s">
        <v>15</v>
      </c>
      <c r="E574" t="s">
        <v>371</v>
      </c>
      <c r="F574" s="113" t="str">
        <f>VLOOKUP(B574,'DEER BldgType Assignment'!$B$7:$C$139,2,FALSE)</f>
        <v>Asm</v>
      </c>
      <c r="G574" s="113"/>
      <c r="H574" s="113" t="str">
        <f t="shared" si="8"/>
        <v>Asm</v>
      </c>
      <c r="I574">
        <v>2</v>
      </c>
    </row>
    <row r="575" spans="2:9">
      <c r="B575" t="s">
        <v>341</v>
      </c>
      <c r="C575" t="s">
        <v>44</v>
      </c>
      <c r="D575" t="s">
        <v>44</v>
      </c>
      <c r="E575" t="s">
        <v>139</v>
      </c>
      <c r="F575" s="113" t="str">
        <f>VLOOKUP(B575,'DEER BldgType Assignment'!$B$7:$C$139,2,FALSE)</f>
        <v>RSD</v>
      </c>
      <c r="G575" s="113"/>
      <c r="H575" s="113" t="str">
        <f t="shared" si="8"/>
        <v>RSD</v>
      </c>
      <c r="I575">
        <v>3</v>
      </c>
    </row>
    <row r="576" spans="2:9">
      <c r="B576" t="s">
        <v>341</v>
      </c>
      <c r="C576" t="s">
        <v>44</v>
      </c>
      <c r="D576" t="s">
        <v>44</v>
      </c>
      <c r="E576" t="s">
        <v>367</v>
      </c>
      <c r="F576" s="113" t="str">
        <f>VLOOKUP(B576,'DEER BldgType Assignment'!$B$7:$C$139,2,FALSE)</f>
        <v>RSD</v>
      </c>
      <c r="G576" s="113"/>
      <c r="H576" s="113" t="str">
        <f t="shared" si="8"/>
        <v>RSD</v>
      </c>
      <c r="I576">
        <v>1</v>
      </c>
    </row>
    <row r="577" spans="2:9">
      <c r="B577" t="s">
        <v>341</v>
      </c>
      <c r="C577" t="s">
        <v>44</v>
      </c>
      <c r="D577" t="s">
        <v>44</v>
      </c>
      <c r="E577" t="s">
        <v>372</v>
      </c>
      <c r="F577" s="113" t="str">
        <f>VLOOKUP(B577,'DEER BldgType Assignment'!$B$7:$C$139,2,FALSE)</f>
        <v>RSD</v>
      </c>
      <c r="G577" s="113"/>
      <c r="H577" s="113" t="str">
        <f t="shared" si="8"/>
        <v>RSD</v>
      </c>
      <c r="I577">
        <v>1</v>
      </c>
    </row>
    <row r="578" spans="2:9">
      <c r="B578" t="s">
        <v>341</v>
      </c>
      <c r="C578" t="s">
        <v>44</v>
      </c>
      <c r="D578" t="s">
        <v>44</v>
      </c>
      <c r="E578" t="s">
        <v>371</v>
      </c>
      <c r="F578" s="113" t="str">
        <f>VLOOKUP(B578,'DEER BldgType Assignment'!$B$7:$C$139,2,FALSE)</f>
        <v>RSD</v>
      </c>
      <c r="G578" s="113"/>
      <c r="H578" s="113" t="str">
        <f t="shared" si="8"/>
        <v>RSD</v>
      </c>
      <c r="I578">
        <v>4</v>
      </c>
    </row>
    <row r="579" spans="2:9">
      <c r="B579" t="s">
        <v>341</v>
      </c>
      <c r="C579" t="s">
        <v>44</v>
      </c>
      <c r="D579" t="s">
        <v>44</v>
      </c>
      <c r="E579" t="s">
        <v>366</v>
      </c>
      <c r="F579" s="113" t="str">
        <f>VLOOKUP(B579,'DEER BldgType Assignment'!$B$7:$C$139,2,FALSE)</f>
        <v>RSD</v>
      </c>
      <c r="G579" s="113"/>
      <c r="H579" s="113" t="str">
        <f t="shared" si="8"/>
        <v>RSD</v>
      </c>
      <c r="I579">
        <v>1</v>
      </c>
    </row>
    <row r="580" spans="2:9">
      <c r="B580" t="s">
        <v>341</v>
      </c>
      <c r="C580" t="s">
        <v>44</v>
      </c>
      <c r="D580" t="s">
        <v>44</v>
      </c>
      <c r="E580" t="s">
        <v>340</v>
      </c>
      <c r="F580" s="113" t="str">
        <f>VLOOKUP(B580,'DEER BldgType Assignment'!$B$7:$C$139,2,FALSE)</f>
        <v>RSD</v>
      </c>
      <c r="G580" s="113"/>
      <c r="H580" s="113" t="str">
        <f t="shared" si="8"/>
        <v>RSD</v>
      </c>
      <c r="I580">
        <v>1</v>
      </c>
    </row>
    <row r="581" spans="2:9">
      <c r="B581" t="s">
        <v>344</v>
      </c>
      <c r="C581" t="s">
        <v>373</v>
      </c>
      <c r="D581" t="s">
        <v>52</v>
      </c>
      <c r="E581" t="s">
        <v>340</v>
      </c>
      <c r="F581" s="113" t="str">
        <f>VLOOKUP(B581,'DEER BldgType Assignment'!$B$7:$C$139,2,FALSE)</f>
        <v>SUn</v>
      </c>
      <c r="G581" s="113"/>
      <c r="H581" s="113" t="str">
        <f t="shared" si="8"/>
        <v>SUn</v>
      </c>
      <c r="I581">
        <v>1</v>
      </c>
    </row>
    <row r="582" spans="2:9">
      <c r="B582" t="s">
        <v>344</v>
      </c>
      <c r="C582" t="s">
        <v>373</v>
      </c>
      <c r="D582" t="s">
        <v>52</v>
      </c>
      <c r="E582" t="s">
        <v>365</v>
      </c>
      <c r="F582" s="113" t="str">
        <f>VLOOKUP(B582,'DEER BldgType Assignment'!$B$7:$C$139,2,FALSE)</f>
        <v>SUn</v>
      </c>
      <c r="G582" s="113"/>
      <c r="H582" s="113" t="str">
        <f t="shared" si="8"/>
        <v>SUn</v>
      </c>
      <c r="I582">
        <v>1</v>
      </c>
    </row>
    <row r="583" spans="2:9">
      <c r="B583" t="s">
        <v>344</v>
      </c>
      <c r="C583" t="s">
        <v>373</v>
      </c>
      <c r="D583" t="s">
        <v>52</v>
      </c>
      <c r="E583" t="s">
        <v>371</v>
      </c>
      <c r="F583" s="113" t="str">
        <f>VLOOKUP(B583,'DEER BldgType Assignment'!$B$7:$C$139,2,FALSE)</f>
        <v>SUn</v>
      </c>
      <c r="G583" s="113"/>
      <c r="H583" s="113" t="str">
        <f t="shared" si="8"/>
        <v>SUn</v>
      </c>
      <c r="I583">
        <v>5</v>
      </c>
    </row>
    <row r="584" spans="2:9">
      <c r="B584" t="s">
        <v>231</v>
      </c>
      <c r="C584" t="s">
        <v>48</v>
      </c>
      <c r="D584" t="s">
        <v>48</v>
      </c>
      <c r="E584" t="s">
        <v>365</v>
      </c>
      <c r="F584" s="113" t="str">
        <f>VLOOKUP(B584,'DEER BldgType Assignment'!$B$7:$C$139,2,FALSE)</f>
        <v>RtS</v>
      </c>
      <c r="G584" s="113"/>
      <c r="H584" s="113" t="str">
        <f t="shared" ref="H584:H647" si="9">IF(ISBLANK(G584),F584,G584)</f>
        <v>RtS</v>
      </c>
      <c r="I584">
        <v>2</v>
      </c>
    </row>
    <row r="585" spans="2:9">
      <c r="B585" t="s">
        <v>231</v>
      </c>
      <c r="C585" t="s">
        <v>48</v>
      </c>
      <c r="D585" t="s">
        <v>48</v>
      </c>
      <c r="E585" t="s">
        <v>366</v>
      </c>
      <c r="F585" s="113" t="str">
        <f>VLOOKUP(B585,'DEER BldgType Assignment'!$B$7:$C$139,2,FALSE)</f>
        <v>RtS</v>
      </c>
      <c r="G585" s="113"/>
      <c r="H585" s="113" t="str">
        <f t="shared" si="9"/>
        <v>RtS</v>
      </c>
      <c r="I585">
        <v>1</v>
      </c>
    </row>
    <row r="586" spans="2:9">
      <c r="B586" t="s">
        <v>231</v>
      </c>
      <c r="C586" t="s">
        <v>48</v>
      </c>
      <c r="D586" t="s">
        <v>48</v>
      </c>
      <c r="E586" t="s">
        <v>340</v>
      </c>
      <c r="F586" s="113" t="str">
        <f>VLOOKUP(B586,'DEER BldgType Assignment'!$B$7:$C$139,2,FALSE)</f>
        <v>RtS</v>
      </c>
      <c r="G586" s="113"/>
      <c r="H586" s="113" t="str">
        <f t="shared" si="9"/>
        <v>RtS</v>
      </c>
      <c r="I586">
        <v>1</v>
      </c>
    </row>
    <row r="587" spans="2:9">
      <c r="B587" t="s">
        <v>234</v>
      </c>
      <c r="C587" t="s">
        <v>15</v>
      </c>
      <c r="D587" t="s">
        <v>15</v>
      </c>
      <c r="E587" t="s">
        <v>367</v>
      </c>
      <c r="F587" s="113" t="str">
        <f>VLOOKUP(B587,'DEER BldgType Assignment'!$B$7:$C$139,2,FALSE)</f>
        <v>Asm</v>
      </c>
      <c r="G587" s="113"/>
      <c r="H587" s="113" t="str">
        <f t="shared" si="9"/>
        <v>Asm</v>
      </c>
      <c r="I587">
        <v>2</v>
      </c>
    </row>
    <row r="588" spans="2:9">
      <c r="B588" t="s">
        <v>234</v>
      </c>
      <c r="C588" t="s">
        <v>15</v>
      </c>
      <c r="D588" t="s">
        <v>15</v>
      </c>
      <c r="E588" t="s">
        <v>365</v>
      </c>
      <c r="F588" s="113" t="str">
        <f>VLOOKUP(B588,'DEER BldgType Assignment'!$B$7:$C$139,2,FALSE)</f>
        <v>Asm</v>
      </c>
      <c r="G588" s="113"/>
      <c r="H588" s="113" t="str">
        <f t="shared" si="9"/>
        <v>Asm</v>
      </c>
      <c r="I588">
        <v>1</v>
      </c>
    </row>
    <row r="589" spans="2:9">
      <c r="B589" t="s">
        <v>234</v>
      </c>
      <c r="C589" t="s">
        <v>15</v>
      </c>
      <c r="D589" t="s">
        <v>15</v>
      </c>
      <c r="E589" t="s">
        <v>371</v>
      </c>
      <c r="F589" s="113" t="str">
        <f>VLOOKUP(B589,'DEER BldgType Assignment'!$B$7:$C$139,2,FALSE)</f>
        <v>Asm</v>
      </c>
      <c r="G589" s="113"/>
      <c r="H589" s="113" t="str">
        <f t="shared" si="9"/>
        <v>Asm</v>
      </c>
      <c r="I589">
        <v>1</v>
      </c>
    </row>
    <row r="590" spans="2:9">
      <c r="B590" t="s">
        <v>234</v>
      </c>
      <c r="C590" t="s">
        <v>15</v>
      </c>
      <c r="D590" t="s">
        <v>15</v>
      </c>
      <c r="E590" t="s">
        <v>366</v>
      </c>
      <c r="F590" s="113" t="str">
        <f>VLOOKUP(B590,'DEER BldgType Assignment'!$B$7:$C$139,2,FALSE)</f>
        <v>Asm</v>
      </c>
      <c r="G590" s="113"/>
      <c r="H590" s="113" t="str">
        <f t="shared" si="9"/>
        <v>Asm</v>
      </c>
      <c r="I590">
        <v>3</v>
      </c>
    </row>
    <row r="591" spans="2:9">
      <c r="B591" t="s">
        <v>234</v>
      </c>
      <c r="C591" t="s">
        <v>15</v>
      </c>
      <c r="D591" t="s">
        <v>15</v>
      </c>
      <c r="E591" t="s">
        <v>340</v>
      </c>
      <c r="F591" s="113" t="str">
        <f>VLOOKUP(B591,'DEER BldgType Assignment'!$B$7:$C$139,2,FALSE)</f>
        <v>Asm</v>
      </c>
      <c r="G591" s="113"/>
      <c r="H591" s="113" t="str">
        <f t="shared" si="9"/>
        <v>Asm</v>
      </c>
      <c r="I591">
        <v>1</v>
      </c>
    </row>
    <row r="592" spans="2:9">
      <c r="B592" t="s">
        <v>287</v>
      </c>
      <c r="C592" t="s">
        <v>374</v>
      </c>
      <c r="D592" t="s">
        <v>40</v>
      </c>
      <c r="E592" t="s">
        <v>367</v>
      </c>
      <c r="F592" s="113" t="str">
        <f>VLOOKUP(B592,'DEER BldgType Assignment'!$B$7:$C$139,2,FALSE)</f>
        <v>MBT</v>
      </c>
      <c r="G592" s="113"/>
      <c r="H592" s="113" t="str">
        <f t="shared" si="9"/>
        <v>MBT</v>
      </c>
      <c r="I592">
        <v>1</v>
      </c>
    </row>
    <row r="593" spans="2:9">
      <c r="B593" t="s">
        <v>237</v>
      </c>
      <c r="C593" t="s">
        <v>44</v>
      </c>
      <c r="D593" t="s">
        <v>44</v>
      </c>
      <c r="E593" t="s">
        <v>371</v>
      </c>
      <c r="F593" s="113" t="str">
        <f>VLOOKUP(B593,'DEER BldgType Assignment'!$B$7:$C$139,2,FALSE)</f>
        <v>RSD</v>
      </c>
      <c r="G593" s="113"/>
      <c r="H593" s="113" t="str">
        <f t="shared" si="9"/>
        <v>RSD</v>
      </c>
      <c r="I593">
        <v>1</v>
      </c>
    </row>
    <row r="594" spans="2:9">
      <c r="B594" t="s">
        <v>237</v>
      </c>
      <c r="C594" t="s">
        <v>44</v>
      </c>
      <c r="D594" t="s">
        <v>44</v>
      </c>
      <c r="E594" t="s">
        <v>340</v>
      </c>
      <c r="F594" s="113" t="str">
        <f>VLOOKUP(B594,'DEER BldgType Assignment'!$B$7:$C$139,2,FALSE)</f>
        <v>RSD</v>
      </c>
      <c r="G594" s="113"/>
      <c r="H594" s="113" t="str">
        <f t="shared" si="9"/>
        <v>RSD</v>
      </c>
      <c r="I594">
        <v>2</v>
      </c>
    </row>
    <row r="595" spans="2:9">
      <c r="B595" t="s">
        <v>298</v>
      </c>
      <c r="C595" t="s">
        <v>34</v>
      </c>
      <c r="D595" t="s">
        <v>34</v>
      </c>
      <c r="E595" t="s">
        <v>367</v>
      </c>
      <c r="F595" s="113" t="str">
        <f>VLOOKUP(B595,'DEER BldgType Assignment'!$B$7:$C$139,2,FALSE)</f>
        <v>OfS</v>
      </c>
      <c r="G595" s="113"/>
      <c r="H595" s="113" t="str">
        <f t="shared" si="9"/>
        <v>OfS</v>
      </c>
      <c r="I595">
        <v>1</v>
      </c>
    </row>
    <row r="596" spans="2:9">
      <c r="B596" t="s">
        <v>298</v>
      </c>
      <c r="C596" t="s">
        <v>34</v>
      </c>
      <c r="D596" t="s">
        <v>34</v>
      </c>
      <c r="E596" t="s">
        <v>365</v>
      </c>
      <c r="F596" s="113" t="str">
        <f>VLOOKUP(B596,'DEER BldgType Assignment'!$B$7:$C$139,2,FALSE)</f>
        <v>OfS</v>
      </c>
      <c r="G596" s="113"/>
      <c r="H596" s="113" t="str">
        <f t="shared" si="9"/>
        <v>OfS</v>
      </c>
      <c r="I596">
        <v>2</v>
      </c>
    </row>
    <row r="597" spans="2:9">
      <c r="B597" t="s">
        <v>298</v>
      </c>
      <c r="C597" t="s">
        <v>34</v>
      </c>
      <c r="D597" t="s">
        <v>34</v>
      </c>
      <c r="E597" t="s">
        <v>371</v>
      </c>
      <c r="F597" s="113" t="str">
        <f>VLOOKUP(B597,'DEER BldgType Assignment'!$B$7:$C$139,2,FALSE)</f>
        <v>OfS</v>
      </c>
      <c r="G597" s="113"/>
      <c r="H597" s="113" t="str">
        <f t="shared" si="9"/>
        <v>OfS</v>
      </c>
      <c r="I597">
        <v>1</v>
      </c>
    </row>
    <row r="598" spans="2:9">
      <c r="B598" t="s">
        <v>339</v>
      </c>
      <c r="C598" t="s">
        <v>34</v>
      </c>
      <c r="D598" t="s">
        <v>34</v>
      </c>
      <c r="E598" t="s">
        <v>370</v>
      </c>
      <c r="F598" s="113" t="str">
        <f>VLOOKUP(B598,'DEER BldgType Assignment'!$B$7:$C$139,2,FALSE)</f>
        <v>OfS</v>
      </c>
      <c r="G598" s="113"/>
      <c r="H598" s="113" t="str">
        <f t="shared" si="9"/>
        <v>OfS</v>
      </c>
      <c r="I598">
        <v>1</v>
      </c>
    </row>
    <row r="599" spans="2:9">
      <c r="B599" t="s">
        <v>339</v>
      </c>
      <c r="C599" t="s">
        <v>34</v>
      </c>
      <c r="D599" t="s">
        <v>34</v>
      </c>
      <c r="E599" t="s">
        <v>379</v>
      </c>
      <c r="F599" s="113" t="str">
        <f>VLOOKUP(B599,'DEER BldgType Assignment'!$B$7:$C$139,2,FALSE)</f>
        <v>OfS</v>
      </c>
      <c r="G599" s="113"/>
      <c r="H599" s="113" t="str">
        <f t="shared" si="9"/>
        <v>OfS</v>
      </c>
      <c r="I599">
        <v>1</v>
      </c>
    </row>
    <row r="600" spans="2:9">
      <c r="B600" t="s">
        <v>339</v>
      </c>
      <c r="C600" t="s">
        <v>34</v>
      </c>
      <c r="D600" t="s">
        <v>34</v>
      </c>
      <c r="E600" t="s">
        <v>367</v>
      </c>
      <c r="F600" s="113" t="str">
        <f>VLOOKUP(B600,'DEER BldgType Assignment'!$B$7:$C$139,2,FALSE)</f>
        <v>OfS</v>
      </c>
      <c r="G600" s="113"/>
      <c r="H600" s="113" t="str">
        <f t="shared" si="9"/>
        <v>OfS</v>
      </c>
      <c r="I600">
        <v>1</v>
      </c>
    </row>
    <row r="601" spans="2:9">
      <c r="B601" t="s">
        <v>339</v>
      </c>
      <c r="C601" t="s">
        <v>34</v>
      </c>
      <c r="D601" t="s">
        <v>34</v>
      </c>
      <c r="E601" t="s">
        <v>372</v>
      </c>
      <c r="F601" s="113" t="str">
        <f>VLOOKUP(B601,'DEER BldgType Assignment'!$B$7:$C$139,2,FALSE)</f>
        <v>OfS</v>
      </c>
      <c r="G601" s="113"/>
      <c r="H601" s="113" t="str">
        <f t="shared" si="9"/>
        <v>OfS</v>
      </c>
      <c r="I601">
        <v>3</v>
      </c>
    </row>
    <row r="602" spans="2:9">
      <c r="B602" t="s">
        <v>339</v>
      </c>
      <c r="C602" t="s">
        <v>34</v>
      </c>
      <c r="D602" t="s">
        <v>34</v>
      </c>
      <c r="E602" t="s">
        <v>365</v>
      </c>
      <c r="F602" s="113" t="str">
        <f>VLOOKUP(B602,'DEER BldgType Assignment'!$B$7:$C$139,2,FALSE)</f>
        <v>OfS</v>
      </c>
      <c r="G602" s="113"/>
      <c r="H602" s="113" t="str">
        <f t="shared" si="9"/>
        <v>OfS</v>
      </c>
      <c r="I602">
        <v>4</v>
      </c>
    </row>
    <row r="603" spans="2:9">
      <c r="B603" t="s">
        <v>339</v>
      </c>
      <c r="C603" t="s">
        <v>34</v>
      </c>
      <c r="D603" t="s">
        <v>34</v>
      </c>
      <c r="E603" t="s">
        <v>371</v>
      </c>
      <c r="F603" s="113" t="str">
        <f>VLOOKUP(B603,'DEER BldgType Assignment'!$B$7:$C$139,2,FALSE)</f>
        <v>OfS</v>
      </c>
      <c r="G603" s="113"/>
      <c r="H603" s="113" t="str">
        <f t="shared" si="9"/>
        <v>OfS</v>
      </c>
      <c r="I603">
        <v>1</v>
      </c>
    </row>
    <row r="604" spans="2:9">
      <c r="B604" t="s">
        <v>339</v>
      </c>
      <c r="C604" t="s">
        <v>34</v>
      </c>
      <c r="D604" t="s">
        <v>34</v>
      </c>
      <c r="E604" t="s">
        <v>340</v>
      </c>
      <c r="F604" s="113" t="str">
        <f>VLOOKUP(B604,'DEER BldgType Assignment'!$B$7:$C$139,2,FALSE)</f>
        <v>OfS</v>
      </c>
      <c r="G604" s="113"/>
      <c r="H604" s="113" t="str">
        <f t="shared" si="9"/>
        <v>OfS</v>
      </c>
      <c r="I604">
        <v>1</v>
      </c>
    </row>
    <row r="605" spans="2:9">
      <c r="B605" t="s">
        <v>109</v>
      </c>
      <c r="C605" t="s">
        <v>368</v>
      </c>
      <c r="D605" t="s">
        <v>109</v>
      </c>
      <c r="E605" t="s">
        <v>369</v>
      </c>
      <c r="F605" s="113" t="str">
        <f>VLOOKUP(B605,'DEER BldgType Assignment'!$B$7:$C$139,2,FALSE)</f>
        <v>Mtl</v>
      </c>
      <c r="G605" s="113"/>
      <c r="H605" s="113" t="str">
        <f t="shared" si="9"/>
        <v>Mtl</v>
      </c>
      <c r="I605">
        <v>16</v>
      </c>
    </row>
    <row r="606" spans="2:9">
      <c r="B606" t="s">
        <v>109</v>
      </c>
      <c r="C606" t="s">
        <v>368</v>
      </c>
      <c r="D606" t="s">
        <v>109</v>
      </c>
      <c r="E606" t="s">
        <v>366</v>
      </c>
      <c r="F606" s="113" t="str">
        <f>VLOOKUP(B606,'DEER BldgType Assignment'!$B$7:$C$139,2,FALSE)</f>
        <v>Mtl</v>
      </c>
      <c r="G606" s="113"/>
      <c r="H606" s="113" t="str">
        <f t="shared" si="9"/>
        <v>Mtl</v>
      </c>
      <c r="I606">
        <v>2</v>
      </c>
    </row>
    <row r="607" spans="2:9">
      <c r="B607" t="s">
        <v>291</v>
      </c>
      <c r="C607" t="s">
        <v>17</v>
      </c>
      <c r="D607" t="s">
        <v>100</v>
      </c>
      <c r="E607" t="s">
        <v>371</v>
      </c>
      <c r="F607" s="113" t="str">
        <f>VLOOKUP(B607,'DEER BldgType Assignment'!$B$7:$C$139,2,FALSE)</f>
        <v>EPr</v>
      </c>
      <c r="G607" s="113"/>
      <c r="H607" s="113" t="str">
        <f t="shared" si="9"/>
        <v>EPr</v>
      </c>
      <c r="I607">
        <v>6</v>
      </c>
    </row>
    <row r="608" spans="2:9">
      <c r="B608" t="s">
        <v>109</v>
      </c>
      <c r="C608" t="s">
        <v>368</v>
      </c>
      <c r="D608" t="s">
        <v>109</v>
      </c>
      <c r="E608" t="s">
        <v>369</v>
      </c>
      <c r="F608" s="113" t="str">
        <f>VLOOKUP(B608,'DEER BldgType Assignment'!$B$7:$C$139,2,FALSE)</f>
        <v>Mtl</v>
      </c>
      <c r="G608" s="113"/>
      <c r="H608" s="113" t="str">
        <f t="shared" si="9"/>
        <v>Mtl</v>
      </c>
      <c r="I608">
        <v>6</v>
      </c>
    </row>
    <row r="609" spans="2:9">
      <c r="B609" t="s">
        <v>109</v>
      </c>
      <c r="C609" t="s">
        <v>368</v>
      </c>
      <c r="D609" t="s">
        <v>109</v>
      </c>
      <c r="E609" t="s">
        <v>366</v>
      </c>
      <c r="F609" s="113" t="str">
        <f>VLOOKUP(B609,'DEER BldgType Assignment'!$B$7:$C$139,2,FALSE)</f>
        <v>Mtl</v>
      </c>
      <c r="G609" s="113"/>
      <c r="H609" s="113" t="str">
        <f t="shared" si="9"/>
        <v>Mtl</v>
      </c>
      <c r="I609">
        <v>2</v>
      </c>
    </row>
    <row r="610" spans="2:9">
      <c r="B610" t="s">
        <v>107</v>
      </c>
      <c r="C610" t="s">
        <v>374</v>
      </c>
      <c r="D610" t="s">
        <v>107</v>
      </c>
      <c r="E610" t="s">
        <v>367</v>
      </c>
      <c r="F610" s="113" t="str">
        <f>VLOOKUP(B610,'DEER BldgType Assignment'!$B$7:$C$139,2,FALSE)</f>
        <v>Nrs</v>
      </c>
      <c r="G610" s="113"/>
      <c r="H610" s="113" t="str">
        <f t="shared" si="9"/>
        <v>Nrs</v>
      </c>
      <c r="I610">
        <v>1</v>
      </c>
    </row>
    <row r="611" spans="2:9">
      <c r="B611" t="s">
        <v>107</v>
      </c>
      <c r="C611" t="s">
        <v>374</v>
      </c>
      <c r="D611" t="s">
        <v>107</v>
      </c>
      <c r="E611" t="s">
        <v>371</v>
      </c>
      <c r="F611" s="113" t="str">
        <f>VLOOKUP(B611,'DEER BldgType Assignment'!$B$7:$C$139,2,FALSE)</f>
        <v>Nrs</v>
      </c>
      <c r="G611" s="113"/>
      <c r="H611" s="113" t="str">
        <f t="shared" si="9"/>
        <v>Nrs</v>
      </c>
      <c r="I611">
        <v>3</v>
      </c>
    </row>
    <row r="612" spans="2:9">
      <c r="B612" t="s">
        <v>107</v>
      </c>
      <c r="C612" t="s">
        <v>374</v>
      </c>
      <c r="D612" t="s">
        <v>107</v>
      </c>
      <c r="E612" t="s">
        <v>366</v>
      </c>
      <c r="F612" s="113" t="str">
        <f>VLOOKUP(B612,'DEER BldgType Assignment'!$B$7:$C$139,2,FALSE)</f>
        <v>Nrs</v>
      </c>
      <c r="G612" s="113"/>
      <c r="H612" s="113" t="str">
        <f t="shared" si="9"/>
        <v>Nrs</v>
      </c>
      <c r="I612">
        <v>1</v>
      </c>
    </row>
    <row r="613" spans="2:9">
      <c r="B613" t="s">
        <v>251</v>
      </c>
      <c r="C613" t="s">
        <v>26</v>
      </c>
      <c r="D613" t="s">
        <v>26</v>
      </c>
      <c r="E613" t="s">
        <v>371</v>
      </c>
      <c r="F613" s="113" t="str">
        <f>VLOOKUP(B613,'DEER BldgType Assignment'!$B$7:$C$139,2,FALSE)</f>
        <v>Gro</v>
      </c>
      <c r="G613" s="113"/>
      <c r="H613" s="113" t="str">
        <f t="shared" si="9"/>
        <v>Gro</v>
      </c>
      <c r="I613">
        <v>1</v>
      </c>
    </row>
    <row r="614" spans="2:9">
      <c r="B614" t="s">
        <v>251</v>
      </c>
      <c r="C614" t="s">
        <v>26</v>
      </c>
      <c r="D614" t="s">
        <v>26</v>
      </c>
      <c r="E614" t="s">
        <v>142</v>
      </c>
      <c r="F614" s="113" t="str">
        <f>VLOOKUP(B614,'DEER BldgType Assignment'!$B$7:$C$139,2,FALSE)</f>
        <v>Gro</v>
      </c>
      <c r="G614" s="113"/>
      <c r="H614" s="113" t="str">
        <f t="shared" si="9"/>
        <v>Gro</v>
      </c>
      <c r="I614">
        <v>5</v>
      </c>
    </row>
    <row r="615" spans="2:9">
      <c r="B615" t="s">
        <v>165</v>
      </c>
      <c r="C615" t="s">
        <v>48</v>
      </c>
      <c r="D615" t="s">
        <v>48</v>
      </c>
      <c r="E615" t="s">
        <v>370</v>
      </c>
      <c r="F615" s="113" t="str">
        <f>VLOOKUP(B615,'DEER BldgType Assignment'!$B$7:$C$139,2,FALSE)</f>
        <v>RtS</v>
      </c>
      <c r="G615" s="113"/>
      <c r="H615" s="113" t="str">
        <f t="shared" si="9"/>
        <v>RtS</v>
      </c>
      <c r="I615">
        <v>3</v>
      </c>
    </row>
    <row r="616" spans="2:9">
      <c r="B616" s="100" t="s">
        <v>318</v>
      </c>
      <c r="C616" t="s">
        <v>36</v>
      </c>
      <c r="D616" t="s">
        <v>36</v>
      </c>
      <c r="E616" t="s">
        <v>367</v>
      </c>
      <c r="F616" s="113" t="str">
        <f>VLOOKUP(B616,'DEER BldgType Assignment'!$B$7:$C$139,2,FALSE)</f>
        <v>OfL</v>
      </c>
      <c r="G616" s="113"/>
      <c r="H616" s="113" t="str">
        <f t="shared" si="9"/>
        <v>OfL</v>
      </c>
      <c r="I616">
        <v>1</v>
      </c>
    </row>
    <row r="617" spans="2:9">
      <c r="B617" s="100" t="s">
        <v>318</v>
      </c>
      <c r="C617" t="s">
        <v>36</v>
      </c>
      <c r="D617" t="s">
        <v>36</v>
      </c>
      <c r="E617" t="s">
        <v>365</v>
      </c>
      <c r="F617" s="113" t="str">
        <f>VLOOKUP(B617,'DEER BldgType Assignment'!$B$7:$C$139,2,FALSE)</f>
        <v>OfL</v>
      </c>
      <c r="G617" s="113"/>
      <c r="H617" s="113" t="str">
        <f t="shared" si="9"/>
        <v>OfL</v>
      </c>
      <c r="I617">
        <v>13</v>
      </c>
    </row>
    <row r="618" spans="2:9">
      <c r="B618" s="100" t="s">
        <v>298</v>
      </c>
      <c r="C618" t="s">
        <v>48</v>
      </c>
      <c r="D618" t="s">
        <v>34</v>
      </c>
      <c r="E618" t="s">
        <v>366</v>
      </c>
      <c r="F618" s="113" t="str">
        <f>VLOOKUP(B618,'DEER BldgType Assignment'!$B$7:$C$139,2,FALSE)</f>
        <v>OfS</v>
      </c>
      <c r="G618" s="113"/>
      <c r="H618" s="113" t="str">
        <f t="shared" si="9"/>
        <v>OfS</v>
      </c>
      <c r="I618">
        <v>2</v>
      </c>
    </row>
    <row r="619" spans="2:9">
      <c r="B619" t="s">
        <v>324</v>
      </c>
      <c r="C619" t="s">
        <v>48</v>
      </c>
      <c r="D619" t="s">
        <v>48</v>
      </c>
      <c r="E619" t="s">
        <v>142</v>
      </c>
      <c r="F619" s="113" t="str">
        <f>VLOOKUP(B619,'DEER BldgType Assignment'!$B$7:$C$139,2,FALSE)</f>
        <v>RtS</v>
      </c>
      <c r="G619" s="113"/>
      <c r="H619" s="113" t="str">
        <f t="shared" si="9"/>
        <v>RtS</v>
      </c>
      <c r="I619">
        <v>2</v>
      </c>
    </row>
    <row r="620" spans="2:9">
      <c r="B620" t="s">
        <v>234</v>
      </c>
      <c r="C620" t="s">
        <v>15</v>
      </c>
      <c r="D620" t="s">
        <v>15</v>
      </c>
      <c r="E620" t="s">
        <v>367</v>
      </c>
      <c r="F620" s="113" t="str">
        <f>VLOOKUP(B620,'DEER BldgType Assignment'!$B$7:$C$139,2,FALSE)</f>
        <v>Asm</v>
      </c>
      <c r="G620" s="113"/>
      <c r="H620" s="113" t="str">
        <f t="shared" si="9"/>
        <v>Asm</v>
      </c>
      <c r="I620">
        <v>2</v>
      </c>
    </row>
    <row r="621" spans="2:9">
      <c r="B621" t="s">
        <v>215</v>
      </c>
      <c r="C621" t="s">
        <v>34</v>
      </c>
      <c r="D621" t="s">
        <v>36</v>
      </c>
      <c r="E621" t="s">
        <v>367</v>
      </c>
      <c r="F621" s="113" t="str">
        <f>VLOOKUP(B621,'DEER BldgType Assignment'!$B$7:$C$139,2,FALSE)</f>
        <v>OfL</v>
      </c>
      <c r="G621" s="113"/>
      <c r="H621" s="113" t="str">
        <f t="shared" si="9"/>
        <v>OfL</v>
      </c>
      <c r="I621">
        <v>1</v>
      </c>
    </row>
    <row r="622" spans="2:9">
      <c r="B622" t="s">
        <v>215</v>
      </c>
      <c r="C622" t="s">
        <v>34</v>
      </c>
      <c r="D622" t="s">
        <v>36</v>
      </c>
      <c r="E622" t="s">
        <v>371</v>
      </c>
      <c r="F622" s="113" t="str">
        <f>VLOOKUP(B622,'DEER BldgType Assignment'!$B$7:$C$139,2,FALSE)</f>
        <v>OfL</v>
      </c>
      <c r="G622" s="113"/>
      <c r="H622" s="113" t="str">
        <f t="shared" si="9"/>
        <v>OfL</v>
      </c>
      <c r="I622">
        <v>1</v>
      </c>
    </row>
    <row r="623" spans="2:9">
      <c r="B623" t="s">
        <v>215</v>
      </c>
      <c r="C623" t="s">
        <v>34</v>
      </c>
      <c r="D623" t="s">
        <v>36</v>
      </c>
      <c r="E623" t="s">
        <v>366</v>
      </c>
      <c r="F623" s="113" t="str">
        <f>VLOOKUP(B623,'DEER BldgType Assignment'!$B$7:$C$139,2,FALSE)</f>
        <v>OfL</v>
      </c>
      <c r="G623" s="113"/>
      <c r="H623" s="113" t="str">
        <f t="shared" si="9"/>
        <v>OfL</v>
      </c>
      <c r="I623">
        <v>2</v>
      </c>
    </row>
    <row r="624" spans="2:9">
      <c r="B624" t="s">
        <v>215</v>
      </c>
      <c r="C624" t="s">
        <v>34</v>
      </c>
      <c r="D624" t="s">
        <v>36</v>
      </c>
      <c r="E624" t="s">
        <v>379</v>
      </c>
      <c r="F624" s="113" t="str">
        <f>VLOOKUP(B624,'DEER BldgType Assignment'!$B$7:$C$139,2,FALSE)</f>
        <v>OfL</v>
      </c>
      <c r="G624" s="113"/>
      <c r="H624" s="113" t="str">
        <f t="shared" si="9"/>
        <v>OfL</v>
      </c>
      <c r="I624">
        <v>1</v>
      </c>
    </row>
    <row r="625" spans="2:9">
      <c r="B625" t="s">
        <v>215</v>
      </c>
      <c r="C625" t="s">
        <v>34</v>
      </c>
      <c r="D625" t="s">
        <v>36</v>
      </c>
      <c r="E625" t="s">
        <v>372</v>
      </c>
      <c r="F625" s="113" t="str">
        <f>VLOOKUP(B625,'DEER BldgType Assignment'!$B$7:$C$139,2,FALSE)</f>
        <v>OfL</v>
      </c>
      <c r="G625" s="113"/>
      <c r="H625" s="113" t="str">
        <f t="shared" si="9"/>
        <v>OfL</v>
      </c>
      <c r="I625">
        <v>1</v>
      </c>
    </row>
    <row r="626" spans="2:9">
      <c r="B626" t="s">
        <v>215</v>
      </c>
      <c r="C626" t="s">
        <v>34</v>
      </c>
      <c r="D626" t="s">
        <v>36</v>
      </c>
      <c r="E626" t="s">
        <v>365</v>
      </c>
      <c r="F626" s="113" t="str">
        <f>VLOOKUP(B626,'DEER BldgType Assignment'!$B$7:$C$139,2,FALSE)</f>
        <v>OfL</v>
      </c>
      <c r="G626" s="113"/>
      <c r="H626" s="113" t="str">
        <f t="shared" si="9"/>
        <v>OfL</v>
      </c>
      <c r="I626">
        <v>4</v>
      </c>
    </row>
    <row r="627" spans="2:9">
      <c r="B627" t="s">
        <v>243</v>
      </c>
      <c r="C627" t="s">
        <v>21</v>
      </c>
      <c r="D627" t="s">
        <v>102</v>
      </c>
      <c r="E627" t="s">
        <v>367</v>
      </c>
      <c r="F627" s="113" t="str">
        <f>VLOOKUP(B627,'DEER BldgType Assignment'!$B$7:$C$139,2,FALSE)</f>
        <v>ECC</v>
      </c>
      <c r="G627" s="113"/>
      <c r="H627" s="113" t="str">
        <f t="shared" si="9"/>
        <v>ECC</v>
      </c>
      <c r="I627">
        <v>1</v>
      </c>
    </row>
    <row r="628" spans="2:9">
      <c r="B628" t="s">
        <v>243</v>
      </c>
      <c r="C628" t="s">
        <v>21</v>
      </c>
      <c r="D628" t="s">
        <v>102</v>
      </c>
      <c r="E628" t="s">
        <v>365</v>
      </c>
      <c r="F628" s="113" t="str">
        <f>VLOOKUP(B628,'DEER BldgType Assignment'!$B$7:$C$139,2,FALSE)</f>
        <v>ECC</v>
      </c>
      <c r="G628" s="113"/>
      <c r="H628" s="113" t="str">
        <f t="shared" si="9"/>
        <v>ECC</v>
      </c>
      <c r="I628">
        <v>3</v>
      </c>
    </row>
    <row r="629" spans="2:9">
      <c r="B629" t="s">
        <v>243</v>
      </c>
      <c r="C629" t="s">
        <v>21</v>
      </c>
      <c r="D629" t="s">
        <v>102</v>
      </c>
      <c r="E629" t="s">
        <v>371</v>
      </c>
      <c r="F629" s="113" t="str">
        <f>VLOOKUP(B629,'DEER BldgType Assignment'!$B$7:$C$139,2,FALSE)</f>
        <v>ECC</v>
      </c>
      <c r="G629" s="113"/>
      <c r="H629" s="113" t="str">
        <f t="shared" si="9"/>
        <v>ECC</v>
      </c>
      <c r="I629">
        <v>5</v>
      </c>
    </row>
    <row r="630" spans="2:9">
      <c r="B630" t="s">
        <v>324</v>
      </c>
      <c r="C630" t="s">
        <v>48</v>
      </c>
      <c r="D630" t="s">
        <v>48</v>
      </c>
      <c r="E630" t="s">
        <v>366</v>
      </c>
      <c r="F630" s="113" t="str">
        <f>VLOOKUP(B630,'DEER BldgType Assignment'!$B$7:$C$139,2,FALSE)</f>
        <v>RtS</v>
      </c>
      <c r="G630" s="113"/>
      <c r="H630" s="113" t="str">
        <f t="shared" si="9"/>
        <v>RtS</v>
      </c>
      <c r="I630">
        <v>1</v>
      </c>
    </row>
    <row r="631" spans="2:9">
      <c r="B631" t="s">
        <v>324</v>
      </c>
      <c r="C631" t="s">
        <v>48</v>
      </c>
      <c r="D631" t="s">
        <v>48</v>
      </c>
      <c r="E631" t="s">
        <v>142</v>
      </c>
      <c r="F631" s="113" t="str">
        <f>VLOOKUP(B631,'DEER BldgType Assignment'!$B$7:$C$139,2,FALSE)</f>
        <v>RtS</v>
      </c>
      <c r="G631" s="113"/>
      <c r="H631" s="113" t="str">
        <f t="shared" si="9"/>
        <v>RtS</v>
      </c>
      <c r="I631">
        <v>1</v>
      </c>
    </row>
    <row r="632" spans="2:9">
      <c r="B632" t="s">
        <v>323</v>
      </c>
      <c r="C632" t="s">
        <v>374</v>
      </c>
      <c r="D632" t="s">
        <v>34</v>
      </c>
      <c r="E632" t="s">
        <v>365</v>
      </c>
      <c r="F632" s="113" t="str">
        <f>VLOOKUP(B632,'DEER BldgType Assignment'!$B$7:$C$139,2,FALSE)</f>
        <v>OfS</v>
      </c>
      <c r="G632" s="113"/>
      <c r="H632" s="113" t="str">
        <f t="shared" si="9"/>
        <v>OfS</v>
      </c>
      <c r="I632">
        <v>2</v>
      </c>
    </row>
    <row r="633" spans="2:9">
      <c r="B633" t="s">
        <v>313</v>
      </c>
      <c r="C633" t="s">
        <v>34</v>
      </c>
      <c r="D633" t="s">
        <v>34</v>
      </c>
      <c r="E633" t="s">
        <v>367</v>
      </c>
      <c r="F633" s="113" t="str">
        <f>VLOOKUP(B633,'DEER BldgType Assignment'!$B$7:$C$139,2,FALSE)</f>
        <v>OfS</v>
      </c>
      <c r="G633" s="113"/>
      <c r="H633" s="113" t="str">
        <f t="shared" si="9"/>
        <v>OfS</v>
      </c>
      <c r="I633">
        <v>1</v>
      </c>
    </row>
    <row r="634" spans="2:9">
      <c r="B634" t="s">
        <v>313</v>
      </c>
      <c r="C634" t="s">
        <v>34</v>
      </c>
      <c r="D634" t="s">
        <v>34</v>
      </c>
      <c r="E634" t="s">
        <v>365</v>
      </c>
      <c r="F634" s="113" t="str">
        <f>VLOOKUP(B634,'DEER BldgType Assignment'!$B$7:$C$139,2,FALSE)</f>
        <v>OfS</v>
      </c>
      <c r="G634" s="113"/>
      <c r="H634" s="113" t="str">
        <f t="shared" si="9"/>
        <v>OfS</v>
      </c>
      <c r="I634">
        <v>1</v>
      </c>
    </row>
    <row r="635" spans="2:9">
      <c r="B635" t="s">
        <v>313</v>
      </c>
      <c r="C635" t="s">
        <v>34</v>
      </c>
      <c r="D635" t="s">
        <v>34</v>
      </c>
      <c r="E635" t="s">
        <v>371</v>
      </c>
      <c r="F635" s="113" t="str">
        <f>VLOOKUP(B635,'DEER BldgType Assignment'!$B$7:$C$139,2,FALSE)</f>
        <v>OfS</v>
      </c>
      <c r="G635" s="113"/>
      <c r="H635" s="113" t="str">
        <f t="shared" si="9"/>
        <v>OfS</v>
      </c>
      <c r="I635">
        <v>2</v>
      </c>
    </row>
    <row r="636" spans="2:9">
      <c r="B636" t="s">
        <v>341</v>
      </c>
      <c r="C636" t="s">
        <v>44</v>
      </c>
      <c r="D636" t="s">
        <v>44</v>
      </c>
      <c r="E636" t="s">
        <v>365</v>
      </c>
      <c r="F636" s="113" t="str">
        <f>VLOOKUP(B636,'DEER BldgType Assignment'!$B$7:$C$139,2,FALSE)</f>
        <v>RSD</v>
      </c>
      <c r="G636" s="113"/>
      <c r="H636" s="113" t="str">
        <f t="shared" si="9"/>
        <v>RSD</v>
      </c>
      <c r="I636">
        <v>1</v>
      </c>
    </row>
    <row r="637" spans="2:9">
      <c r="B637" t="s">
        <v>341</v>
      </c>
      <c r="C637" t="s">
        <v>44</v>
      </c>
      <c r="D637" t="s">
        <v>44</v>
      </c>
      <c r="E637" t="s">
        <v>366</v>
      </c>
      <c r="F637" s="113" t="str">
        <f>VLOOKUP(B637,'DEER BldgType Assignment'!$B$7:$C$139,2,FALSE)</f>
        <v>RSD</v>
      </c>
      <c r="G637" s="113"/>
      <c r="H637" s="113" t="str">
        <f t="shared" si="9"/>
        <v>RSD</v>
      </c>
      <c r="I637">
        <v>2</v>
      </c>
    </row>
    <row r="638" spans="2:9">
      <c r="B638" t="s">
        <v>341</v>
      </c>
      <c r="C638" t="s">
        <v>44</v>
      </c>
      <c r="D638" t="s">
        <v>44</v>
      </c>
      <c r="E638" t="s">
        <v>340</v>
      </c>
      <c r="F638" s="113" t="str">
        <f>VLOOKUP(B638,'DEER BldgType Assignment'!$B$7:$C$139,2,FALSE)</f>
        <v>RSD</v>
      </c>
      <c r="G638" s="113"/>
      <c r="H638" s="113" t="str">
        <f t="shared" si="9"/>
        <v>RSD</v>
      </c>
      <c r="I638">
        <v>3</v>
      </c>
    </row>
    <row r="639" spans="2:9">
      <c r="B639" t="s">
        <v>324</v>
      </c>
      <c r="C639" t="s">
        <v>48</v>
      </c>
      <c r="D639" t="s">
        <v>48</v>
      </c>
      <c r="E639" t="s">
        <v>365</v>
      </c>
      <c r="F639" s="113" t="str">
        <f>VLOOKUP(B639,'DEER BldgType Assignment'!$B$7:$C$139,2,FALSE)</f>
        <v>RtS</v>
      </c>
      <c r="G639" s="113"/>
      <c r="H639" s="113" t="str">
        <f t="shared" si="9"/>
        <v>RtS</v>
      </c>
      <c r="I639">
        <v>1</v>
      </c>
    </row>
    <row r="640" spans="2:9">
      <c r="B640" t="s">
        <v>324</v>
      </c>
      <c r="C640" t="s">
        <v>48</v>
      </c>
      <c r="D640" t="s">
        <v>48</v>
      </c>
      <c r="E640" t="s">
        <v>366</v>
      </c>
      <c r="F640" s="113" t="str">
        <f>VLOOKUP(B640,'DEER BldgType Assignment'!$B$7:$C$139,2,FALSE)</f>
        <v>RtS</v>
      </c>
      <c r="G640" s="113"/>
      <c r="H640" s="113" t="str">
        <f t="shared" si="9"/>
        <v>RtS</v>
      </c>
      <c r="I640">
        <v>1</v>
      </c>
    </row>
    <row r="641" spans="2:9">
      <c r="B641" t="s">
        <v>324</v>
      </c>
      <c r="C641" t="s">
        <v>48</v>
      </c>
      <c r="D641" t="s">
        <v>48</v>
      </c>
      <c r="E641" t="s">
        <v>340</v>
      </c>
      <c r="F641" s="113" t="str">
        <f>VLOOKUP(B641,'DEER BldgType Assignment'!$B$7:$C$139,2,FALSE)</f>
        <v>RtS</v>
      </c>
      <c r="G641" s="113"/>
      <c r="H641" s="113" t="str">
        <f t="shared" si="9"/>
        <v>RtS</v>
      </c>
      <c r="I641">
        <v>1</v>
      </c>
    </row>
    <row r="642" spans="2:9">
      <c r="B642" t="s">
        <v>313</v>
      </c>
      <c r="C642" t="s">
        <v>34</v>
      </c>
      <c r="D642" t="s">
        <v>34</v>
      </c>
      <c r="E642" t="s">
        <v>365</v>
      </c>
      <c r="F642" s="113" t="str">
        <f>VLOOKUP(B642,'DEER BldgType Assignment'!$B$7:$C$139,2,FALSE)</f>
        <v>OfS</v>
      </c>
      <c r="G642" s="113"/>
      <c r="H642" s="113" t="str">
        <f t="shared" si="9"/>
        <v>OfS</v>
      </c>
      <c r="I642">
        <v>4</v>
      </c>
    </row>
    <row r="643" spans="2:9">
      <c r="B643" t="s">
        <v>336</v>
      </c>
      <c r="C643" t="s">
        <v>48</v>
      </c>
      <c r="D643" t="s">
        <v>48</v>
      </c>
      <c r="E643" t="s">
        <v>142</v>
      </c>
      <c r="F643" s="113" t="str">
        <f>VLOOKUP(B643,'DEER BldgType Assignment'!$B$7:$C$139,2,FALSE)</f>
        <v>RtS</v>
      </c>
      <c r="G643" s="113"/>
      <c r="H643" s="113" t="str">
        <f t="shared" si="9"/>
        <v>RtS</v>
      </c>
      <c r="I643">
        <v>3</v>
      </c>
    </row>
    <row r="644" spans="2:9">
      <c r="B644" t="s">
        <v>237</v>
      </c>
      <c r="C644" t="s">
        <v>44</v>
      </c>
      <c r="D644" t="s">
        <v>44</v>
      </c>
      <c r="E644" t="s">
        <v>367</v>
      </c>
      <c r="F644" s="113" t="str">
        <f>VLOOKUP(B644,'DEER BldgType Assignment'!$B$7:$C$139,2,FALSE)</f>
        <v>RSD</v>
      </c>
      <c r="G644" s="113"/>
      <c r="H644" s="113" t="str">
        <f t="shared" si="9"/>
        <v>RSD</v>
      </c>
      <c r="I644">
        <v>1</v>
      </c>
    </row>
    <row r="645" spans="2:9">
      <c r="B645" t="s">
        <v>237</v>
      </c>
      <c r="C645" t="s">
        <v>44</v>
      </c>
      <c r="D645" t="s">
        <v>44</v>
      </c>
      <c r="E645" t="s">
        <v>366</v>
      </c>
      <c r="F645" s="113" t="str">
        <f>VLOOKUP(B645,'DEER BldgType Assignment'!$B$7:$C$139,2,FALSE)</f>
        <v>RSD</v>
      </c>
      <c r="G645" s="113"/>
      <c r="H645" s="113" t="str">
        <f t="shared" si="9"/>
        <v>RSD</v>
      </c>
      <c r="I645">
        <v>3</v>
      </c>
    </row>
    <row r="646" spans="2:9">
      <c r="B646" t="s">
        <v>231</v>
      </c>
      <c r="C646" t="s">
        <v>48</v>
      </c>
      <c r="D646" t="s">
        <v>48</v>
      </c>
      <c r="E646" t="s">
        <v>365</v>
      </c>
      <c r="F646" s="113" t="str">
        <f>VLOOKUP(B646,'DEER BldgType Assignment'!$B$7:$C$139,2,FALSE)</f>
        <v>RtS</v>
      </c>
      <c r="G646" s="113"/>
      <c r="H646" s="113" t="str">
        <f t="shared" si="9"/>
        <v>RtS</v>
      </c>
      <c r="I646">
        <v>1</v>
      </c>
    </row>
    <row r="647" spans="2:9">
      <c r="B647" t="s">
        <v>231</v>
      </c>
      <c r="C647" t="s">
        <v>48</v>
      </c>
      <c r="D647" t="s">
        <v>48</v>
      </c>
      <c r="E647" t="s">
        <v>367</v>
      </c>
      <c r="F647" s="113" t="str">
        <f>VLOOKUP(B647,'DEER BldgType Assignment'!$B$7:$C$139,2,FALSE)</f>
        <v>RtS</v>
      </c>
      <c r="G647" s="113"/>
      <c r="H647" s="113" t="str">
        <f t="shared" si="9"/>
        <v>RtS</v>
      </c>
      <c r="I647">
        <v>2</v>
      </c>
    </row>
    <row r="648" spans="2:9">
      <c r="B648" t="s">
        <v>231</v>
      </c>
      <c r="C648" t="s">
        <v>48</v>
      </c>
      <c r="D648" t="s">
        <v>48</v>
      </c>
      <c r="E648" t="s">
        <v>372</v>
      </c>
      <c r="F648" s="113" t="str">
        <f>VLOOKUP(B648,'DEER BldgType Assignment'!$B$7:$C$139,2,FALSE)</f>
        <v>RtS</v>
      </c>
      <c r="G648" s="113"/>
      <c r="H648" s="113" t="str">
        <f t="shared" ref="H648:H711" si="10">IF(ISBLANK(G648),F648,G648)</f>
        <v>RtS</v>
      </c>
      <c r="I648">
        <v>1</v>
      </c>
    </row>
    <row r="649" spans="2:9">
      <c r="B649" t="s">
        <v>231</v>
      </c>
      <c r="C649" t="s">
        <v>48</v>
      </c>
      <c r="D649" t="s">
        <v>48</v>
      </c>
      <c r="E649" t="s">
        <v>371</v>
      </c>
      <c r="F649" s="113" t="str">
        <f>VLOOKUP(B649,'DEER BldgType Assignment'!$B$7:$C$139,2,FALSE)</f>
        <v>RtS</v>
      </c>
      <c r="G649" s="113"/>
      <c r="H649" s="113" t="str">
        <f t="shared" si="10"/>
        <v>RtS</v>
      </c>
      <c r="I649">
        <v>2</v>
      </c>
    </row>
    <row r="650" spans="2:9">
      <c r="B650" t="s">
        <v>231</v>
      </c>
      <c r="C650" t="s">
        <v>48</v>
      </c>
      <c r="D650" t="s">
        <v>48</v>
      </c>
      <c r="E650" t="s">
        <v>142</v>
      </c>
      <c r="F650" s="113" t="str">
        <f>VLOOKUP(B650,'DEER BldgType Assignment'!$B$7:$C$139,2,FALSE)</f>
        <v>RtS</v>
      </c>
      <c r="G650" s="113"/>
      <c r="H650" s="113" t="str">
        <f t="shared" si="10"/>
        <v>RtS</v>
      </c>
      <c r="I650">
        <v>1</v>
      </c>
    </row>
    <row r="651" spans="2:9">
      <c r="B651" t="s">
        <v>306</v>
      </c>
      <c r="C651" t="s">
        <v>34</v>
      </c>
      <c r="D651" t="s">
        <v>34</v>
      </c>
      <c r="E651" t="s">
        <v>379</v>
      </c>
      <c r="F651" s="113" t="str">
        <f>VLOOKUP(B651,'DEER BldgType Assignment'!$B$7:$C$139,2,FALSE)</f>
        <v>OfS</v>
      </c>
      <c r="G651" s="113"/>
      <c r="H651" s="113" t="str">
        <f t="shared" si="10"/>
        <v>OfS</v>
      </c>
      <c r="I651">
        <v>1</v>
      </c>
    </row>
    <row r="652" spans="2:9">
      <c r="B652" t="s">
        <v>306</v>
      </c>
      <c r="C652" t="s">
        <v>34</v>
      </c>
      <c r="D652" t="s">
        <v>34</v>
      </c>
      <c r="E652" t="s">
        <v>367</v>
      </c>
      <c r="F652" s="113" t="str">
        <f>VLOOKUP(B652,'DEER BldgType Assignment'!$B$7:$C$139,2,FALSE)</f>
        <v>OfS</v>
      </c>
      <c r="G652" s="113"/>
      <c r="H652" s="113" t="str">
        <f t="shared" si="10"/>
        <v>OfS</v>
      </c>
      <c r="I652">
        <v>1</v>
      </c>
    </row>
    <row r="653" spans="2:9">
      <c r="B653" t="s">
        <v>306</v>
      </c>
      <c r="C653" t="s">
        <v>34</v>
      </c>
      <c r="D653" t="s">
        <v>34</v>
      </c>
      <c r="E653" t="s">
        <v>365</v>
      </c>
      <c r="F653" s="113" t="str">
        <f>VLOOKUP(B653,'DEER BldgType Assignment'!$B$7:$C$139,2,FALSE)</f>
        <v>OfS</v>
      </c>
      <c r="G653" s="113"/>
      <c r="H653" s="113" t="str">
        <f t="shared" si="10"/>
        <v>OfS</v>
      </c>
      <c r="I653">
        <v>3</v>
      </c>
    </row>
    <row r="654" spans="2:9">
      <c r="B654" s="100" t="s">
        <v>298</v>
      </c>
      <c r="C654" t="s">
        <v>34</v>
      </c>
      <c r="D654" t="s">
        <v>34</v>
      </c>
      <c r="E654" t="s">
        <v>367</v>
      </c>
      <c r="F654" s="113" t="str">
        <f>VLOOKUP(B654,'DEER BldgType Assignment'!$B$7:$C$139,2,FALSE)</f>
        <v>OfS</v>
      </c>
      <c r="G654" s="113"/>
      <c r="H654" s="113" t="str">
        <f t="shared" si="10"/>
        <v>OfS</v>
      </c>
      <c r="I654">
        <v>2</v>
      </c>
    </row>
    <row r="655" spans="2:9">
      <c r="B655" s="100" t="s">
        <v>298</v>
      </c>
      <c r="C655" t="s">
        <v>34</v>
      </c>
      <c r="D655" t="s">
        <v>34</v>
      </c>
      <c r="E655" t="s">
        <v>366</v>
      </c>
      <c r="F655" s="113" t="str">
        <f>VLOOKUP(B655,'DEER BldgType Assignment'!$B$7:$C$139,2,FALSE)</f>
        <v>OfS</v>
      </c>
      <c r="G655" s="113"/>
      <c r="H655" s="113" t="str">
        <f t="shared" si="10"/>
        <v>OfS</v>
      </c>
      <c r="I655">
        <v>1</v>
      </c>
    </row>
    <row r="656" spans="2:9">
      <c r="B656" s="100" t="s">
        <v>298</v>
      </c>
      <c r="C656" t="s">
        <v>34</v>
      </c>
      <c r="D656" t="s">
        <v>34</v>
      </c>
      <c r="E656" t="s">
        <v>340</v>
      </c>
      <c r="F656" s="113" t="str">
        <f>VLOOKUP(B656,'DEER BldgType Assignment'!$B$7:$C$139,2,FALSE)</f>
        <v>OfS</v>
      </c>
      <c r="G656" s="113"/>
      <c r="H656" s="113" t="str">
        <f t="shared" si="10"/>
        <v>OfS</v>
      </c>
      <c r="I656">
        <v>1</v>
      </c>
    </row>
    <row r="657" spans="2:9">
      <c r="B657" s="100" t="s">
        <v>241</v>
      </c>
      <c r="C657" t="s">
        <v>368</v>
      </c>
      <c r="D657" t="s">
        <v>108</v>
      </c>
      <c r="E657" t="s">
        <v>369</v>
      </c>
      <c r="F657" s="113" t="str">
        <f>VLOOKUP(B657,'DEER BldgType Assignment'!$B$7:$C$139,2,FALSE)</f>
        <v>Htl</v>
      </c>
      <c r="G657" s="113"/>
      <c r="H657" s="113" t="str">
        <f t="shared" si="10"/>
        <v>Htl</v>
      </c>
      <c r="I657">
        <v>3</v>
      </c>
    </row>
    <row r="658" spans="2:9">
      <c r="B658" s="100" t="s">
        <v>241</v>
      </c>
      <c r="C658" t="s">
        <v>368</v>
      </c>
      <c r="D658" t="s">
        <v>108</v>
      </c>
      <c r="E658" t="s">
        <v>367</v>
      </c>
      <c r="F658" s="113" t="str">
        <f>VLOOKUP(B658,'DEER BldgType Assignment'!$B$7:$C$139,2,FALSE)</f>
        <v>Htl</v>
      </c>
      <c r="G658" s="113"/>
      <c r="H658" s="113" t="str">
        <f t="shared" si="10"/>
        <v>Htl</v>
      </c>
      <c r="I658">
        <v>1</v>
      </c>
    </row>
    <row r="659" spans="2:9">
      <c r="B659" s="100" t="s">
        <v>241</v>
      </c>
      <c r="C659" t="s">
        <v>368</v>
      </c>
      <c r="D659" t="s">
        <v>108</v>
      </c>
      <c r="E659" t="s">
        <v>366</v>
      </c>
      <c r="F659" s="113" t="str">
        <f>VLOOKUP(B659,'DEER BldgType Assignment'!$B$7:$C$139,2,FALSE)</f>
        <v>Htl</v>
      </c>
      <c r="G659" s="113"/>
      <c r="H659" s="113" t="str">
        <f t="shared" si="10"/>
        <v>Htl</v>
      </c>
      <c r="I659">
        <v>3</v>
      </c>
    </row>
    <row r="660" spans="2:9">
      <c r="B660" s="100" t="s">
        <v>241</v>
      </c>
      <c r="C660" t="s">
        <v>368</v>
      </c>
      <c r="D660" t="s">
        <v>108</v>
      </c>
      <c r="E660" t="s">
        <v>340</v>
      </c>
      <c r="F660" s="113" t="str">
        <f>VLOOKUP(B660,'DEER BldgType Assignment'!$B$7:$C$139,2,FALSE)</f>
        <v>Htl</v>
      </c>
      <c r="G660" s="113"/>
      <c r="H660" s="113" t="str">
        <f t="shared" si="10"/>
        <v>Htl</v>
      </c>
      <c r="I660">
        <v>1</v>
      </c>
    </row>
    <row r="661" spans="2:9">
      <c r="B661" t="s">
        <v>236</v>
      </c>
      <c r="C661" t="s">
        <v>15</v>
      </c>
      <c r="D661" t="s">
        <v>15</v>
      </c>
      <c r="E661" t="s">
        <v>15</v>
      </c>
      <c r="F661" s="113" t="str">
        <f>VLOOKUP(B661,'DEER BldgType Assignment'!$B$7:$C$139,2,FALSE)</f>
        <v>Asm</v>
      </c>
      <c r="G661" s="113"/>
      <c r="H661" s="113" t="str">
        <f t="shared" si="10"/>
        <v>Asm</v>
      </c>
      <c r="I661">
        <v>1</v>
      </c>
    </row>
    <row r="662" spans="2:9">
      <c r="B662" t="s">
        <v>236</v>
      </c>
      <c r="C662" t="s">
        <v>15</v>
      </c>
      <c r="D662" t="s">
        <v>15</v>
      </c>
      <c r="E662" t="s">
        <v>366</v>
      </c>
      <c r="F662" s="113" t="str">
        <f>VLOOKUP(B662,'DEER BldgType Assignment'!$B$7:$C$139,2,FALSE)</f>
        <v>Asm</v>
      </c>
      <c r="G662" s="113"/>
      <c r="H662" s="113" t="str">
        <f t="shared" si="10"/>
        <v>Asm</v>
      </c>
      <c r="I662">
        <v>2</v>
      </c>
    </row>
    <row r="663" spans="2:9">
      <c r="B663" t="s">
        <v>236</v>
      </c>
      <c r="C663" t="s">
        <v>15</v>
      </c>
      <c r="D663" t="s">
        <v>15</v>
      </c>
      <c r="E663" t="s">
        <v>340</v>
      </c>
      <c r="F663" s="113" t="str">
        <f>VLOOKUP(B663,'DEER BldgType Assignment'!$B$7:$C$139,2,FALSE)</f>
        <v>Asm</v>
      </c>
      <c r="G663" s="113"/>
      <c r="H663" s="113" t="str">
        <f t="shared" si="10"/>
        <v>Asm</v>
      </c>
      <c r="I663">
        <v>1</v>
      </c>
    </row>
    <row r="664" spans="2:9">
      <c r="B664" t="s">
        <v>292</v>
      </c>
      <c r="C664" t="s">
        <v>42</v>
      </c>
      <c r="D664" t="s">
        <v>42</v>
      </c>
      <c r="E664" t="s">
        <v>139</v>
      </c>
      <c r="F664" s="113" t="str">
        <f>VLOOKUP(B664,'DEER BldgType Assignment'!$B$7:$C$139,2,FALSE)</f>
        <v>RFF</v>
      </c>
      <c r="G664" s="113"/>
      <c r="H664" s="113" t="str">
        <f t="shared" si="10"/>
        <v>RFF</v>
      </c>
      <c r="I664">
        <v>3</v>
      </c>
    </row>
    <row r="665" spans="2:9">
      <c r="B665" t="s">
        <v>292</v>
      </c>
      <c r="C665" t="s">
        <v>42</v>
      </c>
      <c r="D665" t="s">
        <v>42</v>
      </c>
      <c r="E665" t="s">
        <v>372</v>
      </c>
      <c r="F665" s="113" t="str">
        <f>VLOOKUP(B665,'DEER BldgType Assignment'!$B$7:$C$139,2,FALSE)</f>
        <v>RFF</v>
      </c>
      <c r="G665" s="113"/>
      <c r="H665" s="113" t="str">
        <f t="shared" si="10"/>
        <v>RFF</v>
      </c>
      <c r="I665">
        <v>1</v>
      </c>
    </row>
    <row r="666" spans="2:9">
      <c r="B666" t="s">
        <v>292</v>
      </c>
      <c r="C666" t="s">
        <v>42</v>
      </c>
      <c r="D666" t="s">
        <v>42</v>
      </c>
      <c r="E666" t="s">
        <v>365</v>
      </c>
      <c r="F666" s="113" t="str">
        <f>VLOOKUP(B666,'DEER BldgType Assignment'!$B$7:$C$139,2,FALSE)</f>
        <v>RFF</v>
      </c>
      <c r="G666" s="113"/>
      <c r="H666" s="113" t="str">
        <f t="shared" si="10"/>
        <v>RFF</v>
      </c>
      <c r="I666">
        <v>1</v>
      </c>
    </row>
    <row r="667" spans="2:9">
      <c r="B667" t="s">
        <v>107</v>
      </c>
      <c r="C667" t="s">
        <v>374</v>
      </c>
      <c r="D667" t="s">
        <v>107</v>
      </c>
      <c r="E667" t="s">
        <v>367</v>
      </c>
      <c r="F667" s="113" t="str">
        <f>VLOOKUP(B667,'DEER BldgType Assignment'!$B$7:$C$139,2,FALSE)</f>
        <v>Nrs</v>
      </c>
      <c r="G667" s="113"/>
      <c r="H667" s="113" t="str">
        <f t="shared" si="10"/>
        <v>Nrs</v>
      </c>
      <c r="I667">
        <v>6</v>
      </c>
    </row>
    <row r="668" spans="2:9">
      <c r="B668" t="s">
        <v>107</v>
      </c>
      <c r="C668" t="s">
        <v>374</v>
      </c>
      <c r="D668" t="s">
        <v>107</v>
      </c>
      <c r="E668" t="s">
        <v>371</v>
      </c>
      <c r="F668" s="113" t="str">
        <f>VLOOKUP(B668,'DEER BldgType Assignment'!$B$7:$C$139,2,FALSE)</f>
        <v>Nrs</v>
      </c>
      <c r="G668" s="113"/>
      <c r="H668" s="113" t="str">
        <f t="shared" si="10"/>
        <v>Nrs</v>
      </c>
      <c r="I668">
        <v>10</v>
      </c>
    </row>
    <row r="669" spans="2:9">
      <c r="B669" t="s">
        <v>336</v>
      </c>
      <c r="C669" t="s">
        <v>48</v>
      </c>
      <c r="D669" t="s">
        <v>48</v>
      </c>
      <c r="E669" t="s">
        <v>142</v>
      </c>
      <c r="F669" s="113" t="str">
        <f>VLOOKUP(B669,'DEER BldgType Assignment'!$B$7:$C$139,2,FALSE)</f>
        <v>RtS</v>
      </c>
      <c r="G669" s="113"/>
      <c r="H669" s="113" t="str">
        <f t="shared" si="10"/>
        <v>RtS</v>
      </c>
      <c r="I669">
        <v>1</v>
      </c>
    </row>
    <row r="670" spans="2:9">
      <c r="B670" t="s">
        <v>310</v>
      </c>
      <c r="C670" t="s">
        <v>368</v>
      </c>
      <c r="D670" t="s">
        <v>101</v>
      </c>
      <c r="E670" t="s">
        <v>369</v>
      </c>
      <c r="F670" s="113" t="str">
        <f>VLOOKUP(B670,'DEER BldgType Assignment'!$B$7:$C$139,2,FALSE)</f>
        <v>ESe</v>
      </c>
      <c r="G670" s="113"/>
      <c r="H670" s="113" t="str">
        <f t="shared" si="10"/>
        <v>ESe</v>
      </c>
      <c r="I670">
        <v>4</v>
      </c>
    </row>
    <row r="671" spans="2:9">
      <c r="B671" t="s">
        <v>310</v>
      </c>
      <c r="C671" t="s">
        <v>368</v>
      </c>
      <c r="D671" t="s">
        <v>101</v>
      </c>
      <c r="E671" t="s">
        <v>366</v>
      </c>
      <c r="F671" s="113" t="str">
        <f>VLOOKUP(B671,'DEER BldgType Assignment'!$B$7:$C$139,2,FALSE)</f>
        <v>ESe</v>
      </c>
      <c r="G671" s="113"/>
      <c r="H671" s="113" t="str">
        <f t="shared" si="10"/>
        <v>ESe</v>
      </c>
      <c r="I671">
        <v>1</v>
      </c>
    </row>
    <row r="672" spans="2:9">
      <c r="B672" t="s">
        <v>293</v>
      </c>
      <c r="C672" t="s">
        <v>34</v>
      </c>
      <c r="D672" t="s">
        <v>34</v>
      </c>
      <c r="E672" t="s">
        <v>367</v>
      </c>
      <c r="F672" s="113" t="str">
        <f>VLOOKUP(B672,'DEER BldgType Assignment'!$B$7:$C$139,2,FALSE)</f>
        <v>OfS</v>
      </c>
      <c r="G672" s="113"/>
      <c r="H672" s="113" t="str">
        <f t="shared" si="10"/>
        <v>OfS</v>
      </c>
      <c r="I672">
        <v>3</v>
      </c>
    </row>
    <row r="673" spans="2:9">
      <c r="B673" t="s">
        <v>293</v>
      </c>
      <c r="C673" t="s">
        <v>34</v>
      </c>
      <c r="D673" t="s">
        <v>34</v>
      </c>
      <c r="E673" t="s">
        <v>365</v>
      </c>
      <c r="F673" s="113" t="str">
        <f>VLOOKUP(B673,'DEER BldgType Assignment'!$B$7:$C$139,2,FALSE)</f>
        <v>OfS</v>
      </c>
      <c r="G673" s="113"/>
      <c r="H673" s="113" t="str">
        <f t="shared" si="10"/>
        <v>OfS</v>
      </c>
      <c r="I673">
        <v>2</v>
      </c>
    </row>
    <row r="674" spans="2:9">
      <c r="B674" t="s">
        <v>293</v>
      </c>
      <c r="C674" t="s">
        <v>34</v>
      </c>
      <c r="D674" t="s">
        <v>34</v>
      </c>
      <c r="E674" t="s">
        <v>371</v>
      </c>
      <c r="F674" s="113" t="str">
        <f>VLOOKUP(B674,'DEER BldgType Assignment'!$B$7:$C$139,2,FALSE)</f>
        <v>OfS</v>
      </c>
      <c r="G674" s="113"/>
      <c r="H674" s="113" t="str">
        <f t="shared" si="10"/>
        <v>OfS</v>
      </c>
      <c r="I674">
        <v>1</v>
      </c>
    </row>
    <row r="675" spans="2:9">
      <c r="B675" t="s">
        <v>236</v>
      </c>
      <c r="C675" t="s">
        <v>15</v>
      </c>
      <c r="D675" t="s">
        <v>15</v>
      </c>
      <c r="E675" t="s">
        <v>15</v>
      </c>
      <c r="F675" s="113" t="str">
        <f>VLOOKUP(B675,'DEER BldgType Assignment'!$B$7:$C$139,2,FALSE)</f>
        <v>Asm</v>
      </c>
      <c r="G675" s="113"/>
      <c r="H675" s="113" t="str">
        <f t="shared" si="10"/>
        <v>Asm</v>
      </c>
      <c r="I675">
        <v>4</v>
      </c>
    </row>
    <row r="676" spans="2:9">
      <c r="B676" t="s">
        <v>341</v>
      </c>
      <c r="C676" t="s">
        <v>44</v>
      </c>
      <c r="D676" t="s">
        <v>44</v>
      </c>
      <c r="E676" t="s">
        <v>139</v>
      </c>
      <c r="F676" s="113" t="str">
        <f>VLOOKUP(B676,'DEER BldgType Assignment'!$B$7:$C$139,2,FALSE)</f>
        <v>RSD</v>
      </c>
      <c r="G676" s="113"/>
      <c r="H676" s="113" t="str">
        <f t="shared" si="10"/>
        <v>RSD</v>
      </c>
      <c r="I676">
        <v>1</v>
      </c>
    </row>
    <row r="677" spans="2:9">
      <c r="B677" t="s">
        <v>313</v>
      </c>
      <c r="C677" t="s">
        <v>34</v>
      </c>
      <c r="D677" t="s">
        <v>34</v>
      </c>
      <c r="E677" t="s">
        <v>370</v>
      </c>
      <c r="F677" s="113" t="str">
        <f>VLOOKUP(B677,'DEER BldgType Assignment'!$B$7:$C$139,2,FALSE)</f>
        <v>OfS</v>
      </c>
      <c r="G677" s="113"/>
      <c r="H677" s="113" t="str">
        <f t="shared" si="10"/>
        <v>OfS</v>
      </c>
      <c r="I677">
        <v>4</v>
      </c>
    </row>
    <row r="678" spans="2:9">
      <c r="B678" t="s">
        <v>302</v>
      </c>
      <c r="C678" t="s">
        <v>48</v>
      </c>
      <c r="D678" t="s">
        <v>48</v>
      </c>
      <c r="E678" t="s">
        <v>142</v>
      </c>
      <c r="F678" s="113" t="str">
        <f>VLOOKUP(B678,'DEER BldgType Assignment'!$B$7:$C$139,2,FALSE)</f>
        <v>RtS</v>
      </c>
      <c r="G678" s="113"/>
      <c r="H678" s="113" t="str">
        <f t="shared" si="10"/>
        <v>RtS</v>
      </c>
      <c r="I678">
        <v>7</v>
      </c>
    </row>
    <row r="679" spans="2:9">
      <c r="B679" t="s">
        <v>302</v>
      </c>
      <c r="C679" t="s">
        <v>48</v>
      </c>
      <c r="D679" t="s">
        <v>48</v>
      </c>
      <c r="E679" t="s">
        <v>340</v>
      </c>
      <c r="F679" s="113" t="str">
        <f>VLOOKUP(B679,'DEER BldgType Assignment'!$B$7:$C$139,2,FALSE)</f>
        <v>RtS</v>
      </c>
      <c r="G679" s="113"/>
      <c r="H679" s="113" t="str">
        <f t="shared" si="10"/>
        <v>RtS</v>
      </c>
      <c r="I679">
        <v>1</v>
      </c>
    </row>
    <row r="680" spans="2:9">
      <c r="B680" t="s">
        <v>108</v>
      </c>
      <c r="C680" t="s">
        <v>368</v>
      </c>
      <c r="D680" t="s">
        <v>108</v>
      </c>
      <c r="E680" t="s">
        <v>369</v>
      </c>
      <c r="F680" s="113" t="str">
        <f>VLOOKUP(B680,'DEER BldgType Assignment'!$B$7:$C$139,2,FALSE)</f>
        <v>Htl</v>
      </c>
      <c r="G680" s="113"/>
      <c r="H680" s="113" t="str">
        <f t="shared" si="10"/>
        <v>Htl</v>
      </c>
      <c r="I680">
        <v>12</v>
      </c>
    </row>
    <row r="681" spans="2:9">
      <c r="B681" t="s">
        <v>234</v>
      </c>
      <c r="C681" t="s">
        <v>15</v>
      </c>
      <c r="D681" t="s">
        <v>15</v>
      </c>
      <c r="E681" t="s">
        <v>371</v>
      </c>
      <c r="F681" s="113" t="str">
        <f>VLOOKUP(B681,'DEER BldgType Assignment'!$B$7:$C$139,2,FALSE)</f>
        <v>Asm</v>
      </c>
      <c r="G681" s="113"/>
      <c r="H681" s="113" t="str">
        <f t="shared" si="10"/>
        <v>Asm</v>
      </c>
      <c r="I681">
        <v>1</v>
      </c>
    </row>
    <row r="682" spans="2:9">
      <c r="B682" t="s">
        <v>109</v>
      </c>
      <c r="C682" t="s">
        <v>368</v>
      </c>
      <c r="D682" t="s">
        <v>109</v>
      </c>
      <c r="E682" t="s">
        <v>369</v>
      </c>
      <c r="F682" s="113" t="str">
        <f>VLOOKUP(B682,'DEER BldgType Assignment'!$B$7:$C$139,2,FALSE)</f>
        <v>Mtl</v>
      </c>
      <c r="G682" s="113"/>
      <c r="H682" s="113" t="str">
        <f t="shared" si="10"/>
        <v>Mtl</v>
      </c>
      <c r="I682">
        <v>10</v>
      </c>
    </row>
    <row r="683" spans="2:9">
      <c r="B683" t="s">
        <v>109</v>
      </c>
      <c r="C683" t="s">
        <v>368</v>
      </c>
      <c r="D683" t="s">
        <v>109</v>
      </c>
      <c r="E683" t="s">
        <v>367</v>
      </c>
      <c r="F683" s="113" t="str">
        <f>VLOOKUP(B683,'DEER BldgType Assignment'!$B$7:$C$139,2,FALSE)</f>
        <v>Mtl</v>
      </c>
      <c r="G683" s="113"/>
      <c r="H683" s="113" t="str">
        <f t="shared" si="10"/>
        <v>Mtl</v>
      </c>
      <c r="I683">
        <v>1</v>
      </c>
    </row>
    <row r="684" spans="2:9">
      <c r="B684" t="s">
        <v>109</v>
      </c>
      <c r="C684" t="s">
        <v>368</v>
      </c>
      <c r="D684" t="s">
        <v>109</v>
      </c>
      <c r="E684" t="s">
        <v>371</v>
      </c>
      <c r="F684" s="113" t="str">
        <f>VLOOKUP(B684,'DEER BldgType Assignment'!$B$7:$C$139,2,FALSE)</f>
        <v>Mtl</v>
      </c>
      <c r="G684" s="113"/>
      <c r="H684" s="113" t="str">
        <f t="shared" si="10"/>
        <v>Mtl</v>
      </c>
      <c r="I684">
        <v>1</v>
      </c>
    </row>
    <row r="685" spans="2:9">
      <c r="B685" t="s">
        <v>109</v>
      </c>
      <c r="C685" t="s">
        <v>368</v>
      </c>
      <c r="D685" t="s">
        <v>109</v>
      </c>
      <c r="E685" t="s">
        <v>366</v>
      </c>
      <c r="F685" s="113" t="str">
        <f>VLOOKUP(B685,'DEER BldgType Assignment'!$B$7:$C$139,2,FALSE)</f>
        <v>Mtl</v>
      </c>
      <c r="G685" s="113"/>
      <c r="H685" s="113" t="str">
        <f t="shared" si="10"/>
        <v>Mtl</v>
      </c>
      <c r="I685">
        <v>2</v>
      </c>
    </row>
    <row r="686" spans="2:9">
      <c r="B686" t="s">
        <v>336</v>
      </c>
      <c r="C686" t="s">
        <v>48</v>
      </c>
      <c r="D686" t="s">
        <v>48</v>
      </c>
      <c r="E686" t="s">
        <v>366</v>
      </c>
      <c r="F686" s="113" t="str">
        <f>VLOOKUP(B686,'DEER BldgType Assignment'!$B$7:$C$139,2,FALSE)</f>
        <v>RtS</v>
      </c>
      <c r="G686" s="113"/>
      <c r="H686" s="113" t="str">
        <f t="shared" si="10"/>
        <v>RtS</v>
      </c>
      <c r="I686">
        <v>1</v>
      </c>
    </row>
    <row r="687" spans="2:9">
      <c r="B687" t="s">
        <v>336</v>
      </c>
      <c r="C687" t="s">
        <v>48</v>
      </c>
      <c r="D687" t="s">
        <v>48</v>
      </c>
      <c r="E687" t="s">
        <v>365</v>
      </c>
      <c r="F687" s="113" t="str">
        <f>VLOOKUP(B687,'DEER BldgType Assignment'!$B$7:$C$139,2,FALSE)</f>
        <v>RtS</v>
      </c>
      <c r="G687" s="113"/>
      <c r="H687" s="113" t="str">
        <f t="shared" si="10"/>
        <v>RtS</v>
      </c>
      <c r="I687">
        <v>1</v>
      </c>
    </row>
    <row r="688" spans="2:9">
      <c r="B688" t="s">
        <v>106</v>
      </c>
      <c r="C688" t="s">
        <v>28</v>
      </c>
      <c r="D688" t="s">
        <v>106</v>
      </c>
      <c r="E688" t="s">
        <v>370</v>
      </c>
      <c r="F688" s="113" t="str">
        <f>VLOOKUP(B688,'DEER BldgType Assignment'!$B$7:$C$139,2,FALSE)</f>
        <v>Hsp</v>
      </c>
      <c r="G688" s="113"/>
      <c r="H688" s="113" t="str">
        <f t="shared" si="10"/>
        <v>Hsp</v>
      </c>
      <c r="I688">
        <v>1</v>
      </c>
    </row>
    <row r="689" spans="2:9">
      <c r="B689" t="s">
        <v>106</v>
      </c>
      <c r="C689" t="s">
        <v>28</v>
      </c>
      <c r="D689" t="s">
        <v>106</v>
      </c>
      <c r="E689" t="s">
        <v>367</v>
      </c>
      <c r="F689" s="113" t="str">
        <f>VLOOKUP(B689,'DEER BldgType Assignment'!$B$7:$C$139,2,FALSE)</f>
        <v>Hsp</v>
      </c>
      <c r="G689" s="113"/>
      <c r="H689" s="113" t="str">
        <f t="shared" si="10"/>
        <v>Hsp</v>
      </c>
      <c r="I689">
        <v>8</v>
      </c>
    </row>
    <row r="690" spans="2:9">
      <c r="B690" t="s">
        <v>106</v>
      </c>
      <c r="C690" t="s">
        <v>28</v>
      </c>
      <c r="D690" t="s">
        <v>106</v>
      </c>
      <c r="E690" t="s">
        <v>365</v>
      </c>
      <c r="F690" s="113" t="str">
        <f>VLOOKUP(B690,'DEER BldgType Assignment'!$B$7:$C$139,2,FALSE)</f>
        <v>Hsp</v>
      </c>
      <c r="G690" s="113"/>
      <c r="H690" s="113" t="str">
        <f t="shared" si="10"/>
        <v>Hsp</v>
      </c>
      <c r="I690">
        <v>2</v>
      </c>
    </row>
    <row r="691" spans="2:9">
      <c r="B691" t="s">
        <v>106</v>
      </c>
      <c r="C691" t="s">
        <v>28</v>
      </c>
      <c r="D691" t="s">
        <v>106</v>
      </c>
      <c r="E691" t="s">
        <v>371</v>
      </c>
      <c r="F691" s="113" t="str">
        <f>VLOOKUP(B691,'DEER BldgType Assignment'!$B$7:$C$139,2,FALSE)</f>
        <v>Hsp</v>
      </c>
      <c r="G691" s="113"/>
      <c r="H691" s="113" t="str">
        <f t="shared" si="10"/>
        <v>Hsp</v>
      </c>
      <c r="I691">
        <v>6</v>
      </c>
    </row>
    <row r="692" spans="2:9">
      <c r="B692" t="s">
        <v>106</v>
      </c>
      <c r="C692" t="s">
        <v>28</v>
      </c>
      <c r="D692" t="s">
        <v>106</v>
      </c>
      <c r="E692" t="s">
        <v>366</v>
      </c>
      <c r="F692" s="113" t="str">
        <f>VLOOKUP(B692,'DEER BldgType Assignment'!$B$7:$C$139,2,FALSE)</f>
        <v>Hsp</v>
      </c>
      <c r="G692" s="113"/>
      <c r="H692" s="113" t="str">
        <f t="shared" si="10"/>
        <v>Hsp</v>
      </c>
      <c r="I692">
        <v>1</v>
      </c>
    </row>
    <row r="693" spans="2:9">
      <c r="B693" t="s">
        <v>292</v>
      </c>
      <c r="C693" t="s">
        <v>42</v>
      </c>
      <c r="D693" t="s">
        <v>42</v>
      </c>
      <c r="E693" t="s">
        <v>340</v>
      </c>
      <c r="F693" s="113" t="str">
        <f>VLOOKUP(B693,'DEER BldgType Assignment'!$B$7:$C$139,2,FALSE)</f>
        <v>RFF</v>
      </c>
      <c r="G693" s="113"/>
      <c r="H693" s="113" t="str">
        <f t="shared" si="10"/>
        <v>RFF</v>
      </c>
      <c r="I693">
        <v>2</v>
      </c>
    </row>
    <row r="694" spans="2:9">
      <c r="B694" s="100" t="s">
        <v>292</v>
      </c>
      <c r="C694" t="s">
        <v>42</v>
      </c>
      <c r="D694" t="s">
        <v>42</v>
      </c>
      <c r="E694" t="s">
        <v>139</v>
      </c>
      <c r="F694" s="113" t="str">
        <f>VLOOKUP(B694,'DEER BldgType Assignment'!$B$7:$C$139,2,FALSE)</f>
        <v>RFF</v>
      </c>
      <c r="G694" s="113"/>
      <c r="H694" s="113" t="str">
        <f t="shared" si="10"/>
        <v>RFF</v>
      </c>
      <c r="I694">
        <v>2</v>
      </c>
    </row>
    <row r="695" spans="2:9">
      <c r="B695" s="100" t="s">
        <v>292</v>
      </c>
      <c r="C695" t="s">
        <v>42</v>
      </c>
      <c r="D695" t="s">
        <v>42</v>
      </c>
      <c r="E695" t="s">
        <v>371</v>
      </c>
      <c r="F695" s="113" t="str">
        <f>VLOOKUP(B695,'DEER BldgType Assignment'!$B$7:$C$139,2,FALSE)</f>
        <v>RFF</v>
      </c>
      <c r="G695" s="113"/>
      <c r="H695" s="113" t="str">
        <f t="shared" si="10"/>
        <v>RFF</v>
      </c>
      <c r="I695">
        <v>1</v>
      </c>
    </row>
    <row r="696" spans="2:9">
      <c r="B696" t="s">
        <v>109</v>
      </c>
      <c r="C696" t="s">
        <v>368</v>
      </c>
      <c r="D696" t="s">
        <v>109</v>
      </c>
      <c r="E696" t="s">
        <v>369</v>
      </c>
      <c r="F696" s="113" t="str">
        <f>VLOOKUP(B696,'DEER BldgType Assignment'!$B$7:$C$139,2,FALSE)</f>
        <v>Mtl</v>
      </c>
      <c r="G696" s="113"/>
      <c r="H696" s="113" t="str">
        <f t="shared" si="10"/>
        <v>Mtl</v>
      </c>
      <c r="I696">
        <v>12</v>
      </c>
    </row>
    <row r="697" spans="2:9">
      <c r="B697" t="s">
        <v>109</v>
      </c>
      <c r="C697" t="s">
        <v>368</v>
      </c>
      <c r="D697" t="s">
        <v>109</v>
      </c>
      <c r="E697" t="s">
        <v>367</v>
      </c>
      <c r="F697" s="113" t="str">
        <f>VLOOKUP(B697,'DEER BldgType Assignment'!$B$7:$C$139,2,FALSE)</f>
        <v>Mtl</v>
      </c>
      <c r="G697" s="113"/>
      <c r="H697" s="113" t="str">
        <f t="shared" si="10"/>
        <v>Mtl</v>
      </c>
      <c r="I697">
        <v>2</v>
      </c>
    </row>
    <row r="698" spans="2:9">
      <c r="B698" t="s">
        <v>109</v>
      </c>
      <c r="C698" t="s">
        <v>368</v>
      </c>
      <c r="D698" t="s">
        <v>109</v>
      </c>
      <c r="E698" t="s">
        <v>378</v>
      </c>
      <c r="F698" s="113" t="str">
        <f>VLOOKUP(B698,'DEER BldgType Assignment'!$B$7:$C$139,2,FALSE)</f>
        <v>Mtl</v>
      </c>
      <c r="G698" s="113"/>
      <c r="H698" s="113" t="str">
        <f t="shared" si="10"/>
        <v>Mtl</v>
      </c>
      <c r="I698">
        <v>1</v>
      </c>
    </row>
    <row r="699" spans="2:9">
      <c r="B699" t="s">
        <v>109</v>
      </c>
      <c r="C699" t="s">
        <v>368</v>
      </c>
      <c r="D699" t="s">
        <v>109</v>
      </c>
      <c r="E699" t="s">
        <v>371</v>
      </c>
      <c r="F699" s="113" t="str">
        <f>VLOOKUP(B699,'DEER BldgType Assignment'!$B$7:$C$139,2,FALSE)</f>
        <v>Mtl</v>
      </c>
      <c r="G699" s="113"/>
      <c r="H699" s="113" t="str">
        <f t="shared" si="10"/>
        <v>Mtl</v>
      </c>
      <c r="I699">
        <v>1</v>
      </c>
    </row>
    <row r="700" spans="2:9">
      <c r="B700" t="s">
        <v>109</v>
      </c>
      <c r="C700" t="s">
        <v>368</v>
      </c>
      <c r="D700" t="s">
        <v>109</v>
      </c>
      <c r="E700" t="s">
        <v>366</v>
      </c>
      <c r="F700" s="113" t="str">
        <f>VLOOKUP(B700,'DEER BldgType Assignment'!$B$7:$C$139,2,FALSE)</f>
        <v>Mtl</v>
      </c>
      <c r="G700" s="113"/>
      <c r="H700" s="113" t="str">
        <f t="shared" si="10"/>
        <v>Mtl</v>
      </c>
      <c r="I700">
        <v>1</v>
      </c>
    </row>
    <row r="701" spans="2:9">
      <c r="B701" t="s">
        <v>109</v>
      </c>
      <c r="C701" t="s">
        <v>368</v>
      </c>
      <c r="D701" t="s">
        <v>109</v>
      </c>
      <c r="E701" t="s">
        <v>340</v>
      </c>
      <c r="F701" s="113" t="str">
        <f>VLOOKUP(B701,'DEER BldgType Assignment'!$B$7:$C$139,2,FALSE)</f>
        <v>Mtl</v>
      </c>
      <c r="G701" s="113"/>
      <c r="H701" s="113" t="str">
        <f t="shared" si="10"/>
        <v>Mtl</v>
      </c>
      <c r="I701">
        <v>1</v>
      </c>
    </row>
    <row r="702" spans="2:9">
      <c r="B702" s="100" t="s">
        <v>229</v>
      </c>
      <c r="C702" t="s">
        <v>48</v>
      </c>
      <c r="D702" t="s">
        <v>105</v>
      </c>
      <c r="E702" t="s">
        <v>366</v>
      </c>
      <c r="F702" s="113" t="str">
        <f>VLOOKUP(B702,'DEER BldgType Assignment'!$B$7:$C$139,2,FALSE)</f>
        <v>MLI</v>
      </c>
      <c r="G702" s="113"/>
      <c r="H702" s="113" t="str">
        <f t="shared" si="10"/>
        <v>MLI</v>
      </c>
      <c r="I702">
        <v>1</v>
      </c>
    </row>
    <row r="703" spans="2:9">
      <c r="B703" s="100" t="s">
        <v>229</v>
      </c>
      <c r="C703" t="s">
        <v>48</v>
      </c>
      <c r="D703" t="s">
        <v>105</v>
      </c>
      <c r="E703" t="s">
        <v>340</v>
      </c>
      <c r="F703" s="113" t="str">
        <f>VLOOKUP(B703,'DEER BldgType Assignment'!$B$7:$C$139,2,FALSE)</f>
        <v>MLI</v>
      </c>
      <c r="G703" s="113"/>
      <c r="H703" s="113" t="str">
        <f t="shared" si="10"/>
        <v>MLI</v>
      </c>
      <c r="I703">
        <v>2</v>
      </c>
    </row>
    <row r="704" spans="2:9">
      <c r="B704" s="100" t="s">
        <v>271</v>
      </c>
      <c r="C704" t="s">
        <v>48</v>
      </c>
      <c r="D704" t="s">
        <v>48</v>
      </c>
      <c r="E704" t="s">
        <v>366</v>
      </c>
      <c r="F704" s="113" t="str">
        <f>VLOOKUP(B704,'DEER BldgType Assignment'!$B$7:$C$139,2,FALSE)</f>
        <v>RtS</v>
      </c>
      <c r="G704" s="113"/>
      <c r="H704" s="113" t="str">
        <f t="shared" si="10"/>
        <v>RtS</v>
      </c>
      <c r="I704">
        <v>1</v>
      </c>
    </row>
    <row r="705" spans="2:9">
      <c r="B705" s="100" t="s">
        <v>271</v>
      </c>
      <c r="C705" t="s">
        <v>48</v>
      </c>
      <c r="D705" t="s">
        <v>48</v>
      </c>
      <c r="E705" t="s">
        <v>142</v>
      </c>
      <c r="F705" s="113" t="str">
        <f>VLOOKUP(B705,'DEER BldgType Assignment'!$B$7:$C$139,2,FALSE)</f>
        <v>RtS</v>
      </c>
      <c r="G705" s="113"/>
      <c r="H705" s="113" t="str">
        <f t="shared" si="10"/>
        <v>RtS</v>
      </c>
      <c r="I705">
        <v>1</v>
      </c>
    </row>
    <row r="706" spans="2:9">
      <c r="B706" s="100" t="s">
        <v>225</v>
      </c>
      <c r="C706" t="s">
        <v>374</v>
      </c>
      <c r="D706" t="s">
        <v>107</v>
      </c>
      <c r="E706" t="s">
        <v>371</v>
      </c>
      <c r="F706" s="113" t="str">
        <f>VLOOKUP(B706,'DEER BldgType Assignment'!$B$7:$C$139,2,FALSE)</f>
        <v>Nrs</v>
      </c>
      <c r="G706" s="113"/>
      <c r="H706" s="113" t="str">
        <f t="shared" si="10"/>
        <v>Nrs</v>
      </c>
      <c r="I706">
        <v>3</v>
      </c>
    </row>
    <row r="707" spans="2:9">
      <c r="B707" s="100" t="s">
        <v>225</v>
      </c>
      <c r="C707" t="s">
        <v>374</v>
      </c>
      <c r="D707" t="s">
        <v>107</v>
      </c>
      <c r="E707" t="s">
        <v>370</v>
      </c>
      <c r="F707" s="113" t="str">
        <f>VLOOKUP(B707,'DEER BldgType Assignment'!$B$7:$C$139,2,FALSE)</f>
        <v>Nrs</v>
      </c>
      <c r="G707" s="113"/>
      <c r="H707" s="113" t="str">
        <f t="shared" si="10"/>
        <v>Nrs</v>
      </c>
      <c r="I707">
        <v>3</v>
      </c>
    </row>
    <row r="708" spans="2:9">
      <c r="B708" s="100" t="s">
        <v>225</v>
      </c>
      <c r="C708" t="s">
        <v>374</v>
      </c>
      <c r="D708" t="s">
        <v>107</v>
      </c>
      <c r="E708" t="s">
        <v>367</v>
      </c>
      <c r="F708" s="113" t="str">
        <f>VLOOKUP(B708,'DEER BldgType Assignment'!$B$7:$C$139,2,FALSE)</f>
        <v>Nrs</v>
      </c>
      <c r="G708" s="113"/>
      <c r="H708" s="113" t="str">
        <f t="shared" si="10"/>
        <v>Nrs</v>
      </c>
      <c r="I708">
        <v>2</v>
      </c>
    </row>
    <row r="709" spans="2:9">
      <c r="B709" s="100" t="s">
        <v>225</v>
      </c>
      <c r="C709" t="s">
        <v>374</v>
      </c>
      <c r="D709" t="s">
        <v>107</v>
      </c>
      <c r="E709" t="s">
        <v>383</v>
      </c>
      <c r="F709" s="113" t="str">
        <f>VLOOKUP(B709,'DEER BldgType Assignment'!$B$7:$C$139,2,FALSE)</f>
        <v>Nrs</v>
      </c>
      <c r="G709" s="113"/>
      <c r="H709" s="113" t="str">
        <f t="shared" si="10"/>
        <v>Nrs</v>
      </c>
      <c r="I709">
        <v>9</v>
      </c>
    </row>
    <row r="710" spans="2:9">
      <c r="B710" t="s">
        <v>324</v>
      </c>
      <c r="C710" t="s">
        <v>48</v>
      </c>
      <c r="D710" t="s">
        <v>48</v>
      </c>
      <c r="E710" t="s">
        <v>371</v>
      </c>
      <c r="F710" s="113" t="str">
        <f>VLOOKUP(B710,'DEER BldgType Assignment'!$B$7:$C$139,2,FALSE)</f>
        <v>RtS</v>
      </c>
      <c r="G710" s="113"/>
      <c r="H710" s="113" t="str">
        <f t="shared" si="10"/>
        <v>RtS</v>
      </c>
      <c r="I710">
        <v>1</v>
      </c>
    </row>
    <row r="711" spans="2:9">
      <c r="B711" t="s">
        <v>307</v>
      </c>
      <c r="C711" t="s">
        <v>26</v>
      </c>
      <c r="D711" t="s">
        <v>48</v>
      </c>
      <c r="E711" t="s">
        <v>340</v>
      </c>
      <c r="F711" s="113" t="str">
        <f>VLOOKUP(B711,'DEER BldgType Assignment'!$B$7:$C$139,2,FALSE)</f>
        <v>RtS</v>
      </c>
      <c r="G711" s="113"/>
      <c r="H711" s="113" t="str">
        <f t="shared" si="10"/>
        <v>RtS</v>
      </c>
      <c r="I711">
        <v>1</v>
      </c>
    </row>
    <row r="712" spans="2:9">
      <c r="B712" t="s">
        <v>307</v>
      </c>
      <c r="C712" t="s">
        <v>26</v>
      </c>
      <c r="D712" t="s">
        <v>48</v>
      </c>
      <c r="E712" t="s">
        <v>371</v>
      </c>
      <c r="F712" s="113" t="str">
        <f>VLOOKUP(B712,'DEER BldgType Assignment'!$B$7:$C$139,2,FALSE)</f>
        <v>RtS</v>
      </c>
      <c r="G712" s="113"/>
      <c r="H712" s="113" t="str">
        <f t="shared" ref="H712:H775" si="11">IF(ISBLANK(G712),F712,G712)</f>
        <v>RtS</v>
      </c>
      <c r="I712">
        <v>1</v>
      </c>
    </row>
    <row r="713" spans="2:9">
      <c r="B713" t="s">
        <v>307</v>
      </c>
      <c r="C713" t="s">
        <v>26</v>
      </c>
      <c r="D713" t="s">
        <v>48</v>
      </c>
      <c r="E713" t="s">
        <v>142</v>
      </c>
      <c r="F713" s="113" t="str">
        <f>VLOOKUP(B713,'DEER BldgType Assignment'!$B$7:$C$139,2,FALSE)</f>
        <v>RtS</v>
      </c>
      <c r="G713" s="113"/>
      <c r="H713" s="113" t="str">
        <f t="shared" si="11"/>
        <v>RtS</v>
      </c>
      <c r="I713">
        <v>2</v>
      </c>
    </row>
    <row r="714" spans="2:9">
      <c r="B714" s="100" t="s">
        <v>341</v>
      </c>
      <c r="C714" t="s">
        <v>44</v>
      </c>
      <c r="D714" t="s">
        <v>44</v>
      </c>
      <c r="E714" t="s">
        <v>139</v>
      </c>
      <c r="F714" s="113" t="str">
        <f>VLOOKUP(B714,'DEER BldgType Assignment'!$B$7:$C$139,2,FALSE)</f>
        <v>RSD</v>
      </c>
      <c r="G714" s="113"/>
      <c r="H714" s="113" t="str">
        <f t="shared" si="11"/>
        <v>RSD</v>
      </c>
      <c r="I714">
        <v>1</v>
      </c>
    </row>
    <row r="715" spans="2:9">
      <c r="B715" s="100" t="s">
        <v>341</v>
      </c>
      <c r="C715" t="s">
        <v>44</v>
      </c>
      <c r="D715" t="s">
        <v>44</v>
      </c>
      <c r="E715" t="s">
        <v>366</v>
      </c>
      <c r="F715" s="113" t="str">
        <f>VLOOKUP(B715,'DEER BldgType Assignment'!$B$7:$C$139,2,FALSE)</f>
        <v>RSD</v>
      </c>
      <c r="G715" s="113"/>
      <c r="H715" s="113" t="str">
        <f t="shared" si="11"/>
        <v>RSD</v>
      </c>
      <c r="I715">
        <v>1</v>
      </c>
    </row>
    <row r="716" spans="2:9">
      <c r="B716" s="100" t="s">
        <v>341</v>
      </c>
      <c r="C716" t="s">
        <v>44</v>
      </c>
      <c r="D716" t="s">
        <v>44</v>
      </c>
      <c r="E716" t="s">
        <v>340</v>
      </c>
      <c r="F716" s="113" t="str">
        <f>VLOOKUP(B716,'DEER BldgType Assignment'!$B$7:$C$139,2,FALSE)</f>
        <v>RSD</v>
      </c>
      <c r="G716" s="113"/>
      <c r="H716" s="113" t="str">
        <f t="shared" si="11"/>
        <v>RSD</v>
      </c>
      <c r="I716">
        <v>1</v>
      </c>
    </row>
    <row r="717" spans="2:9">
      <c r="B717" s="100" t="s">
        <v>341</v>
      </c>
      <c r="C717" t="s">
        <v>44</v>
      </c>
      <c r="D717" t="s">
        <v>44</v>
      </c>
      <c r="E717" t="s">
        <v>371</v>
      </c>
      <c r="F717" s="113" t="str">
        <f>VLOOKUP(B717,'DEER BldgType Assignment'!$B$7:$C$139,2,FALSE)</f>
        <v>RSD</v>
      </c>
      <c r="G717" s="113"/>
      <c r="H717" s="113" t="str">
        <f t="shared" si="11"/>
        <v>RSD</v>
      </c>
      <c r="I717">
        <v>1</v>
      </c>
    </row>
    <row r="718" spans="2:9">
      <c r="B718" t="s">
        <v>224</v>
      </c>
      <c r="C718" t="s">
        <v>15</v>
      </c>
      <c r="D718" t="s">
        <v>15</v>
      </c>
      <c r="E718" t="s">
        <v>367</v>
      </c>
      <c r="F718" s="113" t="str">
        <f>VLOOKUP(B718,'DEER BldgType Assignment'!$B$7:$C$139,2,FALSE)</f>
        <v>Asm</v>
      </c>
      <c r="G718" s="113"/>
      <c r="H718" s="113" t="str">
        <f t="shared" si="11"/>
        <v>Asm</v>
      </c>
      <c r="I718">
        <v>1</v>
      </c>
    </row>
    <row r="719" spans="2:9">
      <c r="B719" t="s">
        <v>224</v>
      </c>
      <c r="C719" t="s">
        <v>15</v>
      </c>
      <c r="D719" t="s">
        <v>15</v>
      </c>
      <c r="E719" t="s">
        <v>372</v>
      </c>
      <c r="F719" s="113" t="str">
        <f>VLOOKUP(B719,'DEER BldgType Assignment'!$B$7:$C$139,2,FALSE)</f>
        <v>Asm</v>
      </c>
      <c r="G719" s="113"/>
      <c r="H719" s="113" t="str">
        <f t="shared" si="11"/>
        <v>Asm</v>
      </c>
      <c r="I719">
        <v>1</v>
      </c>
    </row>
    <row r="720" spans="2:9">
      <c r="B720" t="s">
        <v>224</v>
      </c>
      <c r="C720" t="s">
        <v>15</v>
      </c>
      <c r="D720" t="s">
        <v>15</v>
      </c>
      <c r="E720" t="s">
        <v>365</v>
      </c>
      <c r="F720" s="113" t="str">
        <f>VLOOKUP(B720,'DEER BldgType Assignment'!$B$7:$C$139,2,FALSE)</f>
        <v>Asm</v>
      </c>
      <c r="G720" s="113"/>
      <c r="H720" s="113" t="str">
        <f t="shared" si="11"/>
        <v>Asm</v>
      </c>
      <c r="I720">
        <v>1</v>
      </c>
    </row>
    <row r="721" spans="2:9">
      <c r="B721" t="s">
        <v>224</v>
      </c>
      <c r="C721" t="s">
        <v>15</v>
      </c>
      <c r="D721" t="s">
        <v>15</v>
      </c>
      <c r="E721" t="s">
        <v>366</v>
      </c>
      <c r="F721" s="113" t="str">
        <f>VLOOKUP(B721,'DEER BldgType Assignment'!$B$7:$C$139,2,FALSE)</f>
        <v>Asm</v>
      </c>
      <c r="G721" s="113"/>
      <c r="H721" s="113" t="str">
        <f t="shared" si="11"/>
        <v>Asm</v>
      </c>
      <c r="I721">
        <v>2</v>
      </c>
    </row>
    <row r="722" spans="2:9">
      <c r="B722" t="s">
        <v>224</v>
      </c>
      <c r="C722" t="s">
        <v>15</v>
      </c>
      <c r="D722" t="s">
        <v>15</v>
      </c>
      <c r="E722" t="s">
        <v>371</v>
      </c>
      <c r="F722" s="113" t="str">
        <f>VLOOKUP(B722,'DEER BldgType Assignment'!$B$7:$C$139,2,FALSE)</f>
        <v>Asm</v>
      </c>
      <c r="G722" s="113"/>
      <c r="H722" s="113" t="str">
        <f t="shared" si="11"/>
        <v>Asm</v>
      </c>
      <c r="I722">
        <v>2</v>
      </c>
    </row>
    <row r="723" spans="2:9">
      <c r="B723" s="100" t="s">
        <v>341</v>
      </c>
      <c r="C723" t="s">
        <v>44</v>
      </c>
      <c r="D723" t="s">
        <v>44</v>
      </c>
      <c r="E723" t="s">
        <v>372</v>
      </c>
      <c r="F723" s="113" t="str">
        <f>VLOOKUP(B723,'DEER BldgType Assignment'!$B$7:$C$139,2,FALSE)</f>
        <v>RSD</v>
      </c>
      <c r="G723" s="113"/>
      <c r="H723" s="113" t="str">
        <f t="shared" si="11"/>
        <v>RSD</v>
      </c>
      <c r="I723">
        <v>1</v>
      </c>
    </row>
    <row r="724" spans="2:9">
      <c r="B724" s="100" t="s">
        <v>341</v>
      </c>
      <c r="C724" t="s">
        <v>44</v>
      </c>
      <c r="D724" t="s">
        <v>44</v>
      </c>
      <c r="E724" t="s">
        <v>340</v>
      </c>
      <c r="F724" s="113" t="str">
        <f>VLOOKUP(B724,'DEER BldgType Assignment'!$B$7:$C$139,2,FALSE)</f>
        <v>RSD</v>
      </c>
      <c r="G724" s="113"/>
      <c r="H724" s="113" t="str">
        <f t="shared" si="11"/>
        <v>RSD</v>
      </c>
      <c r="I724">
        <v>1</v>
      </c>
    </row>
    <row r="725" spans="2:9">
      <c r="B725" t="s">
        <v>341</v>
      </c>
      <c r="C725" t="s">
        <v>44</v>
      </c>
      <c r="D725" t="s">
        <v>44</v>
      </c>
      <c r="E725" t="s">
        <v>372</v>
      </c>
      <c r="F725" s="113" t="str">
        <f>VLOOKUP(B725,'DEER BldgType Assignment'!$B$7:$C$139,2,FALSE)</f>
        <v>RSD</v>
      </c>
      <c r="G725" s="113"/>
      <c r="H725" s="113" t="str">
        <f t="shared" si="11"/>
        <v>RSD</v>
      </c>
      <c r="I725">
        <v>2</v>
      </c>
    </row>
    <row r="726" spans="2:9">
      <c r="B726" s="100" t="s">
        <v>298</v>
      </c>
      <c r="C726" t="s">
        <v>34</v>
      </c>
      <c r="D726" t="s">
        <v>34</v>
      </c>
      <c r="E726" t="s">
        <v>371</v>
      </c>
      <c r="F726" s="113" t="str">
        <f>VLOOKUP(B726,'DEER BldgType Assignment'!$B$7:$C$139,2,FALSE)</f>
        <v>OfS</v>
      </c>
      <c r="G726" s="113"/>
      <c r="H726" s="113" t="str">
        <f t="shared" si="11"/>
        <v>OfS</v>
      </c>
      <c r="I726">
        <v>1</v>
      </c>
    </row>
    <row r="727" spans="2:9">
      <c r="B727" s="100" t="s">
        <v>298</v>
      </c>
      <c r="C727" t="s">
        <v>377</v>
      </c>
      <c r="D727" t="s">
        <v>34</v>
      </c>
      <c r="E727" t="s">
        <v>365</v>
      </c>
      <c r="F727" s="113" t="str">
        <f>VLOOKUP(B727,'DEER BldgType Assignment'!$B$7:$C$139,2,FALSE)</f>
        <v>OfS</v>
      </c>
      <c r="G727" s="113"/>
      <c r="H727" s="113" t="str">
        <f t="shared" si="11"/>
        <v>OfS</v>
      </c>
      <c r="I727">
        <v>1</v>
      </c>
    </row>
    <row r="728" spans="2:9">
      <c r="B728" s="100" t="s">
        <v>298</v>
      </c>
      <c r="C728" t="s">
        <v>377</v>
      </c>
      <c r="D728" t="s">
        <v>34</v>
      </c>
      <c r="E728" t="s">
        <v>366</v>
      </c>
      <c r="F728" s="113" t="str">
        <f>VLOOKUP(B728,'DEER BldgType Assignment'!$B$7:$C$139,2,FALSE)</f>
        <v>OfS</v>
      </c>
      <c r="G728" s="113"/>
      <c r="H728" s="113" t="str">
        <f t="shared" si="11"/>
        <v>OfS</v>
      </c>
      <c r="I728">
        <v>1</v>
      </c>
    </row>
    <row r="729" spans="2:9">
      <c r="B729" s="100" t="s">
        <v>298</v>
      </c>
      <c r="C729" t="s">
        <v>377</v>
      </c>
      <c r="D729" t="s">
        <v>34</v>
      </c>
      <c r="E729" t="s">
        <v>340</v>
      </c>
      <c r="F729" s="113" t="str">
        <f>VLOOKUP(B729,'DEER BldgType Assignment'!$B$7:$C$139,2,FALSE)</f>
        <v>OfS</v>
      </c>
      <c r="G729" s="113"/>
      <c r="H729" s="113" t="str">
        <f t="shared" si="11"/>
        <v>OfS</v>
      </c>
      <c r="I729">
        <v>1</v>
      </c>
    </row>
    <row r="730" spans="2:9">
      <c r="B730" s="100" t="s">
        <v>242</v>
      </c>
      <c r="C730" t="s">
        <v>48</v>
      </c>
      <c r="D730" t="s">
        <v>48</v>
      </c>
      <c r="E730" t="s">
        <v>367</v>
      </c>
      <c r="F730" s="113" t="str">
        <f>VLOOKUP(B730,'DEER BldgType Assignment'!$B$7:$C$139,2,FALSE)</f>
        <v>RtS</v>
      </c>
      <c r="G730" s="113"/>
      <c r="H730" s="113" t="str">
        <f t="shared" si="11"/>
        <v>RtS</v>
      </c>
      <c r="I730">
        <v>1</v>
      </c>
    </row>
    <row r="731" spans="2:9">
      <c r="B731" s="100" t="s">
        <v>242</v>
      </c>
      <c r="C731" t="s">
        <v>48</v>
      </c>
      <c r="D731" t="s">
        <v>48</v>
      </c>
      <c r="E731" t="s">
        <v>366</v>
      </c>
      <c r="F731" s="113" t="str">
        <f>VLOOKUP(B731,'DEER BldgType Assignment'!$B$7:$C$139,2,FALSE)</f>
        <v>RtS</v>
      </c>
      <c r="G731" s="113"/>
      <c r="H731" s="113" t="str">
        <f t="shared" si="11"/>
        <v>RtS</v>
      </c>
      <c r="I731">
        <v>1</v>
      </c>
    </row>
    <row r="732" spans="2:9">
      <c r="B732" t="s">
        <v>324</v>
      </c>
      <c r="C732" t="s">
        <v>48</v>
      </c>
      <c r="D732" t="s">
        <v>48</v>
      </c>
      <c r="E732" t="s">
        <v>366</v>
      </c>
      <c r="F732" s="113" t="str">
        <f>VLOOKUP(B732,'DEER BldgType Assignment'!$B$7:$C$139,2,FALSE)</f>
        <v>RtS</v>
      </c>
      <c r="G732" s="113"/>
      <c r="H732" s="113" t="str">
        <f t="shared" si="11"/>
        <v>RtS</v>
      </c>
      <c r="I732">
        <v>1</v>
      </c>
    </row>
    <row r="733" spans="2:9">
      <c r="B733" t="s">
        <v>324</v>
      </c>
      <c r="C733" t="s">
        <v>48</v>
      </c>
      <c r="D733" t="s">
        <v>48</v>
      </c>
      <c r="E733" t="s">
        <v>381</v>
      </c>
      <c r="F733" s="113" t="str">
        <f>VLOOKUP(B733,'DEER BldgType Assignment'!$B$7:$C$139,2,FALSE)</f>
        <v>RtS</v>
      </c>
      <c r="G733" s="113"/>
      <c r="H733" s="113" t="str">
        <f t="shared" si="11"/>
        <v>RtS</v>
      </c>
      <c r="I733">
        <v>1</v>
      </c>
    </row>
    <row r="734" spans="2:9">
      <c r="B734" t="s">
        <v>324</v>
      </c>
      <c r="C734" t="s">
        <v>48</v>
      </c>
      <c r="D734" t="s">
        <v>48</v>
      </c>
      <c r="E734" t="s">
        <v>370</v>
      </c>
      <c r="F734" s="113" t="str">
        <f>VLOOKUP(B734,'DEER BldgType Assignment'!$B$7:$C$139,2,FALSE)</f>
        <v>RtS</v>
      </c>
      <c r="G734" s="113"/>
      <c r="H734" s="113" t="str">
        <f t="shared" si="11"/>
        <v>RtS</v>
      </c>
      <c r="I734">
        <v>1</v>
      </c>
    </row>
    <row r="735" spans="2:9">
      <c r="B735" t="s">
        <v>324</v>
      </c>
      <c r="C735" t="s">
        <v>48</v>
      </c>
      <c r="D735" t="s">
        <v>48</v>
      </c>
      <c r="E735" t="s">
        <v>142</v>
      </c>
      <c r="F735" s="113" t="str">
        <f>VLOOKUP(B735,'DEER BldgType Assignment'!$B$7:$C$139,2,FALSE)</f>
        <v>RtS</v>
      </c>
      <c r="G735" s="113"/>
      <c r="H735" s="113" t="str">
        <f t="shared" si="11"/>
        <v>RtS</v>
      </c>
      <c r="I735">
        <v>2</v>
      </c>
    </row>
    <row r="736" spans="2:9">
      <c r="B736" t="s">
        <v>324</v>
      </c>
      <c r="C736" t="s">
        <v>48</v>
      </c>
      <c r="D736" t="s">
        <v>48</v>
      </c>
      <c r="E736" t="s">
        <v>340</v>
      </c>
      <c r="F736" s="113" t="str">
        <f>VLOOKUP(B736,'DEER BldgType Assignment'!$B$7:$C$139,2,FALSE)</f>
        <v>RtS</v>
      </c>
      <c r="G736" s="113"/>
      <c r="H736" s="113" t="str">
        <f t="shared" si="11"/>
        <v>RtS</v>
      </c>
      <c r="I736">
        <v>2</v>
      </c>
    </row>
    <row r="737" spans="2:9">
      <c r="B737" s="100" t="s">
        <v>346</v>
      </c>
      <c r="C737" t="s">
        <v>374</v>
      </c>
      <c r="D737" t="s">
        <v>48</v>
      </c>
      <c r="E737" t="s">
        <v>365</v>
      </c>
      <c r="F737" s="113" t="str">
        <f>VLOOKUP(B737,'DEER BldgType Assignment'!$B$7:$C$139,2,FALSE)</f>
        <v>RtS</v>
      </c>
      <c r="G737" s="113"/>
      <c r="H737" s="113" t="str">
        <f t="shared" si="11"/>
        <v>RtS</v>
      </c>
      <c r="I737">
        <v>1</v>
      </c>
    </row>
    <row r="738" spans="2:9">
      <c r="B738" s="100" t="s">
        <v>346</v>
      </c>
      <c r="C738" t="s">
        <v>374</v>
      </c>
      <c r="D738" t="s">
        <v>48</v>
      </c>
      <c r="E738" t="s">
        <v>371</v>
      </c>
      <c r="F738" s="113" t="str">
        <f>VLOOKUP(B738,'DEER BldgType Assignment'!$B$7:$C$139,2,FALSE)</f>
        <v>RtS</v>
      </c>
      <c r="G738" s="113"/>
      <c r="H738" s="113" t="str">
        <f t="shared" si="11"/>
        <v>RtS</v>
      </c>
      <c r="I738">
        <v>1</v>
      </c>
    </row>
    <row r="739" spans="2:9">
      <c r="B739" t="s">
        <v>269</v>
      </c>
      <c r="C739" t="s">
        <v>373</v>
      </c>
      <c r="D739" t="s">
        <v>50</v>
      </c>
      <c r="E739" t="s">
        <v>365</v>
      </c>
      <c r="F739" s="113" t="str">
        <f>VLOOKUP(B739,'DEER BldgType Assignment'!$B$7:$C$139,2,FALSE)</f>
        <v>SCn</v>
      </c>
      <c r="G739" s="113"/>
      <c r="H739" s="113" t="str">
        <f t="shared" si="11"/>
        <v>SCn</v>
      </c>
      <c r="I739">
        <v>1</v>
      </c>
    </row>
    <row r="740" spans="2:9">
      <c r="B740" t="s">
        <v>269</v>
      </c>
      <c r="C740" t="s">
        <v>373</v>
      </c>
      <c r="D740" t="s">
        <v>50</v>
      </c>
      <c r="E740" t="s">
        <v>340</v>
      </c>
      <c r="F740" s="113" t="str">
        <f>VLOOKUP(B740,'DEER BldgType Assignment'!$B$7:$C$139,2,FALSE)</f>
        <v>SCn</v>
      </c>
      <c r="G740" s="113"/>
      <c r="H740" s="113" t="str">
        <f t="shared" si="11"/>
        <v>SCn</v>
      </c>
      <c r="I740">
        <v>2</v>
      </c>
    </row>
    <row r="741" spans="2:9">
      <c r="B741" t="s">
        <v>341</v>
      </c>
      <c r="C741" t="s">
        <v>44</v>
      </c>
      <c r="D741" t="s">
        <v>44</v>
      </c>
      <c r="E741" t="s">
        <v>366</v>
      </c>
      <c r="F741" s="113" t="str">
        <f>VLOOKUP(B741,'DEER BldgType Assignment'!$B$7:$C$139,2,FALSE)</f>
        <v>RSD</v>
      </c>
      <c r="G741" s="113"/>
      <c r="H741" s="113" t="str">
        <f t="shared" si="11"/>
        <v>RSD</v>
      </c>
      <c r="I741">
        <v>2</v>
      </c>
    </row>
    <row r="742" spans="2:9">
      <c r="B742" t="s">
        <v>231</v>
      </c>
      <c r="C742" t="s">
        <v>48</v>
      </c>
      <c r="D742" t="s">
        <v>48</v>
      </c>
      <c r="E742" t="s">
        <v>366</v>
      </c>
      <c r="F742" s="113" t="str">
        <f>VLOOKUP(B742,'DEER BldgType Assignment'!$B$7:$C$139,2,FALSE)</f>
        <v>RtS</v>
      </c>
      <c r="G742" s="113"/>
      <c r="H742" s="113" t="str">
        <f t="shared" si="11"/>
        <v>RtS</v>
      </c>
      <c r="I742">
        <v>1</v>
      </c>
    </row>
    <row r="743" spans="2:9">
      <c r="B743" t="s">
        <v>231</v>
      </c>
      <c r="C743" t="s">
        <v>48</v>
      </c>
      <c r="D743" t="s">
        <v>48</v>
      </c>
      <c r="E743" t="s">
        <v>381</v>
      </c>
      <c r="F743" s="113" t="str">
        <f>VLOOKUP(B743,'DEER BldgType Assignment'!$B$7:$C$139,2,FALSE)</f>
        <v>RtS</v>
      </c>
      <c r="G743" s="113"/>
      <c r="H743" s="113" t="str">
        <f t="shared" si="11"/>
        <v>RtS</v>
      </c>
      <c r="I743">
        <v>2</v>
      </c>
    </row>
    <row r="744" spans="2:9">
      <c r="B744" t="s">
        <v>231</v>
      </c>
      <c r="C744" t="s">
        <v>48</v>
      </c>
      <c r="D744" t="s">
        <v>48</v>
      </c>
      <c r="E744" t="s">
        <v>365</v>
      </c>
      <c r="F744" s="113" t="str">
        <f>VLOOKUP(B744,'DEER BldgType Assignment'!$B$7:$C$139,2,FALSE)</f>
        <v>RtS</v>
      </c>
      <c r="G744" s="113"/>
      <c r="H744" s="113" t="str">
        <f t="shared" si="11"/>
        <v>RtS</v>
      </c>
      <c r="I744">
        <v>1</v>
      </c>
    </row>
    <row r="745" spans="2:9">
      <c r="B745" t="s">
        <v>231</v>
      </c>
      <c r="C745" t="s">
        <v>48</v>
      </c>
      <c r="D745" t="s">
        <v>48</v>
      </c>
      <c r="E745" t="s">
        <v>142</v>
      </c>
      <c r="F745" s="113" t="str">
        <f>VLOOKUP(B745,'DEER BldgType Assignment'!$B$7:$C$139,2,FALSE)</f>
        <v>RtS</v>
      </c>
      <c r="G745" s="113"/>
      <c r="H745" s="113" t="str">
        <f t="shared" si="11"/>
        <v>RtS</v>
      </c>
      <c r="I745">
        <v>2</v>
      </c>
    </row>
    <row r="746" spans="2:9">
      <c r="B746" t="s">
        <v>109</v>
      </c>
      <c r="C746" t="s">
        <v>368</v>
      </c>
      <c r="D746" t="s">
        <v>109</v>
      </c>
      <c r="E746" t="s">
        <v>369</v>
      </c>
      <c r="F746" s="113" t="str">
        <f>VLOOKUP(B746,'DEER BldgType Assignment'!$B$7:$C$139,2,FALSE)</f>
        <v>Mtl</v>
      </c>
      <c r="G746" s="113"/>
      <c r="H746" s="113" t="str">
        <f t="shared" si="11"/>
        <v>Mtl</v>
      </c>
      <c r="I746">
        <v>2</v>
      </c>
    </row>
    <row r="747" spans="2:9">
      <c r="B747" t="s">
        <v>109</v>
      </c>
      <c r="C747" t="s">
        <v>368</v>
      </c>
      <c r="D747" t="s">
        <v>109</v>
      </c>
      <c r="E747" t="s">
        <v>367</v>
      </c>
      <c r="F747" s="113" t="str">
        <f>VLOOKUP(B747,'DEER BldgType Assignment'!$B$7:$C$139,2,FALSE)</f>
        <v>Mtl</v>
      </c>
      <c r="G747" s="113"/>
      <c r="H747" s="113" t="str">
        <f t="shared" si="11"/>
        <v>Mtl</v>
      </c>
      <c r="I747">
        <v>3</v>
      </c>
    </row>
    <row r="748" spans="2:9">
      <c r="B748" t="s">
        <v>109</v>
      </c>
      <c r="C748" t="s">
        <v>368</v>
      </c>
      <c r="D748" t="s">
        <v>109</v>
      </c>
      <c r="E748" t="s">
        <v>366</v>
      </c>
      <c r="F748" s="113" t="str">
        <f>VLOOKUP(B748,'DEER BldgType Assignment'!$B$7:$C$139,2,FALSE)</f>
        <v>Mtl</v>
      </c>
      <c r="G748" s="113"/>
      <c r="H748" s="113" t="str">
        <f t="shared" si="11"/>
        <v>Mtl</v>
      </c>
      <c r="I748">
        <v>1</v>
      </c>
    </row>
    <row r="749" spans="2:9">
      <c r="B749" t="s">
        <v>336</v>
      </c>
      <c r="C749" t="s">
        <v>48</v>
      </c>
      <c r="D749" t="s">
        <v>48</v>
      </c>
      <c r="E749" t="s">
        <v>142</v>
      </c>
      <c r="F749" s="113" t="str">
        <f>VLOOKUP(B749,'DEER BldgType Assignment'!$B$7:$C$139,2,FALSE)</f>
        <v>RtS</v>
      </c>
      <c r="G749" s="113"/>
      <c r="H749" s="113" t="str">
        <f t="shared" si="11"/>
        <v>RtS</v>
      </c>
      <c r="I749">
        <v>3</v>
      </c>
    </row>
    <row r="750" spans="2:9">
      <c r="B750" s="100" t="s">
        <v>239</v>
      </c>
      <c r="C750" t="s">
        <v>48</v>
      </c>
      <c r="D750" t="s">
        <v>48</v>
      </c>
      <c r="E750" t="s">
        <v>372</v>
      </c>
      <c r="F750" s="113" t="str">
        <f>VLOOKUP(B750,'DEER BldgType Assignment'!$B$7:$C$139,2,FALSE)</f>
        <v>RtS</v>
      </c>
      <c r="G750" s="113"/>
      <c r="H750" s="113" t="str">
        <f t="shared" si="11"/>
        <v>RtS</v>
      </c>
      <c r="I750">
        <v>2</v>
      </c>
    </row>
    <row r="751" spans="2:9">
      <c r="B751" s="100" t="s">
        <v>239</v>
      </c>
      <c r="C751" t="s">
        <v>48</v>
      </c>
      <c r="D751" t="s">
        <v>48</v>
      </c>
      <c r="E751" t="s">
        <v>365</v>
      </c>
      <c r="F751" s="113" t="str">
        <f>VLOOKUP(B751,'DEER BldgType Assignment'!$B$7:$C$139,2,FALSE)</f>
        <v>RtS</v>
      </c>
      <c r="G751" s="113"/>
      <c r="H751" s="113" t="str">
        <f t="shared" si="11"/>
        <v>RtS</v>
      </c>
      <c r="I751">
        <v>4</v>
      </c>
    </row>
    <row r="752" spans="2:9">
      <c r="B752" s="100" t="s">
        <v>239</v>
      </c>
      <c r="C752" t="s">
        <v>48</v>
      </c>
      <c r="D752" t="s">
        <v>48</v>
      </c>
      <c r="E752" t="s">
        <v>371</v>
      </c>
      <c r="F752" s="113" t="str">
        <f>VLOOKUP(B752,'DEER BldgType Assignment'!$B$7:$C$139,2,FALSE)</f>
        <v>RtS</v>
      </c>
      <c r="G752" s="113"/>
      <c r="H752" s="113" t="str">
        <f t="shared" si="11"/>
        <v>RtS</v>
      </c>
      <c r="I752">
        <v>2</v>
      </c>
    </row>
    <row r="753" spans="2:9">
      <c r="B753" s="100" t="s">
        <v>239</v>
      </c>
      <c r="C753" t="s">
        <v>48</v>
      </c>
      <c r="D753" t="s">
        <v>48</v>
      </c>
      <c r="E753" t="s">
        <v>142</v>
      </c>
      <c r="F753" s="113" t="str">
        <f>VLOOKUP(B753,'DEER BldgType Assignment'!$B$7:$C$139,2,FALSE)</f>
        <v>RtS</v>
      </c>
      <c r="G753" s="113"/>
      <c r="H753" s="113" t="str">
        <f t="shared" si="11"/>
        <v>RtS</v>
      </c>
      <c r="I753">
        <v>2</v>
      </c>
    </row>
    <row r="754" spans="2:9">
      <c r="B754" t="s">
        <v>336</v>
      </c>
      <c r="C754" t="s">
        <v>48</v>
      </c>
      <c r="D754" t="s">
        <v>48</v>
      </c>
      <c r="E754" t="s">
        <v>371</v>
      </c>
      <c r="F754" s="113" t="str">
        <f>VLOOKUP(B754,'DEER BldgType Assignment'!$B$7:$C$139,2,FALSE)</f>
        <v>RtS</v>
      </c>
      <c r="G754" s="113"/>
      <c r="H754" s="113" t="str">
        <f t="shared" si="11"/>
        <v>RtS</v>
      </c>
      <c r="I754">
        <v>6</v>
      </c>
    </row>
    <row r="755" spans="2:9">
      <c r="B755" t="s">
        <v>310</v>
      </c>
      <c r="C755" t="s">
        <v>17</v>
      </c>
      <c r="D755" t="s">
        <v>101</v>
      </c>
      <c r="E755" t="s">
        <v>365</v>
      </c>
      <c r="F755" s="113" t="str">
        <f>VLOOKUP(B755,'DEER BldgType Assignment'!$B$7:$C$139,2,FALSE)</f>
        <v>ESe</v>
      </c>
      <c r="G755" s="113"/>
      <c r="H755" s="113" t="str">
        <f t="shared" si="11"/>
        <v>ESe</v>
      </c>
      <c r="I755">
        <v>1</v>
      </c>
    </row>
    <row r="756" spans="2:9">
      <c r="B756" t="s">
        <v>236</v>
      </c>
      <c r="C756" t="s">
        <v>15</v>
      </c>
      <c r="D756" t="s">
        <v>15</v>
      </c>
      <c r="E756" t="s">
        <v>15</v>
      </c>
      <c r="F756" s="113" t="str">
        <f>VLOOKUP(B756,'DEER BldgType Assignment'!$B$7:$C$139,2,FALSE)</f>
        <v>Asm</v>
      </c>
      <c r="G756" s="113"/>
      <c r="H756" s="113" t="str">
        <f t="shared" si="11"/>
        <v>Asm</v>
      </c>
      <c r="I756">
        <v>2</v>
      </c>
    </row>
    <row r="757" spans="2:9">
      <c r="B757" t="s">
        <v>236</v>
      </c>
      <c r="C757" t="s">
        <v>15</v>
      </c>
      <c r="D757" t="s">
        <v>15</v>
      </c>
      <c r="E757" t="s">
        <v>367</v>
      </c>
      <c r="F757" s="113" t="str">
        <f>VLOOKUP(B757,'DEER BldgType Assignment'!$B$7:$C$139,2,FALSE)</f>
        <v>Asm</v>
      </c>
      <c r="G757" s="113"/>
      <c r="H757" s="113" t="str">
        <f t="shared" si="11"/>
        <v>Asm</v>
      </c>
      <c r="I757">
        <v>1</v>
      </c>
    </row>
    <row r="758" spans="2:9">
      <c r="B758" t="s">
        <v>109</v>
      </c>
      <c r="C758" t="s">
        <v>368</v>
      </c>
      <c r="D758" t="s">
        <v>109</v>
      </c>
      <c r="E758" t="s">
        <v>369</v>
      </c>
      <c r="F758" s="113" t="str">
        <f>VLOOKUP(B758,'DEER BldgType Assignment'!$B$7:$C$139,2,FALSE)</f>
        <v>Mtl</v>
      </c>
      <c r="G758" s="113"/>
      <c r="H758" s="113" t="str">
        <f t="shared" si="11"/>
        <v>Mtl</v>
      </c>
      <c r="I758">
        <v>3</v>
      </c>
    </row>
    <row r="759" spans="2:9">
      <c r="B759" t="s">
        <v>109</v>
      </c>
      <c r="C759" t="s">
        <v>368</v>
      </c>
      <c r="D759" t="s">
        <v>109</v>
      </c>
      <c r="E759" t="s">
        <v>367</v>
      </c>
      <c r="F759" s="113" t="str">
        <f>VLOOKUP(B759,'DEER BldgType Assignment'!$B$7:$C$139,2,FALSE)</f>
        <v>Mtl</v>
      </c>
      <c r="G759" s="113"/>
      <c r="H759" s="113" t="str">
        <f t="shared" si="11"/>
        <v>Mtl</v>
      </c>
      <c r="I759">
        <v>1</v>
      </c>
    </row>
    <row r="760" spans="2:9">
      <c r="B760" t="s">
        <v>109</v>
      </c>
      <c r="C760" t="s">
        <v>368</v>
      </c>
      <c r="D760" t="s">
        <v>109</v>
      </c>
      <c r="E760" t="s">
        <v>371</v>
      </c>
      <c r="F760" s="113" t="str">
        <f>VLOOKUP(B760,'DEER BldgType Assignment'!$B$7:$C$139,2,FALSE)</f>
        <v>Mtl</v>
      </c>
      <c r="G760" s="113"/>
      <c r="H760" s="113" t="str">
        <f t="shared" si="11"/>
        <v>Mtl</v>
      </c>
      <c r="I760">
        <v>2</v>
      </c>
    </row>
    <row r="761" spans="2:9">
      <c r="B761" t="s">
        <v>107</v>
      </c>
      <c r="C761" t="s">
        <v>374</v>
      </c>
      <c r="D761" t="s">
        <v>107</v>
      </c>
      <c r="E761" t="s">
        <v>367</v>
      </c>
      <c r="F761" s="113" t="str">
        <f>VLOOKUP(B761,'DEER BldgType Assignment'!$B$7:$C$139,2,FALSE)</f>
        <v>Nrs</v>
      </c>
      <c r="G761" s="113"/>
      <c r="H761" s="113" t="str">
        <f t="shared" si="11"/>
        <v>Nrs</v>
      </c>
      <c r="I761">
        <v>1</v>
      </c>
    </row>
    <row r="762" spans="2:9">
      <c r="B762" t="s">
        <v>107</v>
      </c>
      <c r="C762" t="s">
        <v>374</v>
      </c>
      <c r="D762" t="s">
        <v>107</v>
      </c>
      <c r="E762" t="s">
        <v>371</v>
      </c>
      <c r="F762" s="113" t="str">
        <f>VLOOKUP(B762,'DEER BldgType Assignment'!$B$7:$C$139,2,FALSE)</f>
        <v>Nrs</v>
      </c>
      <c r="G762" s="113"/>
      <c r="H762" s="113" t="str">
        <f t="shared" si="11"/>
        <v>Nrs</v>
      </c>
      <c r="I762">
        <v>11</v>
      </c>
    </row>
    <row r="763" spans="2:9">
      <c r="B763" s="100" t="s">
        <v>229</v>
      </c>
      <c r="C763" t="s">
        <v>48</v>
      </c>
      <c r="D763" t="s">
        <v>105</v>
      </c>
      <c r="E763" t="s">
        <v>365</v>
      </c>
      <c r="F763" s="113" t="str">
        <f>VLOOKUP(B763,'DEER BldgType Assignment'!$B$7:$C$139,2,FALSE)</f>
        <v>MLI</v>
      </c>
      <c r="G763" s="113"/>
      <c r="H763" s="113" t="str">
        <f t="shared" si="11"/>
        <v>MLI</v>
      </c>
      <c r="I763">
        <v>1</v>
      </c>
    </row>
    <row r="764" spans="2:9">
      <c r="B764" s="100" t="s">
        <v>229</v>
      </c>
      <c r="C764" t="s">
        <v>48</v>
      </c>
      <c r="D764" t="s">
        <v>105</v>
      </c>
      <c r="E764" t="s">
        <v>371</v>
      </c>
      <c r="F764" s="113" t="str">
        <f>VLOOKUP(B764,'DEER BldgType Assignment'!$B$7:$C$139,2,FALSE)</f>
        <v>MLI</v>
      </c>
      <c r="G764" s="113"/>
      <c r="H764" s="113" t="str">
        <f t="shared" si="11"/>
        <v>MLI</v>
      </c>
      <c r="I764">
        <v>1</v>
      </c>
    </row>
    <row r="765" spans="2:9">
      <c r="B765" t="s">
        <v>308</v>
      </c>
      <c r="C765" t="s">
        <v>374</v>
      </c>
      <c r="D765" t="s">
        <v>34</v>
      </c>
      <c r="E765" t="s">
        <v>365</v>
      </c>
      <c r="F765" s="113" t="str">
        <f>VLOOKUP(B765,'DEER BldgType Assignment'!$B$7:$C$139,2,FALSE)</f>
        <v>OfS</v>
      </c>
      <c r="G765" s="113"/>
      <c r="H765" s="113" t="str">
        <f t="shared" si="11"/>
        <v>OfS</v>
      </c>
      <c r="I765">
        <v>3</v>
      </c>
    </row>
    <row r="766" spans="2:9">
      <c r="B766" t="s">
        <v>109</v>
      </c>
      <c r="C766" t="s">
        <v>368</v>
      </c>
      <c r="D766" t="s">
        <v>109</v>
      </c>
      <c r="E766" t="s">
        <v>369</v>
      </c>
      <c r="F766" s="113" t="str">
        <f>VLOOKUP(B766,'DEER BldgType Assignment'!$B$7:$C$139,2,FALSE)</f>
        <v>Mtl</v>
      </c>
      <c r="G766" s="113"/>
      <c r="H766" s="113" t="str">
        <f t="shared" si="11"/>
        <v>Mtl</v>
      </c>
      <c r="I766">
        <v>3</v>
      </c>
    </row>
    <row r="767" spans="2:9">
      <c r="B767" t="s">
        <v>109</v>
      </c>
      <c r="C767" t="s">
        <v>368</v>
      </c>
      <c r="D767" t="s">
        <v>109</v>
      </c>
      <c r="E767" t="s">
        <v>367</v>
      </c>
      <c r="F767" s="113" t="str">
        <f>VLOOKUP(B767,'DEER BldgType Assignment'!$B$7:$C$139,2,FALSE)</f>
        <v>Mtl</v>
      </c>
      <c r="G767" s="113"/>
      <c r="H767" s="113" t="str">
        <f t="shared" si="11"/>
        <v>Mtl</v>
      </c>
      <c r="I767">
        <v>1</v>
      </c>
    </row>
    <row r="768" spans="2:9">
      <c r="B768" t="s">
        <v>109</v>
      </c>
      <c r="C768" t="s">
        <v>368</v>
      </c>
      <c r="D768" t="s">
        <v>109</v>
      </c>
      <c r="E768" t="s">
        <v>366</v>
      </c>
      <c r="F768" s="113" t="str">
        <f>VLOOKUP(B768,'DEER BldgType Assignment'!$B$7:$C$139,2,FALSE)</f>
        <v>Mtl</v>
      </c>
      <c r="G768" s="113"/>
      <c r="H768" s="113" t="str">
        <f t="shared" si="11"/>
        <v>Mtl</v>
      </c>
      <c r="I768">
        <v>1</v>
      </c>
    </row>
    <row r="769" spans="2:9">
      <c r="B769" t="s">
        <v>313</v>
      </c>
      <c r="C769" t="s">
        <v>34</v>
      </c>
      <c r="D769" t="s">
        <v>34</v>
      </c>
      <c r="E769" t="s">
        <v>365</v>
      </c>
      <c r="F769" s="113" t="str">
        <f>VLOOKUP(B769,'DEER BldgType Assignment'!$B$7:$C$139,2,FALSE)</f>
        <v>OfS</v>
      </c>
      <c r="G769" s="113"/>
      <c r="H769" s="113" t="str">
        <f t="shared" si="11"/>
        <v>OfS</v>
      </c>
      <c r="I769">
        <v>1</v>
      </c>
    </row>
    <row r="770" spans="2:9">
      <c r="B770" t="s">
        <v>313</v>
      </c>
      <c r="C770" t="s">
        <v>34</v>
      </c>
      <c r="D770" t="s">
        <v>34</v>
      </c>
      <c r="E770" t="s">
        <v>366</v>
      </c>
      <c r="F770" s="113" t="str">
        <f>VLOOKUP(B770,'DEER BldgType Assignment'!$B$7:$C$139,2,FALSE)</f>
        <v>OfS</v>
      </c>
      <c r="G770" s="113"/>
      <c r="H770" s="113" t="str">
        <f t="shared" si="11"/>
        <v>OfS</v>
      </c>
      <c r="I770">
        <v>1</v>
      </c>
    </row>
    <row r="771" spans="2:9">
      <c r="B771" t="s">
        <v>313</v>
      </c>
      <c r="C771" t="s">
        <v>34</v>
      </c>
      <c r="D771" t="s">
        <v>34</v>
      </c>
      <c r="E771" t="s">
        <v>340</v>
      </c>
      <c r="F771" s="113" t="str">
        <f>VLOOKUP(B771,'DEER BldgType Assignment'!$B$7:$C$139,2,FALSE)</f>
        <v>OfS</v>
      </c>
      <c r="G771" s="113"/>
      <c r="H771" s="113" t="str">
        <f t="shared" si="11"/>
        <v>OfS</v>
      </c>
      <c r="I771">
        <v>1</v>
      </c>
    </row>
    <row r="772" spans="2:9">
      <c r="B772" s="100" t="s">
        <v>298</v>
      </c>
      <c r="C772" t="s">
        <v>34</v>
      </c>
      <c r="D772" t="s">
        <v>34</v>
      </c>
      <c r="E772" t="s">
        <v>367</v>
      </c>
      <c r="F772" s="113" t="str">
        <f>VLOOKUP(B772,'DEER BldgType Assignment'!$B$7:$C$139,2,FALSE)</f>
        <v>OfS</v>
      </c>
      <c r="G772" s="113"/>
      <c r="H772" s="113" t="str">
        <f t="shared" si="11"/>
        <v>OfS</v>
      </c>
      <c r="I772">
        <v>1</v>
      </c>
    </row>
    <row r="773" spans="2:9">
      <c r="B773" s="100" t="s">
        <v>298</v>
      </c>
      <c r="C773" t="s">
        <v>34</v>
      </c>
      <c r="D773" t="s">
        <v>34</v>
      </c>
      <c r="E773" t="s">
        <v>365</v>
      </c>
      <c r="F773" s="113" t="str">
        <f>VLOOKUP(B773,'DEER BldgType Assignment'!$B$7:$C$139,2,FALSE)</f>
        <v>OfS</v>
      </c>
      <c r="G773" s="113"/>
      <c r="H773" s="113" t="str">
        <f t="shared" si="11"/>
        <v>OfS</v>
      </c>
      <c r="I773">
        <v>1</v>
      </c>
    </row>
    <row r="774" spans="2:9">
      <c r="B774" s="100" t="s">
        <v>298</v>
      </c>
      <c r="C774" t="s">
        <v>34</v>
      </c>
      <c r="D774" t="s">
        <v>34</v>
      </c>
      <c r="E774" t="s">
        <v>371</v>
      </c>
      <c r="F774" s="113" t="str">
        <f>VLOOKUP(B774,'DEER BldgType Assignment'!$B$7:$C$139,2,FALSE)</f>
        <v>OfS</v>
      </c>
      <c r="G774" s="113"/>
      <c r="H774" s="113" t="str">
        <f t="shared" si="11"/>
        <v>OfS</v>
      </c>
      <c r="I774">
        <v>2</v>
      </c>
    </row>
    <row r="775" spans="2:9">
      <c r="B775" s="100" t="s">
        <v>232</v>
      </c>
      <c r="C775" t="s">
        <v>15</v>
      </c>
      <c r="D775" t="s">
        <v>15</v>
      </c>
      <c r="E775" t="s">
        <v>367</v>
      </c>
      <c r="F775" s="113" t="str">
        <f>VLOOKUP(B775,'DEER BldgType Assignment'!$B$7:$C$139,2,FALSE)</f>
        <v>Asm</v>
      </c>
      <c r="G775" s="113"/>
      <c r="H775" s="113" t="str">
        <f t="shared" si="11"/>
        <v>Asm</v>
      </c>
      <c r="I775">
        <v>1</v>
      </c>
    </row>
    <row r="776" spans="2:9">
      <c r="B776" s="100" t="s">
        <v>232</v>
      </c>
      <c r="C776" t="s">
        <v>15</v>
      </c>
      <c r="D776" t="s">
        <v>15</v>
      </c>
      <c r="E776" t="s">
        <v>371</v>
      </c>
      <c r="F776" s="113" t="str">
        <f>VLOOKUP(B776,'DEER BldgType Assignment'!$B$7:$C$139,2,FALSE)</f>
        <v>Asm</v>
      </c>
      <c r="G776" s="113"/>
      <c r="H776" s="113" t="str">
        <f t="shared" ref="H776:H839" si="12">IF(ISBLANK(G776),F776,G776)</f>
        <v>Asm</v>
      </c>
      <c r="I776">
        <v>5</v>
      </c>
    </row>
    <row r="777" spans="2:9">
      <c r="B777" s="100" t="s">
        <v>232</v>
      </c>
      <c r="C777" t="s">
        <v>15</v>
      </c>
      <c r="D777" t="s">
        <v>15</v>
      </c>
      <c r="E777" t="s">
        <v>366</v>
      </c>
      <c r="F777" s="113" t="str">
        <f>VLOOKUP(B777,'DEER BldgType Assignment'!$B$7:$C$139,2,FALSE)</f>
        <v>Asm</v>
      </c>
      <c r="G777" s="113"/>
      <c r="H777" s="113" t="str">
        <f t="shared" si="12"/>
        <v>Asm</v>
      </c>
      <c r="I777">
        <v>2</v>
      </c>
    </row>
    <row r="778" spans="2:9">
      <c r="B778" s="100" t="s">
        <v>232</v>
      </c>
      <c r="C778" t="s">
        <v>15</v>
      </c>
      <c r="D778" t="s">
        <v>15</v>
      </c>
      <c r="E778" t="s">
        <v>340</v>
      </c>
      <c r="F778" s="113" t="str">
        <f>VLOOKUP(B778,'DEER BldgType Assignment'!$B$7:$C$139,2,FALSE)</f>
        <v>Asm</v>
      </c>
      <c r="G778" s="113"/>
      <c r="H778" s="113" t="str">
        <f t="shared" si="12"/>
        <v>Asm</v>
      </c>
      <c r="I778">
        <v>1</v>
      </c>
    </row>
    <row r="779" spans="2:9">
      <c r="B779" t="s">
        <v>306</v>
      </c>
      <c r="C779" t="s">
        <v>34</v>
      </c>
      <c r="D779" t="s">
        <v>34</v>
      </c>
      <c r="E779" t="s">
        <v>366</v>
      </c>
      <c r="F779" s="113" t="str">
        <f>VLOOKUP(B779,'DEER BldgType Assignment'!$B$7:$C$139,2,FALSE)</f>
        <v>OfS</v>
      </c>
      <c r="G779" s="113"/>
      <c r="H779" s="113" t="str">
        <f t="shared" si="12"/>
        <v>OfS</v>
      </c>
      <c r="I779">
        <v>1</v>
      </c>
    </row>
    <row r="780" spans="2:9">
      <c r="B780" t="s">
        <v>306</v>
      </c>
      <c r="C780" t="s">
        <v>34</v>
      </c>
      <c r="D780" t="s">
        <v>34</v>
      </c>
      <c r="E780" t="s">
        <v>365</v>
      </c>
      <c r="F780" s="113" t="str">
        <f>VLOOKUP(B780,'DEER BldgType Assignment'!$B$7:$C$139,2,FALSE)</f>
        <v>OfS</v>
      </c>
      <c r="G780" s="113"/>
      <c r="H780" s="113" t="str">
        <f t="shared" si="12"/>
        <v>OfS</v>
      </c>
      <c r="I780">
        <v>1</v>
      </c>
    </row>
    <row r="781" spans="2:9">
      <c r="B781" t="s">
        <v>306</v>
      </c>
      <c r="C781" t="s">
        <v>34</v>
      </c>
      <c r="D781" t="s">
        <v>34</v>
      </c>
      <c r="E781" t="s">
        <v>340</v>
      </c>
      <c r="F781" s="113" t="str">
        <f>VLOOKUP(B781,'DEER BldgType Assignment'!$B$7:$C$139,2,FALSE)</f>
        <v>OfS</v>
      </c>
      <c r="G781" s="113"/>
      <c r="H781" s="113" t="str">
        <f t="shared" si="12"/>
        <v>OfS</v>
      </c>
      <c r="I781">
        <v>1</v>
      </c>
    </row>
    <row r="782" spans="2:9">
      <c r="B782" t="s">
        <v>229</v>
      </c>
      <c r="C782" t="s">
        <v>276</v>
      </c>
      <c r="D782" t="s">
        <v>105</v>
      </c>
      <c r="E782" t="s">
        <v>370</v>
      </c>
      <c r="F782" s="113" t="str">
        <f>VLOOKUP(B782,'DEER BldgType Assignment'!$B$7:$C$139,2,FALSE)</f>
        <v>MLI</v>
      </c>
      <c r="G782" s="113"/>
      <c r="H782" s="113" t="str">
        <f t="shared" si="12"/>
        <v>MLI</v>
      </c>
      <c r="I782">
        <v>2</v>
      </c>
    </row>
    <row r="783" spans="2:9">
      <c r="B783" t="s">
        <v>253</v>
      </c>
      <c r="C783" t="s">
        <v>374</v>
      </c>
      <c r="D783" t="s">
        <v>34</v>
      </c>
      <c r="E783" t="s">
        <v>367</v>
      </c>
      <c r="F783" s="113" t="str">
        <f>VLOOKUP(B783,'DEER BldgType Assignment'!$B$7:$C$139,2,FALSE)</f>
        <v>OfS</v>
      </c>
      <c r="G783" s="113"/>
      <c r="H783" s="113" t="str">
        <f t="shared" si="12"/>
        <v>OfS</v>
      </c>
      <c r="I783">
        <v>4</v>
      </c>
    </row>
    <row r="784" spans="2:9">
      <c r="B784" t="s">
        <v>282</v>
      </c>
      <c r="C784" t="s">
        <v>48</v>
      </c>
      <c r="D784" t="s">
        <v>105</v>
      </c>
      <c r="E784" t="s">
        <v>370</v>
      </c>
      <c r="F784" s="113" t="str">
        <f>VLOOKUP(B784,'DEER BldgType Assignment'!$B$7:$C$139,2,FALSE)</f>
        <v>MLI</v>
      </c>
      <c r="G784" s="113"/>
      <c r="H784" s="113" t="str">
        <f t="shared" si="12"/>
        <v>MLI</v>
      </c>
      <c r="I784">
        <v>1</v>
      </c>
    </row>
    <row r="785" spans="2:9">
      <c r="B785" t="s">
        <v>109</v>
      </c>
      <c r="C785" t="s">
        <v>368</v>
      </c>
      <c r="D785" t="s">
        <v>109</v>
      </c>
      <c r="E785" t="s">
        <v>369</v>
      </c>
      <c r="F785" s="113" t="str">
        <f>VLOOKUP(B785,'DEER BldgType Assignment'!$B$7:$C$139,2,FALSE)</f>
        <v>Mtl</v>
      </c>
      <c r="G785" s="113"/>
      <c r="H785" s="113" t="str">
        <f t="shared" si="12"/>
        <v>Mtl</v>
      </c>
      <c r="I785">
        <v>4</v>
      </c>
    </row>
    <row r="786" spans="2:9">
      <c r="B786" t="s">
        <v>269</v>
      </c>
      <c r="C786" t="s">
        <v>276</v>
      </c>
      <c r="D786" t="s">
        <v>50</v>
      </c>
      <c r="E786" t="s">
        <v>367</v>
      </c>
      <c r="F786" s="113" t="str">
        <f>VLOOKUP(B786,'DEER BldgType Assignment'!$B$7:$C$139,2,FALSE)</f>
        <v>SCn</v>
      </c>
      <c r="G786" s="113"/>
      <c r="H786" s="113" t="str">
        <f t="shared" si="12"/>
        <v>SCn</v>
      </c>
      <c r="I786">
        <v>1</v>
      </c>
    </row>
    <row r="787" spans="2:9">
      <c r="B787" t="s">
        <v>269</v>
      </c>
      <c r="C787" t="s">
        <v>276</v>
      </c>
      <c r="D787" t="s">
        <v>50</v>
      </c>
      <c r="E787" t="s">
        <v>371</v>
      </c>
      <c r="F787" s="113" t="str">
        <f>VLOOKUP(B787,'DEER BldgType Assignment'!$B$7:$C$139,2,FALSE)</f>
        <v>SCn</v>
      </c>
      <c r="G787" s="113"/>
      <c r="H787" s="113" t="str">
        <f t="shared" si="12"/>
        <v>SCn</v>
      </c>
      <c r="I787">
        <v>2</v>
      </c>
    </row>
    <row r="788" spans="2:9">
      <c r="B788" t="s">
        <v>269</v>
      </c>
      <c r="C788" t="s">
        <v>276</v>
      </c>
      <c r="D788" t="s">
        <v>50</v>
      </c>
      <c r="E788" t="s">
        <v>366</v>
      </c>
      <c r="F788" s="113" t="str">
        <f>VLOOKUP(B788,'DEER BldgType Assignment'!$B$7:$C$139,2,FALSE)</f>
        <v>SCn</v>
      </c>
      <c r="G788" s="113"/>
      <c r="H788" s="113" t="str">
        <f t="shared" si="12"/>
        <v>SCn</v>
      </c>
      <c r="I788">
        <v>1</v>
      </c>
    </row>
    <row r="789" spans="2:9">
      <c r="B789" t="s">
        <v>269</v>
      </c>
      <c r="C789" t="s">
        <v>276</v>
      </c>
      <c r="D789" t="s">
        <v>50</v>
      </c>
      <c r="E789" t="s">
        <v>340</v>
      </c>
      <c r="F789" s="113" t="str">
        <f>VLOOKUP(B789,'DEER BldgType Assignment'!$B$7:$C$139,2,FALSE)</f>
        <v>SCn</v>
      </c>
      <c r="G789" s="113"/>
      <c r="H789" s="113" t="str">
        <f t="shared" si="12"/>
        <v>SCn</v>
      </c>
      <c r="I789">
        <v>1</v>
      </c>
    </row>
    <row r="790" spans="2:9">
      <c r="B790" s="100" t="s">
        <v>298</v>
      </c>
      <c r="C790" t="s">
        <v>377</v>
      </c>
      <c r="D790" t="s">
        <v>34</v>
      </c>
      <c r="E790" t="s">
        <v>367</v>
      </c>
      <c r="F790" s="113" t="str">
        <f>VLOOKUP(B790,'DEER BldgType Assignment'!$B$7:$C$139,2,FALSE)</f>
        <v>OfS</v>
      </c>
      <c r="G790" s="113"/>
      <c r="H790" s="113" t="str">
        <f t="shared" si="12"/>
        <v>OfS</v>
      </c>
      <c r="I790">
        <v>1</v>
      </c>
    </row>
    <row r="791" spans="2:9">
      <c r="B791" s="100" t="s">
        <v>298</v>
      </c>
      <c r="C791" t="s">
        <v>377</v>
      </c>
      <c r="D791" t="s">
        <v>34</v>
      </c>
      <c r="E791" t="s">
        <v>371</v>
      </c>
      <c r="F791" s="113" t="str">
        <f>VLOOKUP(B791,'DEER BldgType Assignment'!$B$7:$C$139,2,FALSE)</f>
        <v>OfS</v>
      </c>
      <c r="G791" s="113"/>
      <c r="H791" s="113" t="str">
        <f t="shared" si="12"/>
        <v>OfS</v>
      </c>
      <c r="I791">
        <v>1</v>
      </c>
    </row>
    <row r="792" spans="2:9">
      <c r="B792" s="100" t="s">
        <v>298</v>
      </c>
      <c r="C792" t="s">
        <v>377</v>
      </c>
      <c r="D792" t="s">
        <v>34</v>
      </c>
      <c r="E792" t="s">
        <v>366</v>
      </c>
      <c r="F792" s="113" t="str">
        <f>VLOOKUP(B792,'DEER BldgType Assignment'!$B$7:$C$139,2,FALSE)</f>
        <v>OfS</v>
      </c>
      <c r="G792" s="113"/>
      <c r="H792" s="113" t="str">
        <f t="shared" si="12"/>
        <v>OfS</v>
      </c>
      <c r="I792">
        <v>1</v>
      </c>
    </row>
    <row r="793" spans="2:9">
      <c r="B793" s="100" t="s">
        <v>298</v>
      </c>
      <c r="C793" t="s">
        <v>377</v>
      </c>
      <c r="D793" t="s">
        <v>34</v>
      </c>
      <c r="E793" t="s">
        <v>340</v>
      </c>
      <c r="F793" s="113" t="str">
        <f>VLOOKUP(B793,'DEER BldgType Assignment'!$B$7:$C$139,2,FALSE)</f>
        <v>OfS</v>
      </c>
      <c r="G793" s="113"/>
      <c r="H793" s="113" t="str">
        <f t="shared" si="12"/>
        <v>OfS</v>
      </c>
      <c r="I793">
        <v>1</v>
      </c>
    </row>
    <row r="794" spans="2:9">
      <c r="B794" s="100" t="s">
        <v>229</v>
      </c>
      <c r="C794" t="s">
        <v>48</v>
      </c>
      <c r="D794" t="s">
        <v>105</v>
      </c>
      <c r="E794" t="s">
        <v>371</v>
      </c>
      <c r="F794" s="113" t="str">
        <f>VLOOKUP(B794,'DEER BldgType Assignment'!$B$7:$C$139,2,FALSE)</f>
        <v>MLI</v>
      </c>
      <c r="G794" s="113"/>
      <c r="H794" s="113" t="str">
        <f t="shared" si="12"/>
        <v>MLI</v>
      </c>
      <c r="I794">
        <v>1</v>
      </c>
    </row>
    <row r="795" spans="2:9">
      <c r="B795" s="100" t="s">
        <v>229</v>
      </c>
      <c r="C795" t="s">
        <v>48</v>
      </c>
      <c r="D795" t="s">
        <v>105</v>
      </c>
      <c r="E795" t="s">
        <v>142</v>
      </c>
      <c r="F795" s="113" t="str">
        <f>VLOOKUP(B795,'DEER BldgType Assignment'!$B$7:$C$139,2,FALSE)</f>
        <v>MLI</v>
      </c>
      <c r="G795" s="113"/>
      <c r="H795" s="113" t="str">
        <f t="shared" si="12"/>
        <v>MLI</v>
      </c>
      <c r="I795">
        <v>1</v>
      </c>
    </row>
    <row r="796" spans="2:9">
      <c r="B796" s="100" t="s">
        <v>229</v>
      </c>
      <c r="C796" t="s">
        <v>48</v>
      </c>
      <c r="D796" t="s">
        <v>105</v>
      </c>
      <c r="E796" t="s">
        <v>340</v>
      </c>
      <c r="F796" s="113" t="str">
        <f>VLOOKUP(B796,'DEER BldgType Assignment'!$B$7:$C$139,2,FALSE)</f>
        <v>MLI</v>
      </c>
      <c r="G796" s="113"/>
      <c r="H796" s="113" t="str">
        <f t="shared" si="12"/>
        <v>MLI</v>
      </c>
      <c r="I796">
        <v>1</v>
      </c>
    </row>
    <row r="797" spans="2:9">
      <c r="B797" t="s">
        <v>336</v>
      </c>
      <c r="C797" t="s">
        <v>34</v>
      </c>
      <c r="D797" t="s">
        <v>48</v>
      </c>
      <c r="E797" t="s">
        <v>366</v>
      </c>
      <c r="F797" s="113" t="str">
        <f>VLOOKUP(B797,'DEER BldgType Assignment'!$B$7:$C$139,2,FALSE)</f>
        <v>RtS</v>
      </c>
      <c r="G797" s="113"/>
      <c r="H797" s="113" t="str">
        <f t="shared" si="12"/>
        <v>RtS</v>
      </c>
      <c r="I797">
        <v>1</v>
      </c>
    </row>
    <row r="798" spans="2:9">
      <c r="B798" t="s">
        <v>336</v>
      </c>
      <c r="C798" t="s">
        <v>34</v>
      </c>
      <c r="D798" t="s">
        <v>48</v>
      </c>
      <c r="E798" t="s">
        <v>365</v>
      </c>
      <c r="F798" s="113" t="str">
        <f>VLOOKUP(B798,'DEER BldgType Assignment'!$B$7:$C$139,2,FALSE)</f>
        <v>RtS</v>
      </c>
      <c r="G798" s="113"/>
      <c r="H798" s="113" t="str">
        <f t="shared" si="12"/>
        <v>RtS</v>
      </c>
      <c r="I798">
        <v>3</v>
      </c>
    </row>
    <row r="799" spans="2:9">
      <c r="B799" t="s">
        <v>271</v>
      </c>
      <c r="C799" t="s">
        <v>48</v>
      </c>
      <c r="D799" t="s">
        <v>48</v>
      </c>
      <c r="E799" t="s">
        <v>367</v>
      </c>
      <c r="F799" s="113" t="str">
        <f>VLOOKUP(B799,'DEER BldgType Assignment'!$B$7:$C$139,2,FALSE)</f>
        <v>RtS</v>
      </c>
      <c r="G799" s="113"/>
      <c r="H799" s="113" t="str">
        <f t="shared" si="12"/>
        <v>RtS</v>
      </c>
      <c r="I799">
        <v>1</v>
      </c>
    </row>
    <row r="800" spans="2:9">
      <c r="B800" t="s">
        <v>327</v>
      </c>
      <c r="C800" t="s">
        <v>380</v>
      </c>
      <c r="D800" t="s">
        <v>289</v>
      </c>
      <c r="E800" t="s">
        <v>367</v>
      </c>
      <c r="F800" s="113" t="str">
        <f>VLOOKUP(B800,'DEER BldgType Assignment'!$B$7:$C$139,2,FALSE)</f>
        <v>NA</v>
      </c>
      <c r="G800" s="113"/>
      <c r="H800" s="113" t="str">
        <f t="shared" si="12"/>
        <v>NA</v>
      </c>
      <c r="I800">
        <v>2</v>
      </c>
    </row>
    <row r="801" spans="2:9">
      <c r="B801" t="s">
        <v>327</v>
      </c>
      <c r="C801" t="s">
        <v>380</v>
      </c>
      <c r="D801" t="s">
        <v>289</v>
      </c>
      <c r="E801" t="s">
        <v>365</v>
      </c>
      <c r="F801" s="113" t="str">
        <f>VLOOKUP(B801,'DEER BldgType Assignment'!$B$7:$C$139,2,FALSE)</f>
        <v>NA</v>
      </c>
      <c r="G801" s="113"/>
      <c r="H801" s="113" t="str">
        <f t="shared" si="12"/>
        <v>NA</v>
      </c>
      <c r="I801">
        <v>1</v>
      </c>
    </row>
    <row r="802" spans="2:9">
      <c r="B802" t="s">
        <v>327</v>
      </c>
      <c r="C802" t="s">
        <v>380</v>
      </c>
      <c r="D802" t="s">
        <v>289</v>
      </c>
      <c r="E802" t="s">
        <v>371</v>
      </c>
      <c r="F802" s="113" t="str">
        <f>VLOOKUP(B802,'DEER BldgType Assignment'!$B$7:$C$139,2,FALSE)</f>
        <v>NA</v>
      </c>
      <c r="G802" s="113"/>
      <c r="H802" s="113" t="str">
        <f t="shared" si="12"/>
        <v>NA</v>
      </c>
      <c r="I802">
        <v>5</v>
      </c>
    </row>
    <row r="803" spans="2:9">
      <c r="B803" t="s">
        <v>237</v>
      </c>
      <c r="C803" t="s">
        <v>44</v>
      </c>
      <c r="D803" t="s">
        <v>44</v>
      </c>
      <c r="E803" t="s">
        <v>139</v>
      </c>
      <c r="F803" s="113" t="str">
        <f>VLOOKUP(B803,'DEER BldgType Assignment'!$B$7:$C$139,2,FALSE)</f>
        <v>RSD</v>
      </c>
      <c r="G803" s="113"/>
      <c r="H803" s="113" t="str">
        <f t="shared" si="12"/>
        <v>RSD</v>
      </c>
      <c r="I803">
        <v>1</v>
      </c>
    </row>
    <row r="804" spans="2:9">
      <c r="B804" t="s">
        <v>237</v>
      </c>
      <c r="C804" t="s">
        <v>44</v>
      </c>
      <c r="D804" t="s">
        <v>44</v>
      </c>
      <c r="E804" t="s">
        <v>366</v>
      </c>
      <c r="F804" s="113" t="str">
        <f>VLOOKUP(B804,'DEER BldgType Assignment'!$B$7:$C$139,2,FALSE)</f>
        <v>RSD</v>
      </c>
      <c r="G804" s="113"/>
      <c r="H804" s="113" t="str">
        <f t="shared" si="12"/>
        <v>RSD</v>
      </c>
      <c r="I804">
        <v>1</v>
      </c>
    </row>
    <row r="805" spans="2:9">
      <c r="B805" t="s">
        <v>237</v>
      </c>
      <c r="C805" t="s">
        <v>44</v>
      </c>
      <c r="D805" t="s">
        <v>44</v>
      </c>
      <c r="E805" t="s">
        <v>340</v>
      </c>
      <c r="F805" s="113" t="str">
        <f>VLOOKUP(B805,'DEER BldgType Assignment'!$B$7:$C$139,2,FALSE)</f>
        <v>RSD</v>
      </c>
      <c r="G805" s="113"/>
      <c r="H805" s="113" t="str">
        <f t="shared" si="12"/>
        <v>RSD</v>
      </c>
      <c r="I805">
        <v>1</v>
      </c>
    </row>
    <row r="806" spans="2:9">
      <c r="B806" s="100" t="s">
        <v>279</v>
      </c>
      <c r="C806" t="s">
        <v>42</v>
      </c>
      <c r="D806" t="s">
        <v>42</v>
      </c>
      <c r="E806" t="s">
        <v>366</v>
      </c>
      <c r="F806" s="113" t="str">
        <f>VLOOKUP(B806,'DEER BldgType Assignment'!$B$7:$C$139,2,FALSE)</f>
        <v>RFF</v>
      </c>
      <c r="G806" s="113"/>
      <c r="H806" s="113" t="str">
        <f t="shared" si="12"/>
        <v>RFF</v>
      </c>
      <c r="I806">
        <v>1</v>
      </c>
    </row>
    <row r="807" spans="2:9">
      <c r="B807" s="100" t="s">
        <v>279</v>
      </c>
      <c r="C807" t="s">
        <v>42</v>
      </c>
      <c r="D807" t="s">
        <v>42</v>
      </c>
      <c r="E807" t="s">
        <v>340</v>
      </c>
      <c r="F807" s="113" t="str">
        <f>VLOOKUP(B807,'DEER BldgType Assignment'!$B$7:$C$139,2,FALSE)</f>
        <v>RFF</v>
      </c>
      <c r="G807" s="113"/>
      <c r="H807" s="113" t="str">
        <f t="shared" si="12"/>
        <v>RFF</v>
      </c>
      <c r="I807">
        <v>1</v>
      </c>
    </row>
    <row r="808" spans="2:9">
      <c r="B808" t="s">
        <v>109</v>
      </c>
      <c r="C808" t="s">
        <v>368</v>
      </c>
      <c r="D808" t="s">
        <v>109</v>
      </c>
      <c r="E808" t="s">
        <v>369</v>
      </c>
      <c r="F808" s="113" t="str">
        <f>VLOOKUP(B808,'DEER BldgType Assignment'!$B$7:$C$139,2,FALSE)</f>
        <v>Mtl</v>
      </c>
      <c r="G808" s="113"/>
      <c r="H808" s="113" t="str">
        <f t="shared" si="12"/>
        <v>Mtl</v>
      </c>
      <c r="I808">
        <v>8</v>
      </c>
    </row>
    <row r="809" spans="2:9">
      <c r="B809" t="s">
        <v>109</v>
      </c>
      <c r="C809" t="s">
        <v>368</v>
      </c>
      <c r="D809" t="s">
        <v>109</v>
      </c>
      <c r="E809" t="s">
        <v>366</v>
      </c>
      <c r="F809" s="113" t="str">
        <f>VLOOKUP(B809,'DEER BldgType Assignment'!$B$7:$C$139,2,FALSE)</f>
        <v>Mtl</v>
      </c>
      <c r="G809" s="113"/>
      <c r="H809" s="113" t="str">
        <f t="shared" si="12"/>
        <v>Mtl</v>
      </c>
      <c r="I809">
        <v>2</v>
      </c>
    </row>
    <row r="810" spans="2:9">
      <c r="B810" t="s">
        <v>109</v>
      </c>
      <c r="C810" t="s">
        <v>368</v>
      </c>
      <c r="D810" t="s">
        <v>109</v>
      </c>
      <c r="E810" t="s">
        <v>369</v>
      </c>
      <c r="F810" s="113" t="str">
        <f>VLOOKUP(B810,'DEER BldgType Assignment'!$B$7:$C$139,2,FALSE)</f>
        <v>Mtl</v>
      </c>
      <c r="G810" s="113"/>
      <c r="H810" s="113" t="str">
        <f t="shared" si="12"/>
        <v>Mtl</v>
      </c>
      <c r="I810">
        <v>2</v>
      </c>
    </row>
    <row r="811" spans="2:9">
      <c r="B811" t="s">
        <v>236</v>
      </c>
      <c r="C811" t="s">
        <v>15</v>
      </c>
      <c r="D811" t="s">
        <v>15</v>
      </c>
      <c r="E811" t="s">
        <v>371</v>
      </c>
      <c r="F811" s="113" t="str">
        <f>VLOOKUP(B811,'DEER BldgType Assignment'!$B$7:$C$139,2,FALSE)</f>
        <v>Asm</v>
      </c>
      <c r="G811" s="113"/>
      <c r="H811" s="113" t="str">
        <f t="shared" si="12"/>
        <v>Asm</v>
      </c>
      <c r="I811">
        <v>1</v>
      </c>
    </row>
    <row r="812" spans="2:9">
      <c r="B812" s="100" t="s">
        <v>239</v>
      </c>
      <c r="C812" t="s">
        <v>48</v>
      </c>
      <c r="D812" t="s">
        <v>48</v>
      </c>
      <c r="E812" t="s">
        <v>142</v>
      </c>
      <c r="F812" s="113" t="str">
        <f>VLOOKUP(B812,'DEER BldgType Assignment'!$B$7:$C$139,2,FALSE)</f>
        <v>RtS</v>
      </c>
      <c r="G812" s="113"/>
      <c r="H812" s="113" t="str">
        <f t="shared" si="12"/>
        <v>RtS</v>
      </c>
      <c r="I812">
        <v>2</v>
      </c>
    </row>
    <row r="813" spans="2:9">
      <c r="B813" s="100" t="s">
        <v>298</v>
      </c>
      <c r="C813" t="s">
        <v>34</v>
      </c>
      <c r="D813" t="s">
        <v>34</v>
      </c>
      <c r="E813" t="s">
        <v>365</v>
      </c>
      <c r="F813" s="113" t="str">
        <f>VLOOKUP(B813,'DEER BldgType Assignment'!$B$7:$C$139,2,FALSE)</f>
        <v>OfS</v>
      </c>
      <c r="G813" s="113"/>
      <c r="H813" s="113" t="str">
        <f t="shared" si="12"/>
        <v>OfS</v>
      </c>
      <c r="I813">
        <v>3</v>
      </c>
    </row>
    <row r="814" spans="2:9">
      <c r="B814" s="100" t="s">
        <v>298</v>
      </c>
      <c r="C814" t="s">
        <v>34</v>
      </c>
      <c r="D814" t="s">
        <v>34</v>
      </c>
      <c r="E814" t="s">
        <v>340</v>
      </c>
      <c r="F814" s="113" t="str">
        <f>VLOOKUP(B814,'DEER BldgType Assignment'!$B$7:$C$139,2,FALSE)</f>
        <v>OfS</v>
      </c>
      <c r="G814" s="113"/>
      <c r="H814" s="113" t="str">
        <f t="shared" si="12"/>
        <v>OfS</v>
      </c>
      <c r="I814">
        <v>1</v>
      </c>
    </row>
    <row r="815" spans="2:9">
      <c r="B815" s="100" t="s">
        <v>233</v>
      </c>
      <c r="C815" t="s">
        <v>44</v>
      </c>
      <c r="D815" t="s">
        <v>42</v>
      </c>
      <c r="E815" t="s">
        <v>139</v>
      </c>
      <c r="F815" s="113" t="str">
        <f>VLOOKUP(B815,'DEER BldgType Assignment'!$B$7:$C$139,2,FALSE)</f>
        <v>RFF</v>
      </c>
      <c r="G815" s="113"/>
      <c r="H815" s="113" t="str">
        <f t="shared" si="12"/>
        <v>RFF</v>
      </c>
      <c r="I815">
        <v>1</v>
      </c>
    </row>
    <row r="816" spans="2:9">
      <c r="B816" s="100" t="s">
        <v>298</v>
      </c>
      <c r="C816" t="s">
        <v>34</v>
      </c>
      <c r="D816" t="s">
        <v>34</v>
      </c>
      <c r="E816" t="s">
        <v>367</v>
      </c>
      <c r="F816" s="113" t="str">
        <f>VLOOKUP(B816,'DEER BldgType Assignment'!$B$7:$C$139,2,FALSE)</f>
        <v>OfS</v>
      </c>
      <c r="G816" s="113"/>
      <c r="H816" s="113" t="str">
        <f t="shared" si="12"/>
        <v>OfS</v>
      </c>
      <c r="I816">
        <v>1</v>
      </c>
    </row>
    <row r="817" spans="2:9">
      <c r="B817" s="100" t="s">
        <v>298</v>
      </c>
      <c r="C817" t="s">
        <v>34</v>
      </c>
      <c r="D817" t="s">
        <v>34</v>
      </c>
      <c r="E817" t="s">
        <v>366</v>
      </c>
      <c r="F817" s="113" t="str">
        <f>VLOOKUP(B817,'DEER BldgType Assignment'!$B$7:$C$139,2,FALSE)</f>
        <v>OfS</v>
      </c>
      <c r="G817" s="113"/>
      <c r="H817" s="113" t="str">
        <f t="shared" si="12"/>
        <v>OfS</v>
      </c>
      <c r="I817">
        <v>1</v>
      </c>
    </row>
    <row r="818" spans="2:9">
      <c r="B818" s="100" t="s">
        <v>298</v>
      </c>
      <c r="C818" t="s">
        <v>34</v>
      </c>
      <c r="D818" t="s">
        <v>34</v>
      </c>
      <c r="E818" t="s">
        <v>340</v>
      </c>
      <c r="F818" s="113" t="str">
        <f>VLOOKUP(B818,'DEER BldgType Assignment'!$B$7:$C$139,2,FALSE)</f>
        <v>OfS</v>
      </c>
      <c r="G818" s="113"/>
      <c r="H818" s="113" t="str">
        <f t="shared" si="12"/>
        <v>OfS</v>
      </c>
      <c r="I818">
        <v>2</v>
      </c>
    </row>
    <row r="819" spans="2:9">
      <c r="B819" t="s">
        <v>333</v>
      </c>
      <c r="C819" t="s">
        <v>373</v>
      </c>
      <c r="D819" t="s">
        <v>46</v>
      </c>
      <c r="E819" t="s">
        <v>340</v>
      </c>
      <c r="F819" s="113" t="str">
        <f>VLOOKUP(B819,'DEER BldgType Assignment'!$B$7:$C$139,2,FALSE)</f>
        <v>RtL</v>
      </c>
      <c r="G819" s="113"/>
      <c r="H819" s="113" t="str">
        <f t="shared" si="12"/>
        <v>RtL</v>
      </c>
      <c r="I819">
        <v>3</v>
      </c>
    </row>
    <row r="820" spans="2:9">
      <c r="B820" t="s">
        <v>292</v>
      </c>
      <c r="C820" t="s">
        <v>42</v>
      </c>
      <c r="D820" t="s">
        <v>42</v>
      </c>
      <c r="E820" t="s">
        <v>139</v>
      </c>
      <c r="F820" s="113" t="str">
        <f>VLOOKUP(B820,'DEER BldgType Assignment'!$B$7:$C$139,2,FALSE)</f>
        <v>RFF</v>
      </c>
      <c r="G820" s="113"/>
      <c r="H820" s="113" t="str">
        <f t="shared" si="12"/>
        <v>RFF</v>
      </c>
      <c r="I820">
        <v>2</v>
      </c>
    </row>
    <row r="821" spans="2:9">
      <c r="B821" t="s">
        <v>292</v>
      </c>
      <c r="C821" t="s">
        <v>42</v>
      </c>
      <c r="D821" t="s">
        <v>42</v>
      </c>
      <c r="E821" t="s">
        <v>372</v>
      </c>
      <c r="F821" s="113" t="str">
        <f>VLOOKUP(B821,'DEER BldgType Assignment'!$B$7:$C$139,2,FALSE)</f>
        <v>RFF</v>
      </c>
      <c r="G821" s="113"/>
      <c r="H821" s="113" t="str">
        <f t="shared" si="12"/>
        <v>RFF</v>
      </c>
      <c r="I821">
        <v>1</v>
      </c>
    </row>
    <row r="822" spans="2:9">
      <c r="B822" t="s">
        <v>292</v>
      </c>
      <c r="C822" t="s">
        <v>42</v>
      </c>
      <c r="D822" t="s">
        <v>42</v>
      </c>
      <c r="E822" t="s">
        <v>371</v>
      </c>
      <c r="F822" s="113" t="str">
        <f>VLOOKUP(B822,'DEER BldgType Assignment'!$B$7:$C$139,2,FALSE)</f>
        <v>RFF</v>
      </c>
      <c r="G822" s="113"/>
      <c r="H822" s="113" t="str">
        <f t="shared" si="12"/>
        <v>RFF</v>
      </c>
      <c r="I822">
        <v>1</v>
      </c>
    </row>
    <row r="823" spans="2:9">
      <c r="B823" t="s">
        <v>324</v>
      </c>
      <c r="C823" t="s">
        <v>48</v>
      </c>
      <c r="D823" t="s">
        <v>48</v>
      </c>
      <c r="E823" t="s">
        <v>365</v>
      </c>
      <c r="F823" s="113" t="str">
        <f>VLOOKUP(B823,'DEER BldgType Assignment'!$B$7:$C$139,2,FALSE)</f>
        <v>RtS</v>
      </c>
      <c r="G823" s="113"/>
      <c r="H823" s="113" t="str">
        <f t="shared" si="12"/>
        <v>RtS</v>
      </c>
      <c r="I823">
        <v>1</v>
      </c>
    </row>
    <row r="824" spans="2:9">
      <c r="B824" t="s">
        <v>324</v>
      </c>
      <c r="C824" t="s">
        <v>48</v>
      </c>
      <c r="D824" t="s">
        <v>48</v>
      </c>
      <c r="E824" t="s">
        <v>371</v>
      </c>
      <c r="F824" s="113" t="str">
        <f>VLOOKUP(B824,'DEER BldgType Assignment'!$B$7:$C$139,2,FALSE)</f>
        <v>RtS</v>
      </c>
      <c r="G824" s="113"/>
      <c r="H824" s="113" t="str">
        <f t="shared" si="12"/>
        <v>RtS</v>
      </c>
      <c r="I824">
        <v>1</v>
      </c>
    </row>
    <row r="825" spans="2:9">
      <c r="B825" t="s">
        <v>324</v>
      </c>
      <c r="C825" t="s">
        <v>48</v>
      </c>
      <c r="D825" t="s">
        <v>48</v>
      </c>
      <c r="E825" t="s">
        <v>142</v>
      </c>
      <c r="F825" s="113" t="str">
        <f>VLOOKUP(B825,'DEER BldgType Assignment'!$B$7:$C$139,2,FALSE)</f>
        <v>RtS</v>
      </c>
      <c r="G825" s="113"/>
      <c r="H825" s="113" t="str">
        <f t="shared" si="12"/>
        <v>RtS</v>
      </c>
      <c r="I825">
        <v>13</v>
      </c>
    </row>
    <row r="826" spans="2:9">
      <c r="B826" t="s">
        <v>293</v>
      </c>
      <c r="C826" t="s">
        <v>34</v>
      </c>
      <c r="D826" t="s">
        <v>34</v>
      </c>
      <c r="E826" t="s">
        <v>367</v>
      </c>
      <c r="F826" s="113" t="str">
        <f>VLOOKUP(B826,'DEER BldgType Assignment'!$B$7:$C$139,2,FALSE)</f>
        <v>OfS</v>
      </c>
      <c r="G826" s="113"/>
      <c r="H826" s="113" t="str">
        <f t="shared" si="12"/>
        <v>OfS</v>
      </c>
      <c r="I826">
        <v>1</v>
      </c>
    </row>
    <row r="827" spans="2:9">
      <c r="B827" t="s">
        <v>293</v>
      </c>
      <c r="C827" t="s">
        <v>34</v>
      </c>
      <c r="D827" t="s">
        <v>34</v>
      </c>
      <c r="E827" t="s">
        <v>366</v>
      </c>
      <c r="F827" s="113" t="str">
        <f>VLOOKUP(B827,'DEER BldgType Assignment'!$B$7:$C$139,2,FALSE)</f>
        <v>OfS</v>
      </c>
      <c r="G827" s="113"/>
      <c r="H827" s="113" t="str">
        <f t="shared" si="12"/>
        <v>OfS</v>
      </c>
      <c r="I827">
        <v>1</v>
      </c>
    </row>
    <row r="828" spans="2:9">
      <c r="B828" t="s">
        <v>293</v>
      </c>
      <c r="C828" t="s">
        <v>34</v>
      </c>
      <c r="D828" t="s">
        <v>34</v>
      </c>
      <c r="E828" t="s">
        <v>340</v>
      </c>
      <c r="F828" s="113" t="str">
        <f>VLOOKUP(B828,'DEER BldgType Assignment'!$B$7:$C$139,2,FALSE)</f>
        <v>OfS</v>
      </c>
      <c r="G828" s="113"/>
      <c r="H828" s="113" t="str">
        <f t="shared" si="12"/>
        <v>OfS</v>
      </c>
      <c r="I828">
        <v>1</v>
      </c>
    </row>
    <row r="829" spans="2:9">
      <c r="B829" s="100" t="s">
        <v>298</v>
      </c>
      <c r="C829" t="s">
        <v>34</v>
      </c>
      <c r="D829" t="s">
        <v>34</v>
      </c>
      <c r="E829" t="s">
        <v>366</v>
      </c>
      <c r="F829" s="113" t="str">
        <f>VLOOKUP(B829,'DEER BldgType Assignment'!$B$7:$C$139,2,FALSE)</f>
        <v>OfS</v>
      </c>
      <c r="G829" s="113"/>
      <c r="H829" s="113" t="str">
        <f t="shared" si="12"/>
        <v>OfS</v>
      </c>
      <c r="I829">
        <v>1</v>
      </c>
    </row>
    <row r="830" spans="2:9">
      <c r="B830" s="100" t="s">
        <v>298</v>
      </c>
      <c r="C830" t="s">
        <v>34</v>
      </c>
      <c r="D830" t="s">
        <v>34</v>
      </c>
      <c r="E830" t="s">
        <v>365</v>
      </c>
      <c r="F830" s="113" t="str">
        <f>VLOOKUP(B830,'DEER BldgType Assignment'!$B$7:$C$139,2,FALSE)</f>
        <v>OfS</v>
      </c>
      <c r="G830" s="113"/>
      <c r="H830" s="113" t="str">
        <f t="shared" si="12"/>
        <v>OfS</v>
      </c>
      <c r="I830">
        <v>1</v>
      </c>
    </row>
    <row r="831" spans="2:9">
      <c r="B831" s="100" t="s">
        <v>298</v>
      </c>
      <c r="C831" t="s">
        <v>34</v>
      </c>
      <c r="D831" t="s">
        <v>34</v>
      </c>
      <c r="E831" t="s">
        <v>371</v>
      </c>
      <c r="F831" s="113" t="str">
        <f>VLOOKUP(B831,'DEER BldgType Assignment'!$B$7:$C$139,2,FALSE)</f>
        <v>OfS</v>
      </c>
      <c r="G831" s="113"/>
      <c r="H831" s="113" t="str">
        <f t="shared" si="12"/>
        <v>OfS</v>
      </c>
      <c r="I831">
        <v>1</v>
      </c>
    </row>
    <row r="832" spans="2:9">
      <c r="B832" s="100" t="s">
        <v>298</v>
      </c>
      <c r="C832" t="s">
        <v>34</v>
      </c>
      <c r="D832" t="s">
        <v>34</v>
      </c>
      <c r="E832" t="s">
        <v>340</v>
      </c>
      <c r="F832" s="113" t="str">
        <f>VLOOKUP(B832,'DEER BldgType Assignment'!$B$7:$C$139,2,FALSE)</f>
        <v>OfS</v>
      </c>
      <c r="G832" s="113"/>
      <c r="H832" s="113" t="str">
        <f t="shared" si="12"/>
        <v>OfS</v>
      </c>
      <c r="I832">
        <v>1</v>
      </c>
    </row>
    <row r="833" spans="2:9">
      <c r="B833" t="s">
        <v>339</v>
      </c>
      <c r="C833" t="s">
        <v>34</v>
      </c>
      <c r="D833" t="s">
        <v>34</v>
      </c>
      <c r="E833" t="s">
        <v>367</v>
      </c>
      <c r="F833" s="113" t="str">
        <f>VLOOKUP(B833,'DEER BldgType Assignment'!$B$7:$C$139,2,FALSE)</f>
        <v>OfS</v>
      </c>
      <c r="G833" s="113"/>
      <c r="H833" s="113" t="str">
        <f t="shared" si="12"/>
        <v>OfS</v>
      </c>
      <c r="I833">
        <v>2</v>
      </c>
    </row>
    <row r="834" spans="2:9">
      <c r="B834" t="s">
        <v>339</v>
      </c>
      <c r="C834" t="s">
        <v>34</v>
      </c>
      <c r="D834" t="s">
        <v>34</v>
      </c>
      <c r="E834" t="s">
        <v>365</v>
      </c>
      <c r="F834" s="113" t="str">
        <f>VLOOKUP(B834,'DEER BldgType Assignment'!$B$7:$C$139,2,FALSE)</f>
        <v>OfS</v>
      </c>
      <c r="G834" s="113"/>
      <c r="H834" s="113" t="str">
        <f t="shared" si="12"/>
        <v>OfS</v>
      </c>
      <c r="I834">
        <v>8</v>
      </c>
    </row>
    <row r="835" spans="2:9">
      <c r="B835" s="100" t="s">
        <v>298</v>
      </c>
      <c r="C835" t="s">
        <v>34</v>
      </c>
      <c r="D835" t="s">
        <v>34</v>
      </c>
      <c r="E835" t="s">
        <v>366</v>
      </c>
      <c r="F835" s="113" t="str">
        <f>VLOOKUP(B835,'DEER BldgType Assignment'!$B$7:$C$139,2,FALSE)</f>
        <v>OfS</v>
      </c>
      <c r="G835" s="113"/>
      <c r="H835" s="113" t="str">
        <f t="shared" si="12"/>
        <v>OfS</v>
      </c>
      <c r="I835">
        <v>2</v>
      </c>
    </row>
    <row r="836" spans="2:9">
      <c r="B836" s="100" t="s">
        <v>298</v>
      </c>
      <c r="C836" t="s">
        <v>34</v>
      </c>
      <c r="D836" t="s">
        <v>34</v>
      </c>
      <c r="E836" t="s">
        <v>370</v>
      </c>
      <c r="F836" s="113" t="str">
        <f>VLOOKUP(B836,'DEER BldgType Assignment'!$B$7:$C$139,2,FALSE)</f>
        <v>OfS</v>
      </c>
      <c r="G836" s="113"/>
      <c r="H836" s="113" t="str">
        <f t="shared" si="12"/>
        <v>OfS</v>
      </c>
      <c r="I836">
        <v>2</v>
      </c>
    </row>
    <row r="837" spans="2:9">
      <c r="B837" s="100" t="s">
        <v>298</v>
      </c>
      <c r="C837" t="s">
        <v>34</v>
      </c>
      <c r="D837" t="s">
        <v>34</v>
      </c>
      <c r="E837" t="s">
        <v>379</v>
      </c>
      <c r="F837" s="113" t="str">
        <f>VLOOKUP(B837,'DEER BldgType Assignment'!$B$7:$C$139,2,FALSE)</f>
        <v>OfS</v>
      </c>
      <c r="G837" s="113"/>
      <c r="H837" s="113" t="str">
        <f t="shared" si="12"/>
        <v>OfS</v>
      </c>
      <c r="I837">
        <v>1</v>
      </c>
    </row>
    <row r="838" spans="2:9">
      <c r="B838" s="100" t="s">
        <v>298</v>
      </c>
      <c r="C838" t="s">
        <v>34</v>
      </c>
      <c r="D838" t="s">
        <v>34</v>
      </c>
      <c r="E838" t="s">
        <v>365</v>
      </c>
      <c r="F838" s="113" t="str">
        <f>VLOOKUP(B838,'DEER BldgType Assignment'!$B$7:$C$139,2,FALSE)</f>
        <v>OfS</v>
      </c>
      <c r="G838" s="113"/>
      <c r="H838" s="113" t="str">
        <f t="shared" si="12"/>
        <v>OfS</v>
      </c>
      <c r="I838">
        <v>6</v>
      </c>
    </row>
    <row r="839" spans="2:9">
      <c r="B839" s="100" t="s">
        <v>298</v>
      </c>
      <c r="C839" t="s">
        <v>34</v>
      </c>
      <c r="D839" t="s">
        <v>34</v>
      </c>
      <c r="E839" t="s">
        <v>340</v>
      </c>
      <c r="F839" s="113" t="str">
        <f>VLOOKUP(B839,'DEER BldgType Assignment'!$B$7:$C$139,2,FALSE)</f>
        <v>OfS</v>
      </c>
      <c r="G839" s="113"/>
      <c r="H839" s="113" t="str">
        <f t="shared" si="12"/>
        <v>OfS</v>
      </c>
      <c r="I839">
        <v>1</v>
      </c>
    </row>
    <row r="840" spans="2:9">
      <c r="B840" t="s">
        <v>109</v>
      </c>
      <c r="C840" t="s">
        <v>368</v>
      </c>
      <c r="D840" t="s">
        <v>109</v>
      </c>
      <c r="E840" t="s">
        <v>369</v>
      </c>
      <c r="F840" s="113" t="str">
        <f>VLOOKUP(B840,'DEER BldgType Assignment'!$B$7:$C$139,2,FALSE)</f>
        <v>Mtl</v>
      </c>
      <c r="G840" s="113"/>
      <c r="H840" s="113" t="str">
        <f t="shared" ref="H840:H903" si="13">IF(ISBLANK(G840),F840,G840)</f>
        <v>Mtl</v>
      </c>
      <c r="I840">
        <v>23</v>
      </c>
    </row>
    <row r="841" spans="2:9">
      <c r="B841" t="s">
        <v>109</v>
      </c>
      <c r="C841" t="s">
        <v>368</v>
      </c>
      <c r="D841" t="s">
        <v>109</v>
      </c>
      <c r="E841" t="s">
        <v>367</v>
      </c>
      <c r="F841" s="113" t="str">
        <f>VLOOKUP(B841,'DEER BldgType Assignment'!$B$7:$C$139,2,FALSE)</f>
        <v>Mtl</v>
      </c>
      <c r="G841" s="113"/>
      <c r="H841" s="113" t="str">
        <f t="shared" si="13"/>
        <v>Mtl</v>
      </c>
      <c r="I841">
        <v>4</v>
      </c>
    </row>
    <row r="842" spans="2:9">
      <c r="B842" s="100" t="s">
        <v>229</v>
      </c>
      <c r="C842" t="s">
        <v>48</v>
      </c>
      <c r="D842" t="s">
        <v>105</v>
      </c>
      <c r="E842" t="s">
        <v>366</v>
      </c>
      <c r="F842" s="113" t="str">
        <f>VLOOKUP(B842,'DEER BldgType Assignment'!$B$7:$C$139,2,FALSE)</f>
        <v>MLI</v>
      </c>
      <c r="G842" s="113"/>
      <c r="H842" s="113" t="str">
        <f t="shared" si="13"/>
        <v>MLI</v>
      </c>
      <c r="I842">
        <v>1</v>
      </c>
    </row>
    <row r="843" spans="2:9">
      <c r="B843" s="100" t="s">
        <v>229</v>
      </c>
      <c r="C843" t="s">
        <v>48</v>
      </c>
      <c r="D843" t="s">
        <v>105</v>
      </c>
      <c r="E843" t="s">
        <v>381</v>
      </c>
      <c r="F843" s="113" t="str">
        <f>VLOOKUP(B843,'DEER BldgType Assignment'!$B$7:$C$139,2,FALSE)</f>
        <v>MLI</v>
      </c>
      <c r="G843" s="113"/>
      <c r="H843" s="113" t="str">
        <f t="shared" si="13"/>
        <v>MLI</v>
      </c>
      <c r="I843">
        <v>3</v>
      </c>
    </row>
    <row r="844" spans="2:9">
      <c r="B844" s="100" t="s">
        <v>229</v>
      </c>
      <c r="C844" t="s">
        <v>48</v>
      </c>
      <c r="D844" t="s">
        <v>105</v>
      </c>
      <c r="E844" t="s">
        <v>365</v>
      </c>
      <c r="F844" s="113" t="str">
        <f>VLOOKUP(B844,'DEER BldgType Assignment'!$B$7:$C$139,2,FALSE)</f>
        <v>MLI</v>
      </c>
      <c r="G844" s="113"/>
      <c r="H844" s="113" t="str">
        <f t="shared" si="13"/>
        <v>MLI</v>
      </c>
      <c r="I844">
        <v>4</v>
      </c>
    </row>
    <row r="845" spans="2:9">
      <c r="B845" t="s">
        <v>281</v>
      </c>
      <c r="C845" t="s">
        <v>48</v>
      </c>
      <c r="D845" t="s">
        <v>45</v>
      </c>
      <c r="E845" t="s">
        <v>142</v>
      </c>
      <c r="F845" s="113" t="str">
        <f>VLOOKUP(B845,'DEER BldgType Assignment'!$B$7:$C$139,2,FALSE)</f>
        <v>Rt3</v>
      </c>
      <c r="G845" s="113"/>
      <c r="H845" s="113" t="str">
        <f t="shared" si="13"/>
        <v>Rt3</v>
      </c>
      <c r="I845">
        <v>2</v>
      </c>
    </row>
    <row r="846" spans="2:9">
      <c r="B846" t="s">
        <v>324</v>
      </c>
      <c r="C846" t="s">
        <v>48</v>
      </c>
      <c r="D846" t="s">
        <v>48</v>
      </c>
      <c r="E846" t="s">
        <v>142</v>
      </c>
      <c r="F846" s="113" t="str">
        <f>VLOOKUP(B846,'DEER BldgType Assignment'!$B$7:$C$139,2,FALSE)</f>
        <v>RtS</v>
      </c>
      <c r="G846" s="113"/>
      <c r="H846" s="113" t="str">
        <f t="shared" si="13"/>
        <v>RtS</v>
      </c>
      <c r="I846">
        <v>1</v>
      </c>
    </row>
    <row r="847" spans="2:9">
      <c r="B847" t="s">
        <v>109</v>
      </c>
      <c r="C847" t="s">
        <v>368</v>
      </c>
      <c r="D847" t="s">
        <v>109</v>
      </c>
      <c r="E847" t="s">
        <v>366</v>
      </c>
      <c r="F847" s="113" t="str">
        <f>VLOOKUP(B847,'DEER BldgType Assignment'!$B$7:$C$139,2,FALSE)</f>
        <v>Mtl</v>
      </c>
      <c r="G847" s="113"/>
      <c r="H847" s="113" t="str">
        <f t="shared" si="13"/>
        <v>Mtl</v>
      </c>
      <c r="I847">
        <v>4</v>
      </c>
    </row>
    <row r="848" spans="2:9">
      <c r="B848" t="s">
        <v>237</v>
      </c>
      <c r="C848" t="s">
        <v>44</v>
      </c>
      <c r="D848" t="s">
        <v>44</v>
      </c>
      <c r="E848" t="s">
        <v>365</v>
      </c>
      <c r="F848" s="113" t="str">
        <f>VLOOKUP(B848,'DEER BldgType Assignment'!$B$7:$C$139,2,FALSE)</f>
        <v>RSD</v>
      </c>
      <c r="G848" s="113"/>
      <c r="H848" s="113" t="str">
        <f t="shared" si="13"/>
        <v>RSD</v>
      </c>
      <c r="I848">
        <v>1</v>
      </c>
    </row>
    <row r="849" spans="2:9">
      <c r="B849" t="s">
        <v>237</v>
      </c>
      <c r="C849" t="s">
        <v>44</v>
      </c>
      <c r="D849" t="s">
        <v>44</v>
      </c>
      <c r="E849" t="s">
        <v>366</v>
      </c>
      <c r="F849" s="113" t="str">
        <f>VLOOKUP(B849,'DEER BldgType Assignment'!$B$7:$C$139,2,FALSE)</f>
        <v>RSD</v>
      </c>
      <c r="G849" s="113"/>
      <c r="H849" s="113" t="str">
        <f t="shared" si="13"/>
        <v>RSD</v>
      </c>
      <c r="I849">
        <v>2</v>
      </c>
    </row>
    <row r="850" spans="2:9">
      <c r="B850" t="s">
        <v>237</v>
      </c>
      <c r="C850" t="s">
        <v>44</v>
      </c>
      <c r="D850" t="s">
        <v>44</v>
      </c>
      <c r="E850" t="s">
        <v>340</v>
      </c>
      <c r="F850" s="113" t="str">
        <f>VLOOKUP(B850,'DEER BldgType Assignment'!$B$7:$C$139,2,FALSE)</f>
        <v>RSD</v>
      </c>
      <c r="G850" s="113"/>
      <c r="H850" s="113" t="str">
        <f t="shared" si="13"/>
        <v>RSD</v>
      </c>
      <c r="I850">
        <v>4</v>
      </c>
    </row>
    <row r="851" spans="2:9">
      <c r="B851" t="s">
        <v>324</v>
      </c>
      <c r="C851" t="s">
        <v>48</v>
      </c>
      <c r="D851" t="s">
        <v>48</v>
      </c>
      <c r="E851" t="s">
        <v>142</v>
      </c>
      <c r="F851" s="113" t="str">
        <f>VLOOKUP(B851,'DEER BldgType Assignment'!$B$7:$C$139,2,FALSE)</f>
        <v>RtS</v>
      </c>
      <c r="G851" s="113"/>
      <c r="H851" s="113" t="str">
        <f t="shared" si="13"/>
        <v>RtS</v>
      </c>
      <c r="I851">
        <v>4</v>
      </c>
    </row>
    <row r="852" spans="2:9">
      <c r="B852" t="s">
        <v>269</v>
      </c>
      <c r="C852" t="s">
        <v>276</v>
      </c>
      <c r="D852" t="s">
        <v>50</v>
      </c>
      <c r="E852" t="s">
        <v>366</v>
      </c>
      <c r="F852" s="113" t="str">
        <f>VLOOKUP(B852,'DEER BldgType Assignment'!$B$7:$C$139,2,FALSE)</f>
        <v>SCn</v>
      </c>
      <c r="G852" s="113"/>
      <c r="H852" s="113" t="str">
        <f t="shared" si="13"/>
        <v>SCn</v>
      </c>
      <c r="I852">
        <v>1</v>
      </c>
    </row>
    <row r="853" spans="2:9">
      <c r="B853" t="s">
        <v>313</v>
      </c>
      <c r="C853" t="s">
        <v>377</v>
      </c>
      <c r="D853" t="s">
        <v>34</v>
      </c>
      <c r="E853" t="s">
        <v>365</v>
      </c>
      <c r="F853" s="113" t="str">
        <f>VLOOKUP(B853,'DEER BldgType Assignment'!$B$7:$C$139,2,FALSE)</f>
        <v>OfS</v>
      </c>
      <c r="G853" s="113"/>
      <c r="H853" s="113" t="str">
        <f t="shared" si="13"/>
        <v>OfS</v>
      </c>
      <c r="I853">
        <v>4</v>
      </c>
    </row>
    <row r="854" spans="2:9">
      <c r="B854" t="s">
        <v>313</v>
      </c>
      <c r="C854" t="s">
        <v>377</v>
      </c>
      <c r="D854" t="s">
        <v>34</v>
      </c>
      <c r="E854" t="s">
        <v>371</v>
      </c>
      <c r="F854" s="113" t="str">
        <f>VLOOKUP(B854,'DEER BldgType Assignment'!$B$7:$C$139,2,FALSE)</f>
        <v>OfS</v>
      </c>
      <c r="G854" s="113"/>
      <c r="H854" s="113" t="str">
        <f t="shared" si="13"/>
        <v>OfS</v>
      </c>
      <c r="I854">
        <v>2</v>
      </c>
    </row>
    <row r="855" spans="2:9">
      <c r="B855" t="s">
        <v>108</v>
      </c>
      <c r="C855" t="s">
        <v>368</v>
      </c>
      <c r="D855" t="s">
        <v>108</v>
      </c>
      <c r="E855" t="s">
        <v>367</v>
      </c>
      <c r="F855" s="113" t="str">
        <f>VLOOKUP(B855,'DEER BldgType Assignment'!$B$7:$C$139,2,FALSE)</f>
        <v>Htl</v>
      </c>
      <c r="G855" s="113"/>
      <c r="H855" s="113" t="str">
        <f t="shared" si="13"/>
        <v>Htl</v>
      </c>
      <c r="I855">
        <v>1</v>
      </c>
    </row>
    <row r="856" spans="2:9">
      <c r="B856" t="s">
        <v>108</v>
      </c>
      <c r="C856" t="s">
        <v>368</v>
      </c>
      <c r="D856" t="s">
        <v>108</v>
      </c>
      <c r="E856" t="s">
        <v>378</v>
      </c>
      <c r="F856" s="113" t="str">
        <f>VLOOKUP(B856,'DEER BldgType Assignment'!$B$7:$C$139,2,FALSE)</f>
        <v>Htl</v>
      </c>
      <c r="G856" s="113"/>
      <c r="H856" s="113" t="str">
        <f t="shared" si="13"/>
        <v>Htl</v>
      </c>
      <c r="I856">
        <v>1</v>
      </c>
    </row>
    <row r="857" spans="2:9">
      <c r="B857" t="s">
        <v>108</v>
      </c>
      <c r="C857" t="s">
        <v>368</v>
      </c>
      <c r="D857" t="s">
        <v>108</v>
      </c>
      <c r="E857" t="s">
        <v>371</v>
      </c>
      <c r="F857" s="113" t="str">
        <f>VLOOKUP(B857,'DEER BldgType Assignment'!$B$7:$C$139,2,FALSE)</f>
        <v>Htl</v>
      </c>
      <c r="G857" s="113"/>
      <c r="H857" s="113" t="str">
        <f t="shared" si="13"/>
        <v>Htl</v>
      </c>
      <c r="I857">
        <v>1</v>
      </c>
    </row>
    <row r="858" spans="2:9">
      <c r="B858" t="s">
        <v>108</v>
      </c>
      <c r="C858" t="s">
        <v>368</v>
      </c>
      <c r="D858" t="s">
        <v>108</v>
      </c>
      <c r="E858" t="s">
        <v>340</v>
      </c>
      <c r="F858" s="113" t="str">
        <f>VLOOKUP(B858,'DEER BldgType Assignment'!$B$7:$C$139,2,FALSE)</f>
        <v>Htl</v>
      </c>
      <c r="G858" s="113"/>
      <c r="H858" s="113" t="str">
        <f t="shared" si="13"/>
        <v>Htl</v>
      </c>
      <c r="I858">
        <v>2</v>
      </c>
    </row>
    <row r="859" spans="2:9">
      <c r="B859" s="100" t="s">
        <v>342</v>
      </c>
      <c r="C859" t="s">
        <v>48</v>
      </c>
      <c r="D859" t="s">
        <v>48</v>
      </c>
      <c r="E859" t="s">
        <v>366</v>
      </c>
      <c r="F859" s="113" t="str">
        <f>VLOOKUP(B859,'DEER BldgType Assignment'!$B$7:$C$139,2,FALSE)</f>
        <v>RtS</v>
      </c>
      <c r="G859" s="113"/>
      <c r="H859" s="113" t="str">
        <f t="shared" si="13"/>
        <v>RtS</v>
      </c>
      <c r="I859">
        <v>1</v>
      </c>
    </row>
    <row r="860" spans="2:9">
      <c r="B860" s="100" t="s">
        <v>384</v>
      </c>
      <c r="C860" t="s">
        <v>48</v>
      </c>
      <c r="D860" t="s">
        <v>48</v>
      </c>
      <c r="E860" t="s">
        <v>365</v>
      </c>
      <c r="F860" s="113" t="str">
        <f>VLOOKUP(B860,'DEER BldgType Assignment'!$B$7:$C$139,2,FALSE)</f>
        <v>RtS</v>
      </c>
      <c r="G860" s="113"/>
      <c r="H860" s="113" t="str">
        <f t="shared" si="13"/>
        <v>RtS</v>
      </c>
      <c r="I860">
        <v>1</v>
      </c>
    </row>
    <row r="861" spans="2:9">
      <c r="B861" s="100" t="s">
        <v>384</v>
      </c>
      <c r="C861" t="s">
        <v>48</v>
      </c>
      <c r="D861" t="s">
        <v>48</v>
      </c>
      <c r="E861" t="s">
        <v>142</v>
      </c>
      <c r="F861" s="113" t="str">
        <f>VLOOKUP(B861,'DEER BldgType Assignment'!$B$7:$C$139,2,FALSE)</f>
        <v>RtS</v>
      </c>
      <c r="G861" s="113"/>
      <c r="H861" s="113" t="str">
        <f t="shared" si="13"/>
        <v>RtS</v>
      </c>
      <c r="I861">
        <v>1</v>
      </c>
    </row>
    <row r="862" spans="2:9">
      <c r="B862" t="s">
        <v>341</v>
      </c>
      <c r="C862" t="s">
        <v>44</v>
      </c>
      <c r="D862" t="s">
        <v>44</v>
      </c>
      <c r="E862" t="s">
        <v>139</v>
      </c>
      <c r="F862" s="113" t="str">
        <f>VLOOKUP(B862,'DEER BldgType Assignment'!$B$7:$C$139,2,FALSE)</f>
        <v>RSD</v>
      </c>
      <c r="G862" s="113"/>
      <c r="H862" s="113" t="str">
        <f t="shared" si="13"/>
        <v>RSD</v>
      </c>
      <c r="I862">
        <v>2</v>
      </c>
    </row>
    <row r="863" spans="2:9">
      <c r="B863" t="s">
        <v>341</v>
      </c>
      <c r="C863" t="s">
        <v>44</v>
      </c>
      <c r="D863" t="s">
        <v>44</v>
      </c>
      <c r="E863" t="s">
        <v>372</v>
      </c>
      <c r="F863" s="113" t="str">
        <f>VLOOKUP(B863,'DEER BldgType Assignment'!$B$7:$C$139,2,FALSE)</f>
        <v>RSD</v>
      </c>
      <c r="G863" s="113"/>
      <c r="H863" s="113" t="str">
        <f t="shared" si="13"/>
        <v>RSD</v>
      </c>
      <c r="I863">
        <v>2</v>
      </c>
    </row>
    <row r="864" spans="2:9">
      <c r="B864" t="s">
        <v>341</v>
      </c>
      <c r="C864" t="s">
        <v>44</v>
      </c>
      <c r="D864" t="s">
        <v>44</v>
      </c>
      <c r="E864" t="s">
        <v>371</v>
      </c>
      <c r="F864" s="113" t="str">
        <f>VLOOKUP(B864,'DEER BldgType Assignment'!$B$7:$C$139,2,FALSE)</f>
        <v>RSD</v>
      </c>
      <c r="G864" s="113"/>
      <c r="H864" s="113" t="str">
        <f t="shared" si="13"/>
        <v>RSD</v>
      </c>
      <c r="I864">
        <v>1</v>
      </c>
    </row>
    <row r="865" spans="2:9">
      <c r="B865" t="s">
        <v>341</v>
      </c>
      <c r="C865" t="s">
        <v>44</v>
      </c>
      <c r="D865" t="s">
        <v>44</v>
      </c>
      <c r="E865" t="s">
        <v>366</v>
      </c>
      <c r="F865" s="113" t="str">
        <f>VLOOKUP(B865,'DEER BldgType Assignment'!$B$7:$C$139,2,FALSE)</f>
        <v>RSD</v>
      </c>
      <c r="G865" s="113"/>
      <c r="H865" s="113" t="str">
        <f t="shared" si="13"/>
        <v>RSD</v>
      </c>
      <c r="I865">
        <v>3</v>
      </c>
    </row>
    <row r="866" spans="2:9">
      <c r="B866" t="s">
        <v>341</v>
      </c>
      <c r="C866" t="s">
        <v>44</v>
      </c>
      <c r="D866" t="s">
        <v>44</v>
      </c>
      <c r="E866" t="s">
        <v>340</v>
      </c>
      <c r="F866" s="113" t="str">
        <f>VLOOKUP(B866,'DEER BldgType Assignment'!$B$7:$C$139,2,FALSE)</f>
        <v>RSD</v>
      </c>
      <c r="G866" s="113"/>
      <c r="H866" s="113" t="str">
        <f t="shared" si="13"/>
        <v>RSD</v>
      </c>
      <c r="I866">
        <v>2</v>
      </c>
    </row>
    <row r="867" spans="2:9">
      <c r="B867" s="100" t="s">
        <v>235</v>
      </c>
      <c r="C867" t="s">
        <v>377</v>
      </c>
      <c r="D867" t="s">
        <v>44</v>
      </c>
      <c r="E867" t="s">
        <v>371</v>
      </c>
      <c r="F867" s="113" t="str">
        <f>VLOOKUP(B867,'DEER BldgType Assignment'!$B$7:$C$139,2,FALSE)</f>
        <v>RSD</v>
      </c>
      <c r="G867" s="113"/>
      <c r="H867" s="113" t="str">
        <f t="shared" si="13"/>
        <v>RSD</v>
      </c>
      <c r="I867">
        <v>2</v>
      </c>
    </row>
    <row r="868" spans="2:9">
      <c r="B868" t="s">
        <v>260</v>
      </c>
      <c r="C868" t="s">
        <v>382</v>
      </c>
      <c r="D868" t="s">
        <v>301</v>
      </c>
      <c r="E868" t="s">
        <v>371</v>
      </c>
      <c r="F868" s="113" t="str">
        <f>VLOOKUP(B868,'DEER BldgType Assignment'!$B$7:$C$139,2,FALSE)</f>
        <v>GrH</v>
      </c>
      <c r="G868" s="113"/>
      <c r="H868" s="113" t="str">
        <f t="shared" si="13"/>
        <v>GrH</v>
      </c>
      <c r="I868">
        <v>1</v>
      </c>
    </row>
    <row r="869" spans="2:9">
      <c r="B869" s="100" t="s">
        <v>224</v>
      </c>
      <c r="C869" t="s">
        <v>15</v>
      </c>
      <c r="D869" t="s">
        <v>15</v>
      </c>
      <c r="E869" t="s">
        <v>371</v>
      </c>
      <c r="F869" s="113" t="str">
        <f>VLOOKUP(B869,'DEER BldgType Assignment'!$B$7:$C$139,2,FALSE)</f>
        <v>Asm</v>
      </c>
      <c r="G869" s="113"/>
      <c r="H869" s="113" t="str">
        <f t="shared" si="13"/>
        <v>Asm</v>
      </c>
      <c r="I869">
        <v>1</v>
      </c>
    </row>
    <row r="870" spans="2:9">
      <c r="B870" t="s">
        <v>222</v>
      </c>
      <c r="C870" t="s">
        <v>380</v>
      </c>
      <c r="D870" t="s">
        <v>36</v>
      </c>
      <c r="E870" t="s">
        <v>365</v>
      </c>
      <c r="F870" s="113" t="str">
        <f>VLOOKUP(B870,'DEER BldgType Assignment'!$B$7:$C$139,2,FALSE)</f>
        <v>OfL</v>
      </c>
      <c r="G870" s="113"/>
      <c r="H870" s="113" t="str">
        <f t="shared" si="13"/>
        <v>OfL</v>
      </c>
      <c r="I870">
        <v>4</v>
      </c>
    </row>
    <row r="871" spans="2:9">
      <c r="B871" t="s">
        <v>222</v>
      </c>
      <c r="C871" t="s">
        <v>380</v>
      </c>
      <c r="D871" t="s">
        <v>36</v>
      </c>
      <c r="E871" t="s">
        <v>340</v>
      </c>
      <c r="F871" s="113" t="str">
        <f>VLOOKUP(B871,'DEER BldgType Assignment'!$B$7:$C$139,2,FALSE)</f>
        <v>OfL</v>
      </c>
      <c r="G871" s="113"/>
      <c r="H871" s="113" t="str">
        <f t="shared" si="13"/>
        <v>OfL</v>
      </c>
      <c r="I871">
        <v>1</v>
      </c>
    </row>
    <row r="872" spans="2:9">
      <c r="B872" t="s">
        <v>344</v>
      </c>
      <c r="C872" t="s">
        <v>373</v>
      </c>
      <c r="D872" t="s">
        <v>52</v>
      </c>
      <c r="E872" t="s">
        <v>365</v>
      </c>
      <c r="F872" s="113" t="str">
        <f>VLOOKUP(B872,'DEER BldgType Assignment'!$B$7:$C$139,2,FALSE)</f>
        <v>SUn</v>
      </c>
      <c r="G872" s="113"/>
      <c r="H872" s="113" t="str">
        <f t="shared" si="13"/>
        <v>SUn</v>
      </c>
      <c r="I872">
        <v>4</v>
      </c>
    </row>
    <row r="873" spans="2:9">
      <c r="B873" t="s">
        <v>344</v>
      </c>
      <c r="C873" t="s">
        <v>373</v>
      </c>
      <c r="D873" t="s">
        <v>52</v>
      </c>
      <c r="E873" t="s">
        <v>371</v>
      </c>
      <c r="F873" s="113" t="str">
        <f>VLOOKUP(B873,'DEER BldgType Assignment'!$B$7:$C$139,2,FALSE)</f>
        <v>SUn</v>
      </c>
      <c r="G873" s="113"/>
      <c r="H873" s="113" t="str">
        <f t="shared" si="13"/>
        <v>SUn</v>
      </c>
      <c r="I873">
        <v>2</v>
      </c>
    </row>
    <row r="874" spans="2:9">
      <c r="B874" t="s">
        <v>344</v>
      </c>
      <c r="C874" t="s">
        <v>373</v>
      </c>
      <c r="D874" t="s">
        <v>52</v>
      </c>
      <c r="E874" t="s">
        <v>340</v>
      </c>
      <c r="F874" s="113" t="str">
        <f>VLOOKUP(B874,'DEER BldgType Assignment'!$B$7:$C$139,2,FALSE)</f>
        <v>SUn</v>
      </c>
      <c r="G874" s="113"/>
      <c r="H874" s="113" t="str">
        <f t="shared" si="13"/>
        <v>SUn</v>
      </c>
      <c r="I874">
        <v>3</v>
      </c>
    </row>
    <row r="875" spans="2:9">
      <c r="B875" t="s">
        <v>109</v>
      </c>
      <c r="C875" t="s">
        <v>368</v>
      </c>
      <c r="D875" t="s">
        <v>109</v>
      </c>
      <c r="E875" t="s">
        <v>369</v>
      </c>
      <c r="F875" s="113" t="str">
        <f>VLOOKUP(B875,'DEER BldgType Assignment'!$B$7:$C$139,2,FALSE)</f>
        <v>Mtl</v>
      </c>
      <c r="G875" s="113"/>
      <c r="H875" s="113" t="str">
        <f t="shared" si="13"/>
        <v>Mtl</v>
      </c>
      <c r="I875">
        <v>6</v>
      </c>
    </row>
    <row r="876" spans="2:9">
      <c r="B876" s="100" t="s">
        <v>317</v>
      </c>
      <c r="C876" t="s">
        <v>36</v>
      </c>
      <c r="D876" t="s">
        <v>36</v>
      </c>
      <c r="E876" t="s">
        <v>365</v>
      </c>
      <c r="F876" s="113" t="str">
        <f>VLOOKUP(B876,'DEER BldgType Assignment'!$B$7:$C$139,2,FALSE)</f>
        <v>OfL</v>
      </c>
      <c r="G876" s="113"/>
      <c r="H876" s="113" t="str">
        <f t="shared" si="13"/>
        <v>OfL</v>
      </c>
      <c r="I876">
        <v>5</v>
      </c>
    </row>
    <row r="877" spans="2:9">
      <c r="B877" t="s">
        <v>274</v>
      </c>
      <c r="C877" t="s">
        <v>382</v>
      </c>
      <c r="D877" t="s">
        <v>34</v>
      </c>
      <c r="E877" t="s">
        <v>365</v>
      </c>
      <c r="F877" s="113" t="str">
        <f>VLOOKUP(B877,'DEER BldgType Assignment'!$B$7:$C$139,2,FALSE)</f>
        <v>MLI</v>
      </c>
      <c r="G877" s="113" t="s">
        <v>221</v>
      </c>
      <c r="H877" s="113" t="str">
        <f t="shared" si="13"/>
        <v>OfS</v>
      </c>
      <c r="I877">
        <v>1</v>
      </c>
    </row>
    <row r="878" spans="2:9">
      <c r="B878" s="101" t="s">
        <v>217</v>
      </c>
      <c r="C878" t="s">
        <v>15</v>
      </c>
      <c r="D878" t="s">
        <v>15</v>
      </c>
      <c r="E878" t="s">
        <v>367</v>
      </c>
      <c r="F878" s="113" t="str">
        <f>VLOOKUP(B878,'DEER BldgType Assignment'!$B$7:$C$139,2,FALSE)</f>
        <v>Asm</v>
      </c>
      <c r="G878" s="113"/>
      <c r="H878" s="113" t="str">
        <f t="shared" si="13"/>
        <v>Asm</v>
      </c>
      <c r="I878">
        <v>3</v>
      </c>
    </row>
    <row r="879" spans="2:9">
      <c r="B879" s="101" t="s">
        <v>217</v>
      </c>
      <c r="C879" t="s">
        <v>15</v>
      </c>
      <c r="D879" t="s">
        <v>15</v>
      </c>
      <c r="E879" t="s">
        <v>371</v>
      </c>
      <c r="F879" s="113" t="str">
        <f>VLOOKUP(B879,'DEER BldgType Assignment'!$B$7:$C$139,2,FALSE)</f>
        <v>Asm</v>
      </c>
      <c r="G879" s="113"/>
      <c r="H879" s="113" t="str">
        <f t="shared" si="13"/>
        <v>Asm</v>
      </c>
      <c r="I879">
        <v>5</v>
      </c>
    </row>
    <row r="880" spans="2:9">
      <c r="B880" s="101" t="s">
        <v>217</v>
      </c>
      <c r="C880" t="s">
        <v>15</v>
      </c>
      <c r="D880" t="s">
        <v>15</v>
      </c>
      <c r="E880" t="s">
        <v>366</v>
      </c>
      <c r="F880" s="113" t="str">
        <f>VLOOKUP(B880,'DEER BldgType Assignment'!$B$7:$C$139,2,FALSE)</f>
        <v>Asm</v>
      </c>
      <c r="G880" s="113"/>
      <c r="H880" s="113" t="str">
        <f t="shared" si="13"/>
        <v>Asm</v>
      </c>
      <c r="I880">
        <v>2</v>
      </c>
    </row>
    <row r="881" spans="2:9">
      <c r="B881" s="100" t="s">
        <v>229</v>
      </c>
      <c r="C881" t="s">
        <v>48</v>
      </c>
      <c r="D881" t="s">
        <v>105</v>
      </c>
      <c r="E881" t="s">
        <v>365</v>
      </c>
      <c r="F881" s="113" t="str">
        <f>VLOOKUP(B881,'DEER BldgType Assignment'!$B$7:$C$139,2,FALSE)</f>
        <v>MLI</v>
      </c>
      <c r="G881" s="113"/>
      <c r="H881" s="113" t="str">
        <f t="shared" si="13"/>
        <v>MLI</v>
      </c>
      <c r="I881">
        <v>3</v>
      </c>
    </row>
    <row r="882" spans="2:9">
      <c r="B882" s="100" t="s">
        <v>235</v>
      </c>
      <c r="C882" t="s">
        <v>377</v>
      </c>
      <c r="D882" t="s">
        <v>44</v>
      </c>
      <c r="E882" t="s">
        <v>366</v>
      </c>
      <c r="F882" s="113" t="str">
        <f>VLOOKUP(B882,'DEER BldgType Assignment'!$B$7:$C$139,2,FALSE)</f>
        <v>RSD</v>
      </c>
      <c r="G882" s="113"/>
      <c r="H882" s="113" t="str">
        <f t="shared" si="13"/>
        <v>RSD</v>
      </c>
      <c r="I882">
        <v>1</v>
      </c>
    </row>
    <row r="883" spans="2:9">
      <c r="B883" s="100" t="s">
        <v>231</v>
      </c>
      <c r="C883" t="s">
        <v>48</v>
      </c>
      <c r="D883" t="s">
        <v>48</v>
      </c>
      <c r="E883" t="s">
        <v>367</v>
      </c>
      <c r="F883" s="113" t="str">
        <f>VLOOKUP(B883,'DEER BldgType Assignment'!$B$7:$C$139,2,FALSE)</f>
        <v>RtS</v>
      </c>
      <c r="G883" s="113"/>
      <c r="H883" s="113" t="str">
        <f t="shared" si="13"/>
        <v>RtS</v>
      </c>
      <c r="I883">
        <v>1</v>
      </c>
    </row>
    <row r="884" spans="2:9">
      <c r="B884" s="100" t="s">
        <v>231</v>
      </c>
      <c r="C884" t="s">
        <v>48</v>
      </c>
      <c r="D884" t="s">
        <v>48</v>
      </c>
      <c r="E884" t="s">
        <v>370</v>
      </c>
      <c r="F884" s="113" t="str">
        <f>VLOOKUP(B884,'DEER BldgType Assignment'!$B$7:$C$139,2,FALSE)</f>
        <v>RtS</v>
      </c>
      <c r="G884" s="113"/>
      <c r="H884" s="113" t="str">
        <f t="shared" si="13"/>
        <v>RtS</v>
      </c>
      <c r="I884">
        <v>3</v>
      </c>
    </row>
    <row r="885" spans="2:9">
      <c r="B885" s="100" t="s">
        <v>231</v>
      </c>
      <c r="C885" t="s">
        <v>48</v>
      </c>
      <c r="D885" t="s">
        <v>48</v>
      </c>
      <c r="E885" t="s">
        <v>365</v>
      </c>
      <c r="F885" s="113" t="str">
        <f>VLOOKUP(B885,'DEER BldgType Assignment'!$B$7:$C$139,2,FALSE)</f>
        <v>RtS</v>
      </c>
      <c r="G885" s="113"/>
      <c r="H885" s="113" t="str">
        <f t="shared" si="13"/>
        <v>RtS</v>
      </c>
      <c r="I885">
        <v>1</v>
      </c>
    </row>
    <row r="886" spans="2:9">
      <c r="B886" s="100" t="s">
        <v>231</v>
      </c>
      <c r="C886" t="s">
        <v>48</v>
      </c>
      <c r="D886" t="s">
        <v>48</v>
      </c>
      <c r="E886" t="s">
        <v>142</v>
      </c>
      <c r="F886" s="113" t="str">
        <f>VLOOKUP(B886,'DEER BldgType Assignment'!$B$7:$C$139,2,FALSE)</f>
        <v>RtS</v>
      </c>
      <c r="G886" s="113"/>
      <c r="H886" s="113" t="str">
        <f t="shared" si="13"/>
        <v>RtS</v>
      </c>
      <c r="I886">
        <v>3</v>
      </c>
    </row>
    <row r="887" spans="2:9">
      <c r="B887" s="100" t="s">
        <v>231</v>
      </c>
      <c r="C887" t="s">
        <v>48</v>
      </c>
      <c r="D887" t="s">
        <v>48</v>
      </c>
      <c r="E887" t="s">
        <v>340</v>
      </c>
      <c r="F887" s="113" t="str">
        <f>VLOOKUP(B887,'DEER BldgType Assignment'!$B$7:$C$139,2,FALSE)</f>
        <v>RtS</v>
      </c>
      <c r="G887" s="113"/>
      <c r="H887" s="113" t="str">
        <f t="shared" si="13"/>
        <v>RtS</v>
      </c>
      <c r="I887">
        <v>1</v>
      </c>
    </row>
    <row r="888" spans="2:9">
      <c r="B888" t="s">
        <v>109</v>
      </c>
      <c r="C888" t="s">
        <v>368</v>
      </c>
      <c r="D888" t="s">
        <v>109</v>
      </c>
      <c r="E888" t="s">
        <v>369</v>
      </c>
      <c r="F888" s="113" t="str">
        <f>VLOOKUP(B888,'DEER BldgType Assignment'!$B$7:$C$139,2,FALSE)</f>
        <v>Mtl</v>
      </c>
      <c r="G888" s="113"/>
      <c r="H888" s="113" t="str">
        <f t="shared" si="13"/>
        <v>Mtl</v>
      </c>
      <c r="I888">
        <v>8</v>
      </c>
    </row>
    <row r="889" spans="2:9">
      <c r="B889" t="s">
        <v>341</v>
      </c>
      <c r="C889" t="s">
        <v>44</v>
      </c>
      <c r="D889" t="s">
        <v>44</v>
      </c>
      <c r="E889" t="s">
        <v>139</v>
      </c>
      <c r="F889" s="113" t="str">
        <f>VLOOKUP(B889,'DEER BldgType Assignment'!$B$7:$C$139,2,FALSE)</f>
        <v>RSD</v>
      </c>
      <c r="G889" s="113"/>
      <c r="H889" s="113" t="str">
        <f t="shared" si="13"/>
        <v>RSD</v>
      </c>
      <c r="I889">
        <v>2</v>
      </c>
    </row>
    <row r="890" spans="2:9">
      <c r="B890" t="s">
        <v>341</v>
      </c>
      <c r="C890" t="s">
        <v>44</v>
      </c>
      <c r="D890" t="s">
        <v>44</v>
      </c>
      <c r="E890" t="s">
        <v>367</v>
      </c>
      <c r="F890" s="113" t="str">
        <f>VLOOKUP(B890,'DEER BldgType Assignment'!$B$7:$C$139,2,FALSE)</f>
        <v>RSD</v>
      </c>
      <c r="G890" s="113"/>
      <c r="H890" s="113" t="str">
        <f t="shared" si="13"/>
        <v>RSD</v>
      </c>
      <c r="I890">
        <v>1</v>
      </c>
    </row>
    <row r="891" spans="2:9">
      <c r="B891" t="s">
        <v>341</v>
      </c>
      <c r="C891" t="s">
        <v>44</v>
      </c>
      <c r="D891" t="s">
        <v>44</v>
      </c>
      <c r="E891" t="s">
        <v>139</v>
      </c>
      <c r="F891" s="113" t="str">
        <f>VLOOKUP(B891,'DEER BldgType Assignment'!$B$7:$C$139,2,FALSE)</f>
        <v>RSD</v>
      </c>
      <c r="G891" s="113"/>
      <c r="H891" s="113" t="str">
        <f t="shared" si="13"/>
        <v>RSD</v>
      </c>
      <c r="I891">
        <v>3</v>
      </c>
    </row>
    <row r="892" spans="2:9">
      <c r="B892" t="s">
        <v>341</v>
      </c>
      <c r="C892" t="s">
        <v>44</v>
      </c>
      <c r="D892" t="s">
        <v>44</v>
      </c>
      <c r="E892" t="s">
        <v>367</v>
      </c>
      <c r="F892" s="113" t="str">
        <f>VLOOKUP(B892,'DEER BldgType Assignment'!$B$7:$C$139,2,FALSE)</f>
        <v>RSD</v>
      </c>
      <c r="G892" s="113"/>
      <c r="H892" s="113" t="str">
        <f t="shared" si="13"/>
        <v>RSD</v>
      </c>
      <c r="I892">
        <v>1</v>
      </c>
    </row>
    <row r="893" spans="2:9">
      <c r="B893" t="s">
        <v>341</v>
      </c>
      <c r="C893" t="s">
        <v>44</v>
      </c>
      <c r="D893" t="s">
        <v>44</v>
      </c>
      <c r="E893" t="s">
        <v>367</v>
      </c>
      <c r="F893" s="113" t="str">
        <f>VLOOKUP(B893,'DEER BldgType Assignment'!$B$7:$C$139,2,FALSE)</f>
        <v>RSD</v>
      </c>
      <c r="G893" s="113"/>
      <c r="H893" s="113" t="str">
        <f t="shared" si="13"/>
        <v>RSD</v>
      </c>
      <c r="I893">
        <v>1</v>
      </c>
    </row>
    <row r="894" spans="2:9">
      <c r="B894" t="s">
        <v>109</v>
      </c>
      <c r="C894" t="s">
        <v>368</v>
      </c>
      <c r="D894" t="s">
        <v>109</v>
      </c>
      <c r="E894" t="s">
        <v>369</v>
      </c>
      <c r="F894" s="113" t="str">
        <f>VLOOKUP(B894,'DEER BldgType Assignment'!$B$7:$C$139,2,FALSE)</f>
        <v>Mtl</v>
      </c>
      <c r="G894" s="113"/>
      <c r="H894" s="113" t="str">
        <f t="shared" si="13"/>
        <v>Mtl</v>
      </c>
      <c r="I894">
        <v>4</v>
      </c>
    </row>
    <row r="895" spans="2:9">
      <c r="B895" t="s">
        <v>236</v>
      </c>
      <c r="C895" t="s">
        <v>15</v>
      </c>
      <c r="D895" t="s">
        <v>15</v>
      </c>
      <c r="E895" t="s">
        <v>15</v>
      </c>
      <c r="F895" s="113" t="str">
        <f>VLOOKUP(B895,'DEER BldgType Assignment'!$B$7:$C$139,2,FALSE)</f>
        <v>Asm</v>
      </c>
      <c r="G895" s="113"/>
      <c r="H895" s="113" t="str">
        <f t="shared" si="13"/>
        <v>Asm</v>
      </c>
      <c r="I895">
        <v>1</v>
      </c>
    </row>
    <row r="896" spans="2:9">
      <c r="B896" t="s">
        <v>306</v>
      </c>
      <c r="C896" t="s">
        <v>34</v>
      </c>
      <c r="D896" t="s">
        <v>34</v>
      </c>
      <c r="E896" t="s">
        <v>365</v>
      </c>
      <c r="F896" s="113" t="str">
        <f>VLOOKUP(B896,'DEER BldgType Assignment'!$B$7:$C$139,2,FALSE)</f>
        <v>OfS</v>
      </c>
      <c r="G896" s="113"/>
      <c r="H896" s="113" t="str">
        <f t="shared" si="13"/>
        <v>OfS</v>
      </c>
      <c r="I896">
        <v>1</v>
      </c>
    </row>
    <row r="897" spans="2:9">
      <c r="B897" t="s">
        <v>306</v>
      </c>
      <c r="C897" t="s">
        <v>34</v>
      </c>
      <c r="D897" t="s">
        <v>34</v>
      </c>
      <c r="E897" t="s">
        <v>372</v>
      </c>
      <c r="F897" s="113" t="str">
        <f>VLOOKUP(B897,'DEER BldgType Assignment'!$B$7:$C$139,2,FALSE)</f>
        <v>OfS</v>
      </c>
      <c r="G897" s="113"/>
      <c r="H897" s="113" t="str">
        <f t="shared" si="13"/>
        <v>OfS</v>
      </c>
      <c r="I897">
        <v>1</v>
      </c>
    </row>
    <row r="898" spans="2:9">
      <c r="B898" t="s">
        <v>344</v>
      </c>
      <c r="C898" t="s">
        <v>276</v>
      </c>
      <c r="D898" t="s">
        <v>52</v>
      </c>
      <c r="E898" t="s">
        <v>340</v>
      </c>
      <c r="F898" s="113" t="str">
        <f>VLOOKUP(B898,'DEER BldgType Assignment'!$B$7:$C$139,2,FALSE)</f>
        <v>SUn</v>
      </c>
      <c r="G898" s="113"/>
      <c r="H898" s="113" t="str">
        <f t="shared" si="13"/>
        <v>SUn</v>
      </c>
      <c r="I898">
        <v>4</v>
      </c>
    </row>
    <row r="899" spans="2:9">
      <c r="B899" t="s">
        <v>324</v>
      </c>
      <c r="C899" t="s">
        <v>48</v>
      </c>
      <c r="D899" t="s">
        <v>48</v>
      </c>
      <c r="E899" t="s">
        <v>142</v>
      </c>
      <c r="F899" s="113" t="str">
        <f>VLOOKUP(B899,'DEER BldgType Assignment'!$B$7:$C$139,2,FALSE)</f>
        <v>RtS</v>
      </c>
      <c r="G899" s="113"/>
      <c r="H899" s="113" t="str">
        <f t="shared" si="13"/>
        <v>RtS</v>
      </c>
      <c r="I899">
        <v>4</v>
      </c>
    </row>
    <row r="900" spans="2:9">
      <c r="B900" t="s">
        <v>237</v>
      </c>
      <c r="C900" t="s">
        <v>44</v>
      </c>
      <c r="D900" t="s">
        <v>44</v>
      </c>
      <c r="E900" t="s">
        <v>372</v>
      </c>
      <c r="F900" s="113" t="str">
        <f>VLOOKUP(B900,'DEER BldgType Assignment'!$B$7:$C$139,2,FALSE)</f>
        <v>RSD</v>
      </c>
      <c r="G900" s="113"/>
      <c r="H900" s="113" t="str">
        <f t="shared" si="13"/>
        <v>RSD</v>
      </c>
      <c r="I900">
        <v>1</v>
      </c>
    </row>
    <row r="901" spans="2:9">
      <c r="B901" t="s">
        <v>237</v>
      </c>
      <c r="C901" t="s">
        <v>44</v>
      </c>
      <c r="D901" t="s">
        <v>44</v>
      </c>
      <c r="E901" t="s">
        <v>365</v>
      </c>
      <c r="F901" s="113" t="str">
        <f>VLOOKUP(B901,'DEER BldgType Assignment'!$B$7:$C$139,2,FALSE)</f>
        <v>RSD</v>
      </c>
      <c r="G901" s="113"/>
      <c r="H901" s="113" t="str">
        <f t="shared" si="13"/>
        <v>RSD</v>
      </c>
      <c r="I901">
        <v>1</v>
      </c>
    </row>
    <row r="902" spans="2:9">
      <c r="B902" t="s">
        <v>237</v>
      </c>
      <c r="C902" t="s">
        <v>44</v>
      </c>
      <c r="D902" t="s">
        <v>44</v>
      </c>
      <c r="E902" t="s">
        <v>371</v>
      </c>
      <c r="F902" s="113" t="str">
        <f>VLOOKUP(B902,'DEER BldgType Assignment'!$B$7:$C$139,2,FALSE)</f>
        <v>RSD</v>
      </c>
      <c r="G902" s="113"/>
      <c r="H902" s="113" t="str">
        <f t="shared" si="13"/>
        <v>RSD</v>
      </c>
      <c r="I902">
        <v>1</v>
      </c>
    </row>
    <row r="903" spans="2:9">
      <c r="B903" t="s">
        <v>237</v>
      </c>
      <c r="C903" t="s">
        <v>44</v>
      </c>
      <c r="D903" t="s">
        <v>44</v>
      </c>
      <c r="E903" t="s">
        <v>366</v>
      </c>
      <c r="F903" s="113" t="str">
        <f>VLOOKUP(B903,'DEER BldgType Assignment'!$B$7:$C$139,2,FALSE)</f>
        <v>RSD</v>
      </c>
      <c r="G903" s="113"/>
      <c r="H903" s="113" t="str">
        <f t="shared" si="13"/>
        <v>RSD</v>
      </c>
      <c r="I903">
        <v>2</v>
      </c>
    </row>
    <row r="904" spans="2:9">
      <c r="B904" t="s">
        <v>240</v>
      </c>
      <c r="C904" t="s">
        <v>19</v>
      </c>
      <c r="D904" t="s">
        <v>240</v>
      </c>
      <c r="E904" t="s">
        <v>365</v>
      </c>
      <c r="F904" s="113" t="str">
        <f>VLOOKUP(B904,'DEER BldgType Assignment'!$B$7:$C$139,2,FALSE)</f>
        <v>ECU</v>
      </c>
      <c r="G904" s="113"/>
      <c r="H904" s="113" t="str">
        <f t="shared" ref="H904:H967" si="14">IF(ISBLANK(G904),F904,G904)</f>
        <v>ECU</v>
      </c>
      <c r="I904">
        <v>1</v>
      </c>
    </row>
    <row r="905" spans="2:9">
      <c r="B905" t="s">
        <v>240</v>
      </c>
      <c r="C905" t="s">
        <v>19</v>
      </c>
      <c r="D905" t="s">
        <v>240</v>
      </c>
      <c r="E905" t="s">
        <v>366</v>
      </c>
      <c r="F905" s="113" t="str">
        <f>VLOOKUP(B905,'DEER BldgType Assignment'!$B$7:$C$139,2,FALSE)</f>
        <v>ECU</v>
      </c>
      <c r="G905" s="113"/>
      <c r="H905" s="113" t="str">
        <f t="shared" si="14"/>
        <v>ECU</v>
      </c>
      <c r="I905">
        <v>1</v>
      </c>
    </row>
    <row r="906" spans="2:9">
      <c r="B906" t="s">
        <v>336</v>
      </c>
      <c r="C906" t="s">
        <v>48</v>
      </c>
      <c r="D906" t="s">
        <v>48</v>
      </c>
      <c r="E906" t="s">
        <v>367</v>
      </c>
      <c r="F906" s="113" t="str">
        <f>VLOOKUP(B906,'DEER BldgType Assignment'!$B$7:$C$139,2,FALSE)</f>
        <v>RtS</v>
      </c>
      <c r="G906" s="113"/>
      <c r="H906" s="113" t="str">
        <f t="shared" si="14"/>
        <v>RtS</v>
      </c>
      <c r="I906">
        <v>2</v>
      </c>
    </row>
    <row r="907" spans="2:9">
      <c r="B907" t="s">
        <v>336</v>
      </c>
      <c r="C907" t="s">
        <v>48</v>
      </c>
      <c r="D907" t="s">
        <v>48</v>
      </c>
      <c r="E907" t="s">
        <v>371</v>
      </c>
      <c r="F907" s="113" t="str">
        <f>VLOOKUP(B907,'DEER BldgType Assignment'!$B$7:$C$139,2,FALSE)</f>
        <v>RtS</v>
      </c>
      <c r="G907" s="113"/>
      <c r="H907" s="113" t="str">
        <f t="shared" si="14"/>
        <v>RtS</v>
      </c>
      <c r="I907">
        <v>2</v>
      </c>
    </row>
    <row r="908" spans="2:9">
      <c r="B908" t="s">
        <v>336</v>
      </c>
      <c r="C908" t="s">
        <v>48</v>
      </c>
      <c r="D908" t="s">
        <v>48</v>
      </c>
      <c r="E908" t="s">
        <v>142</v>
      </c>
      <c r="F908" s="113" t="str">
        <f>VLOOKUP(B908,'DEER BldgType Assignment'!$B$7:$C$139,2,FALSE)</f>
        <v>RtS</v>
      </c>
      <c r="G908" s="113"/>
      <c r="H908" s="113" t="str">
        <f t="shared" si="14"/>
        <v>RtS</v>
      </c>
      <c r="I908">
        <v>1</v>
      </c>
    </row>
    <row r="909" spans="2:9">
      <c r="B909" t="s">
        <v>344</v>
      </c>
      <c r="C909" t="s">
        <v>373</v>
      </c>
      <c r="D909" t="s">
        <v>52</v>
      </c>
      <c r="E909" t="s">
        <v>340</v>
      </c>
      <c r="F909" s="113" t="str">
        <f>VLOOKUP(B909,'DEER BldgType Assignment'!$B$7:$C$139,2,FALSE)</f>
        <v>SUn</v>
      </c>
      <c r="G909" s="113"/>
      <c r="H909" s="113" t="str">
        <f t="shared" si="14"/>
        <v>SUn</v>
      </c>
      <c r="I909">
        <v>5</v>
      </c>
    </row>
    <row r="910" spans="2:9">
      <c r="B910" t="s">
        <v>306</v>
      </c>
      <c r="C910" t="s">
        <v>34</v>
      </c>
      <c r="D910" t="s">
        <v>34</v>
      </c>
      <c r="E910" t="s">
        <v>367</v>
      </c>
      <c r="F910" s="113" t="str">
        <f>VLOOKUP(B910,'DEER BldgType Assignment'!$B$7:$C$139,2,FALSE)</f>
        <v>OfS</v>
      </c>
      <c r="G910" s="113"/>
      <c r="H910" s="113" t="str">
        <f t="shared" si="14"/>
        <v>OfS</v>
      </c>
      <c r="I910">
        <v>3</v>
      </c>
    </row>
    <row r="911" spans="2:9">
      <c r="B911" t="s">
        <v>306</v>
      </c>
      <c r="C911" t="s">
        <v>34</v>
      </c>
      <c r="D911" t="s">
        <v>34</v>
      </c>
      <c r="E911" t="s">
        <v>340</v>
      </c>
      <c r="F911" s="113" t="str">
        <f>VLOOKUP(B911,'DEER BldgType Assignment'!$B$7:$C$139,2,FALSE)</f>
        <v>OfS</v>
      </c>
      <c r="G911" s="113"/>
      <c r="H911" s="113" t="str">
        <f t="shared" si="14"/>
        <v>OfS</v>
      </c>
      <c r="I911">
        <v>2</v>
      </c>
    </row>
    <row r="912" spans="2:9">
      <c r="B912" t="s">
        <v>267</v>
      </c>
      <c r="C912" t="s">
        <v>373</v>
      </c>
      <c r="D912" t="s">
        <v>50</v>
      </c>
      <c r="E912" t="s">
        <v>365</v>
      </c>
      <c r="F912" s="113" t="str">
        <f>VLOOKUP(B912,'DEER BldgType Assignment'!$B$7:$C$139,2,FALSE)</f>
        <v>SCn</v>
      </c>
      <c r="G912" s="113"/>
      <c r="H912" s="113" t="str">
        <f t="shared" si="14"/>
        <v>SCn</v>
      </c>
      <c r="I912">
        <v>2</v>
      </c>
    </row>
    <row r="913" spans="2:9">
      <c r="B913" t="s">
        <v>267</v>
      </c>
      <c r="C913" t="s">
        <v>373</v>
      </c>
      <c r="D913" t="s">
        <v>50</v>
      </c>
      <c r="E913" t="s">
        <v>340</v>
      </c>
      <c r="F913" s="113" t="str">
        <f>VLOOKUP(B913,'DEER BldgType Assignment'!$B$7:$C$139,2,FALSE)</f>
        <v>SCn</v>
      </c>
      <c r="G913" s="113"/>
      <c r="H913" s="113" t="str">
        <f t="shared" si="14"/>
        <v>SCn</v>
      </c>
      <c r="I913">
        <v>3</v>
      </c>
    </row>
    <row r="914" spans="2:9">
      <c r="B914" t="s">
        <v>234</v>
      </c>
      <c r="C914" t="s">
        <v>15</v>
      </c>
      <c r="D914" t="s">
        <v>15</v>
      </c>
      <c r="E914" t="s">
        <v>15</v>
      </c>
      <c r="F914" s="113" t="str">
        <f>VLOOKUP(B914,'DEER BldgType Assignment'!$B$7:$C$139,2,FALSE)</f>
        <v>Asm</v>
      </c>
      <c r="G914" s="113"/>
      <c r="H914" s="113" t="str">
        <f t="shared" si="14"/>
        <v>Asm</v>
      </c>
      <c r="I914">
        <v>3</v>
      </c>
    </row>
    <row r="915" spans="2:9">
      <c r="B915" t="s">
        <v>234</v>
      </c>
      <c r="C915" t="s">
        <v>15</v>
      </c>
      <c r="D915" t="s">
        <v>15</v>
      </c>
      <c r="E915" t="s">
        <v>367</v>
      </c>
      <c r="F915" s="113" t="str">
        <f>VLOOKUP(B915,'DEER BldgType Assignment'!$B$7:$C$139,2,FALSE)</f>
        <v>Asm</v>
      </c>
      <c r="G915" s="113"/>
      <c r="H915" s="113" t="str">
        <f t="shared" si="14"/>
        <v>Asm</v>
      </c>
      <c r="I915">
        <v>2</v>
      </c>
    </row>
    <row r="916" spans="2:9">
      <c r="B916" t="s">
        <v>253</v>
      </c>
      <c r="C916" t="s">
        <v>374</v>
      </c>
      <c r="D916" t="s">
        <v>34</v>
      </c>
      <c r="E916" t="s">
        <v>370</v>
      </c>
      <c r="F916" s="113" t="str">
        <f>VLOOKUP(B916,'DEER BldgType Assignment'!$B$7:$C$139,2,FALSE)</f>
        <v>OfS</v>
      </c>
      <c r="G916" s="113"/>
      <c r="H916" s="113" t="str">
        <f t="shared" si="14"/>
        <v>OfS</v>
      </c>
      <c r="I916">
        <v>1</v>
      </c>
    </row>
    <row r="917" spans="2:9">
      <c r="B917" t="s">
        <v>253</v>
      </c>
      <c r="C917" t="s">
        <v>374</v>
      </c>
      <c r="D917" t="s">
        <v>34</v>
      </c>
      <c r="E917" t="s">
        <v>367</v>
      </c>
      <c r="F917" s="113" t="str">
        <f>VLOOKUP(B917,'DEER BldgType Assignment'!$B$7:$C$139,2,FALSE)</f>
        <v>OfS</v>
      </c>
      <c r="G917" s="113"/>
      <c r="H917" s="113" t="str">
        <f t="shared" si="14"/>
        <v>OfS</v>
      </c>
      <c r="I917">
        <v>1</v>
      </c>
    </row>
    <row r="918" spans="2:9">
      <c r="B918" t="s">
        <v>253</v>
      </c>
      <c r="C918" t="s">
        <v>374</v>
      </c>
      <c r="D918" t="s">
        <v>34</v>
      </c>
      <c r="E918" t="s">
        <v>372</v>
      </c>
      <c r="F918" s="113" t="str">
        <f>VLOOKUP(B918,'DEER BldgType Assignment'!$B$7:$C$139,2,FALSE)</f>
        <v>OfS</v>
      </c>
      <c r="G918" s="113"/>
      <c r="H918" s="113" t="str">
        <f t="shared" si="14"/>
        <v>OfS</v>
      </c>
      <c r="I918">
        <v>1</v>
      </c>
    </row>
    <row r="919" spans="2:9">
      <c r="B919" t="s">
        <v>253</v>
      </c>
      <c r="C919" t="s">
        <v>374</v>
      </c>
      <c r="D919" t="s">
        <v>34</v>
      </c>
      <c r="E919" t="s">
        <v>365</v>
      </c>
      <c r="F919" s="113" t="str">
        <f>VLOOKUP(B919,'DEER BldgType Assignment'!$B$7:$C$139,2,FALSE)</f>
        <v>OfS</v>
      </c>
      <c r="G919" s="113"/>
      <c r="H919" s="113" t="str">
        <f t="shared" si="14"/>
        <v>OfS</v>
      </c>
      <c r="I919">
        <v>4</v>
      </c>
    </row>
    <row r="920" spans="2:9">
      <c r="B920" t="s">
        <v>253</v>
      </c>
      <c r="C920" t="s">
        <v>374</v>
      </c>
      <c r="D920" t="s">
        <v>34</v>
      </c>
      <c r="E920" t="s">
        <v>371</v>
      </c>
      <c r="F920" s="113" t="str">
        <f>VLOOKUP(B920,'DEER BldgType Assignment'!$B$7:$C$139,2,FALSE)</f>
        <v>OfS</v>
      </c>
      <c r="G920" s="113"/>
      <c r="H920" s="113" t="str">
        <f t="shared" si="14"/>
        <v>OfS</v>
      </c>
      <c r="I920">
        <v>6</v>
      </c>
    </row>
    <row r="921" spans="2:9">
      <c r="B921" t="s">
        <v>109</v>
      </c>
      <c r="C921" t="s">
        <v>368</v>
      </c>
      <c r="D921" t="s">
        <v>109</v>
      </c>
      <c r="E921" t="s">
        <v>369</v>
      </c>
      <c r="F921" s="113" t="str">
        <f>VLOOKUP(B921,'DEER BldgType Assignment'!$B$7:$C$139,2,FALSE)</f>
        <v>Mtl</v>
      </c>
      <c r="G921" s="113"/>
      <c r="H921" s="113" t="str">
        <f t="shared" si="14"/>
        <v>Mtl</v>
      </c>
      <c r="I921">
        <v>11</v>
      </c>
    </row>
    <row r="922" spans="2:9">
      <c r="B922" t="s">
        <v>336</v>
      </c>
      <c r="C922" t="s">
        <v>48</v>
      </c>
      <c r="D922" t="s">
        <v>48</v>
      </c>
      <c r="E922" t="s">
        <v>370</v>
      </c>
      <c r="F922" s="113" t="str">
        <f>VLOOKUP(B922,'DEER BldgType Assignment'!$B$7:$C$139,2,FALSE)</f>
        <v>RtS</v>
      </c>
      <c r="G922" s="113"/>
      <c r="H922" s="113" t="str">
        <f t="shared" si="14"/>
        <v>RtS</v>
      </c>
      <c r="I922">
        <v>1</v>
      </c>
    </row>
    <row r="923" spans="2:9">
      <c r="B923" t="s">
        <v>336</v>
      </c>
      <c r="C923" t="s">
        <v>48</v>
      </c>
      <c r="D923" t="s">
        <v>48</v>
      </c>
      <c r="E923" t="s">
        <v>142</v>
      </c>
      <c r="F923" s="113" t="str">
        <f>VLOOKUP(B923,'DEER BldgType Assignment'!$B$7:$C$139,2,FALSE)</f>
        <v>RtS</v>
      </c>
      <c r="G923" s="113"/>
      <c r="H923" s="113" t="str">
        <f t="shared" si="14"/>
        <v>RtS</v>
      </c>
      <c r="I923">
        <v>2</v>
      </c>
    </row>
    <row r="924" spans="2:9">
      <c r="B924" t="s">
        <v>223</v>
      </c>
      <c r="C924" t="s">
        <v>276</v>
      </c>
      <c r="D924" t="s">
        <v>105</v>
      </c>
      <c r="E924" t="s">
        <v>370</v>
      </c>
      <c r="F924" s="113" t="str">
        <f>VLOOKUP(B924,'DEER BldgType Assignment'!$B$7:$C$139,2,FALSE)</f>
        <v>MLI</v>
      </c>
      <c r="G924" s="113"/>
      <c r="H924" s="113" t="str">
        <f t="shared" si="14"/>
        <v>MLI</v>
      </c>
      <c r="I924">
        <v>2</v>
      </c>
    </row>
    <row r="925" spans="2:9">
      <c r="B925" t="s">
        <v>108</v>
      </c>
      <c r="C925" t="s">
        <v>368</v>
      </c>
      <c r="D925" t="s">
        <v>108</v>
      </c>
      <c r="E925" t="s">
        <v>369</v>
      </c>
      <c r="F925" s="113" t="str">
        <f>VLOOKUP(B925,'DEER BldgType Assignment'!$B$7:$C$139,2,FALSE)</f>
        <v>Htl</v>
      </c>
      <c r="G925" s="113"/>
      <c r="H925" s="113" t="str">
        <f t="shared" si="14"/>
        <v>Htl</v>
      </c>
      <c r="I925">
        <v>8</v>
      </c>
    </row>
    <row r="926" spans="2:9">
      <c r="B926" t="s">
        <v>331</v>
      </c>
      <c r="C926" t="s">
        <v>368</v>
      </c>
      <c r="D926" t="s">
        <v>108</v>
      </c>
      <c r="E926" t="s">
        <v>369</v>
      </c>
      <c r="F926" s="113" t="str">
        <f>VLOOKUP(B926,'DEER BldgType Assignment'!$B$7:$C$139,2,FALSE)</f>
        <v>Htl</v>
      </c>
      <c r="G926" s="113"/>
      <c r="H926" s="113" t="str">
        <f t="shared" si="14"/>
        <v>Htl</v>
      </c>
      <c r="I926">
        <v>3</v>
      </c>
    </row>
    <row r="927" spans="2:9">
      <c r="B927" t="s">
        <v>331</v>
      </c>
      <c r="C927" t="s">
        <v>368</v>
      </c>
      <c r="D927" t="s">
        <v>108</v>
      </c>
      <c r="E927" t="s">
        <v>367</v>
      </c>
      <c r="F927" s="113" t="str">
        <f>VLOOKUP(B927,'DEER BldgType Assignment'!$B$7:$C$139,2,FALSE)</f>
        <v>Htl</v>
      </c>
      <c r="G927" s="113"/>
      <c r="H927" s="113" t="str">
        <f t="shared" si="14"/>
        <v>Htl</v>
      </c>
      <c r="I927">
        <v>2</v>
      </c>
    </row>
    <row r="928" spans="2:9">
      <c r="B928" t="s">
        <v>331</v>
      </c>
      <c r="C928" t="s">
        <v>368</v>
      </c>
      <c r="D928" t="s">
        <v>108</v>
      </c>
      <c r="E928" t="s">
        <v>372</v>
      </c>
      <c r="F928" s="113" t="str">
        <f>VLOOKUP(B928,'DEER BldgType Assignment'!$B$7:$C$139,2,FALSE)</f>
        <v>Htl</v>
      </c>
      <c r="G928" s="113"/>
      <c r="H928" s="113" t="str">
        <f t="shared" si="14"/>
        <v>Htl</v>
      </c>
      <c r="I928">
        <v>1</v>
      </c>
    </row>
    <row r="929" spans="2:9">
      <c r="B929" t="s">
        <v>331</v>
      </c>
      <c r="C929" t="s">
        <v>368</v>
      </c>
      <c r="D929" t="s">
        <v>108</v>
      </c>
      <c r="E929" t="s">
        <v>378</v>
      </c>
      <c r="F929" s="113" t="str">
        <f>VLOOKUP(B929,'DEER BldgType Assignment'!$B$7:$C$139,2,FALSE)</f>
        <v>Htl</v>
      </c>
      <c r="G929" s="113"/>
      <c r="H929" s="113" t="str">
        <f t="shared" si="14"/>
        <v>Htl</v>
      </c>
      <c r="I929">
        <v>1</v>
      </c>
    </row>
    <row r="930" spans="2:9">
      <c r="B930" t="s">
        <v>331</v>
      </c>
      <c r="C930" t="s">
        <v>368</v>
      </c>
      <c r="D930" t="s">
        <v>108</v>
      </c>
      <c r="E930" t="s">
        <v>366</v>
      </c>
      <c r="F930" s="113" t="str">
        <f>VLOOKUP(B930,'DEER BldgType Assignment'!$B$7:$C$139,2,FALSE)</f>
        <v>Htl</v>
      </c>
      <c r="G930" s="113"/>
      <c r="H930" s="113" t="str">
        <f t="shared" si="14"/>
        <v>Htl</v>
      </c>
      <c r="I930">
        <v>1</v>
      </c>
    </row>
    <row r="931" spans="2:9">
      <c r="B931" t="s">
        <v>237</v>
      </c>
      <c r="C931" t="s">
        <v>44</v>
      </c>
      <c r="D931" t="s">
        <v>44</v>
      </c>
      <c r="E931" t="s">
        <v>366</v>
      </c>
      <c r="F931" s="113" t="str">
        <f>VLOOKUP(B931,'DEER BldgType Assignment'!$B$7:$C$139,2,FALSE)</f>
        <v>RSD</v>
      </c>
      <c r="G931" s="113"/>
      <c r="H931" s="113" t="str">
        <f t="shared" si="14"/>
        <v>RSD</v>
      </c>
      <c r="I931">
        <v>2</v>
      </c>
    </row>
    <row r="932" spans="2:9">
      <c r="B932" s="100" t="s">
        <v>298</v>
      </c>
      <c r="C932" t="s">
        <v>276</v>
      </c>
      <c r="D932" t="s">
        <v>34</v>
      </c>
      <c r="E932" t="s">
        <v>385</v>
      </c>
      <c r="F932" s="113" t="str">
        <f>VLOOKUP(B932,'DEER BldgType Assignment'!$B$7:$C$139,2,FALSE)</f>
        <v>OfS</v>
      </c>
      <c r="G932" s="113"/>
      <c r="H932" s="113" t="str">
        <f t="shared" si="14"/>
        <v>OfS</v>
      </c>
      <c r="I932">
        <v>1</v>
      </c>
    </row>
    <row r="933" spans="2:9">
      <c r="B933" s="100" t="s">
        <v>298</v>
      </c>
      <c r="C933" t="s">
        <v>276</v>
      </c>
      <c r="D933" t="s">
        <v>34</v>
      </c>
      <c r="E933" t="s">
        <v>386</v>
      </c>
      <c r="F933" s="113" t="str">
        <f>VLOOKUP(B933,'DEER BldgType Assignment'!$B$7:$C$139,2,FALSE)</f>
        <v>OfS</v>
      </c>
      <c r="G933" s="113"/>
      <c r="H933" s="113" t="str">
        <f t="shared" si="14"/>
        <v>OfS</v>
      </c>
      <c r="I933">
        <v>1</v>
      </c>
    </row>
    <row r="934" spans="2:9">
      <c r="B934" s="100" t="s">
        <v>298</v>
      </c>
      <c r="C934" t="s">
        <v>276</v>
      </c>
      <c r="D934" t="s">
        <v>34</v>
      </c>
      <c r="E934" t="s">
        <v>366</v>
      </c>
      <c r="F934" s="113" t="str">
        <f>VLOOKUP(B934,'DEER BldgType Assignment'!$B$7:$C$139,2,FALSE)</f>
        <v>OfS</v>
      </c>
      <c r="G934" s="113"/>
      <c r="H934" s="113" t="str">
        <f t="shared" si="14"/>
        <v>OfS</v>
      </c>
      <c r="I934">
        <v>1</v>
      </c>
    </row>
    <row r="935" spans="2:9">
      <c r="B935" t="s">
        <v>265</v>
      </c>
      <c r="C935" t="s">
        <v>276</v>
      </c>
      <c r="D935" t="s">
        <v>105</v>
      </c>
      <c r="E935" t="s">
        <v>385</v>
      </c>
      <c r="F935" s="113" t="str">
        <f>VLOOKUP(B935,'DEER BldgType Assignment'!$B$7:$C$139,2,FALSE)</f>
        <v>MLI</v>
      </c>
      <c r="G935" s="113"/>
      <c r="H935" s="113" t="str">
        <f t="shared" si="14"/>
        <v>MLI</v>
      </c>
      <c r="I935">
        <v>1</v>
      </c>
    </row>
    <row r="936" spans="2:9">
      <c r="B936" t="s">
        <v>265</v>
      </c>
      <c r="C936" t="s">
        <v>276</v>
      </c>
      <c r="D936" t="s">
        <v>105</v>
      </c>
      <c r="E936" t="s">
        <v>387</v>
      </c>
      <c r="F936" s="113" t="str">
        <f>VLOOKUP(B936,'DEER BldgType Assignment'!$B$7:$C$139,2,FALSE)</f>
        <v>MLI</v>
      </c>
      <c r="G936" s="113"/>
      <c r="H936" s="113" t="str">
        <f t="shared" si="14"/>
        <v>MLI</v>
      </c>
      <c r="I936">
        <v>1</v>
      </c>
    </row>
    <row r="937" spans="2:9">
      <c r="B937" t="s">
        <v>257</v>
      </c>
      <c r="C937" t="s">
        <v>382</v>
      </c>
      <c r="D937" t="s">
        <v>289</v>
      </c>
      <c r="E937" t="s">
        <v>388</v>
      </c>
      <c r="F937" s="113" t="str">
        <f>VLOOKUP(B937,'DEER BldgType Assignment'!$B$7:$C$139,2,FALSE)</f>
        <v>NA</v>
      </c>
      <c r="G937" s="113"/>
      <c r="H937" s="113" t="str">
        <f t="shared" si="14"/>
        <v>NA</v>
      </c>
      <c r="I937">
        <v>1</v>
      </c>
    </row>
    <row r="938" spans="2:9">
      <c r="B938" t="s">
        <v>257</v>
      </c>
      <c r="C938" t="s">
        <v>382</v>
      </c>
      <c r="D938" t="s">
        <v>289</v>
      </c>
      <c r="E938" t="s">
        <v>387</v>
      </c>
      <c r="F938" s="113" t="str">
        <f>VLOOKUP(B938,'DEER BldgType Assignment'!$B$7:$C$139,2,FALSE)</f>
        <v>NA</v>
      </c>
      <c r="G938" s="113"/>
      <c r="H938" s="113" t="str">
        <f t="shared" si="14"/>
        <v>NA</v>
      </c>
      <c r="I938">
        <v>1</v>
      </c>
    </row>
    <row r="939" spans="2:9">
      <c r="B939" t="s">
        <v>291</v>
      </c>
      <c r="C939" t="s">
        <v>17</v>
      </c>
      <c r="D939" t="s">
        <v>100</v>
      </c>
      <c r="E939" t="s">
        <v>389</v>
      </c>
      <c r="F939" s="113" t="str">
        <f>VLOOKUP(B939,'DEER BldgType Assignment'!$B$7:$C$139,2,FALSE)</f>
        <v>EPr</v>
      </c>
      <c r="G939" s="113"/>
      <c r="H939" s="113" t="str">
        <f t="shared" si="14"/>
        <v>EPr</v>
      </c>
      <c r="I939">
        <v>4</v>
      </c>
    </row>
    <row r="940" spans="2:9">
      <c r="B940" t="s">
        <v>291</v>
      </c>
      <c r="C940" t="s">
        <v>17</v>
      </c>
      <c r="D940" t="s">
        <v>100</v>
      </c>
      <c r="E940" t="s">
        <v>390</v>
      </c>
      <c r="F940" s="113" t="str">
        <f>VLOOKUP(B940,'DEER BldgType Assignment'!$B$7:$C$139,2,FALSE)</f>
        <v>EPr</v>
      </c>
      <c r="G940" s="113"/>
      <c r="H940" s="113" t="str">
        <f t="shared" si="14"/>
        <v>EPr</v>
      </c>
      <c r="I940">
        <v>1</v>
      </c>
    </row>
    <row r="941" spans="2:9">
      <c r="B941" t="s">
        <v>291</v>
      </c>
      <c r="C941" t="s">
        <v>17</v>
      </c>
      <c r="D941" t="s">
        <v>100</v>
      </c>
      <c r="E941" t="s">
        <v>391</v>
      </c>
      <c r="F941" s="113" t="str">
        <f>VLOOKUP(B941,'DEER BldgType Assignment'!$B$7:$C$139,2,FALSE)</f>
        <v>EPr</v>
      </c>
      <c r="G941" s="113"/>
      <c r="H941" s="113" t="str">
        <f t="shared" si="14"/>
        <v>EPr</v>
      </c>
      <c r="I941">
        <v>1</v>
      </c>
    </row>
    <row r="942" spans="2:9">
      <c r="B942" t="s">
        <v>291</v>
      </c>
      <c r="C942" t="s">
        <v>17</v>
      </c>
      <c r="D942" t="s">
        <v>100</v>
      </c>
      <c r="E942" t="s">
        <v>392</v>
      </c>
      <c r="F942" s="113" t="str">
        <f>VLOOKUP(B942,'DEER BldgType Assignment'!$B$7:$C$139,2,FALSE)</f>
        <v>EPr</v>
      </c>
      <c r="G942" s="113"/>
      <c r="H942" s="113" t="str">
        <f t="shared" si="14"/>
        <v>EPr</v>
      </c>
      <c r="I942">
        <v>1</v>
      </c>
    </row>
    <row r="943" spans="2:9">
      <c r="B943" t="s">
        <v>291</v>
      </c>
      <c r="C943" t="s">
        <v>17</v>
      </c>
      <c r="D943" t="s">
        <v>100</v>
      </c>
      <c r="E943" t="s">
        <v>386</v>
      </c>
      <c r="F943" s="113" t="str">
        <f>VLOOKUP(B943,'DEER BldgType Assignment'!$B$7:$C$139,2,FALSE)</f>
        <v>EPr</v>
      </c>
      <c r="G943" s="113"/>
      <c r="H943" s="113" t="str">
        <f t="shared" si="14"/>
        <v>EPr</v>
      </c>
      <c r="I943">
        <v>1</v>
      </c>
    </row>
    <row r="944" spans="2:9">
      <c r="B944" t="s">
        <v>291</v>
      </c>
      <c r="C944" t="s">
        <v>17</v>
      </c>
      <c r="D944" t="s">
        <v>100</v>
      </c>
      <c r="E944" t="s">
        <v>393</v>
      </c>
      <c r="F944" s="113" t="str">
        <f>VLOOKUP(B944,'DEER BldgType Assignment'!$B$7:$C$139,2,FALSE)</f>
        <v>EPr</v>
      </c>
      <c r="G944" s="113"/>
      <c r="H944" s="113" t="str">
        <f t="shared" si="14"/>
        <v>EPr</v>
      </c>
      <c r="I944">
        <v>1</v>
      </c>
    </row>
    <row r="945" spans="2:9">
      <c r="B945" t="s">
        <v>291</v>
      </c>
      <c r="C945" t="s">
        <v>17</v>
      </c>
      <c r="D945" t="s">
        <v>100</v>
      </c>
      <c r="E945" t="s">
        <v>366</v>
      </c>
      <c r="F945" s="113" t="str">
        <f>VLOOKUP(B945,'DEER BldgType Assignment'!$B$7:$C$139,2,FALSE)</f>
        <v>EPr</v>
      </c>
      <c r="G945" s="113"/>
      <c r="H945" s="113" t="str">
        <f t="shared" si="14"/>
        <v>EPr</v>
      </c>
      <c r="I945">
        <v>1</v>
      </c>
    </row>
    <row r="946" spans="2:9">
      <c r="B946" t="s">
        <v>291</v>
      </c>
      <c r="C946" t="s">
        <v>17</v>
      </c>
      <c r="D946" t="s">
        <v>100</v>
      </c>
      <c r="E946" t="s">
        <v>394</v>
      </c>
      <c r="F946" s="113" t="str">
        <f>VLOOKUP(B946,'DEER BldgType Assignment'!$B$7:$C$139,2,FALSE)</f>
        <v>EPr</v>
      </c>
      <c r="G946" s="113"/>
      <c r="H946" s="113" t="str">
        <f t="shared" si="14"/>
        <v>EPr</v>
      </c>
      <c r="I946">
        <v>1</v>
      </c>
    </row>
    <row r="947" spans="2:9">
      <c r="B947" s="100" t="s">
        <v>218</v>
      </c>
      <c r="C947" t="s">
        <v>382</v>
      </c>
      <c r="D947" t="s">
        <v>48</v>
      </c>
      <c r="E947" t="s">
        <v>387</v>
      </c>
      <c r="F947" s="113" t="str">
        <f>VLOOKUP(B947,'DEER BldgType Assignment'!$B$7:$C$139,2,FALSE)</f>
        <v>RtS</v>
      </c>
      <c r="G947" s="113"/>
      <c r="H947" s="113" t="str">
        <f t="shared" si="14"/>
        <v>RtS</v>
      </c>
      <c r="I947">
        <v>2</v>
      </c>
    </row>
    <row r="948" spans="2:9">
      <c r="B948" s="100" t="s">
        <v>298</v>
      </c>
      <c r="C948" t="s">
        <v>276</v>
      </c>
      <c r="D948" t="s">
        <v>34</v>
      </c>
      <c r="E948" t="s">
        <v>385</v>
      </c>
      <c r="F948" s="113" t="str">
        <f>VLOOKUP(B948,'DEER BldgType Assignment'!$B$7:$C$139,2,FALSE)</f>
        <v>OfS</v>
      </c>
      <c r="G948" s="113"/>
      <c r="H948" s="113" t="str">
        <f t="shared" si="14"/>
        <v>OfS</v>
      </c>
      <c r="I948">
        <v>1</v>
      </c>
    </row>
    <row r="949" spans="2:9">
      <c r="B949" s="100" t="s">
        <v>298</v>
      </c>
      <c r="C949" t="s">
        <v>276</v>
      </c>
      <c r="D949" t="s">
        <v>34</v>
      </c>
      <c r="E949" t="s">
        <v>393</v>
      </c>
      <c r="F949" s="113" t="str">
        <f>VLOOKUP(B949,'DEER BldgType Assignment'!$B$7:$C$139,2,FALSE)</f>
        <v>OfS</v>
      </c>
      <c r="G949" s="113"/>
      <c r="H949" s="113" t="str">
        <f t="shared" si="14"/>
        <v>OfS</v>
      </c>
      <c r="I949">
        <v>1</v>
      </c>
    </row>
    <row r="950" spans="2:9">
      <c r="B950" s="100" t="s">
        <v>298</v>
      </c>
      <c r="C950" t="s">
        <v>276</v>
      </c>
      <c r="D950" t="s">
        <v>34</v>
      </c>
      <c r="E950" t="s">
        <v>395</v>
      </c>
      <c r="F950" s="113" t="str">
        <f>VLOOKUP(B950,'DEER BldgType Assignment'!$B$7:$C$139,2,FALSE)</f>
        <v>OfS</v>
      </c>
      <c r="G950" s="113"/>
      <c r="H950" s="113" t="str">
        <f t="shared" si="14"/>
        <v>OfS</v>
      </c>
      <c r="I950">
        <v>1</v>
      </c>
    </row>
    <row r="951" spans="2:9">
      <c r="B951" s="100" t="s">
        <v>298</v>
      </c>
      <c r="C951" t="s">
        <v>276</v>
      </c>
      <c r="D951" t="s">
        <v>34</v>
      </c>
      <c r="E951" t="s">
        <v>391</v>
      </c>
      <c r="F951" s="113" t="str">
        <f>VLOOKUP(B951,'DEER BldgType Assignment'!$B$7:$C$139,2,FALSE)</f>
        <v>OfS</v>
      </c>
      <c r="G951" s="113"/>
      <c r="H951" s="113" t="str">
        <f t="shared" si="14"/>
        <v>OfS</v>
      </c>
      <c r="I951">
        <v>1</v>
      </c>
    </row>
    <row r="952" spans="2:9">
      <c r="B952" t="s">
        <v>223</v>
      </c>
      <c r="C952" t="s">
        <v>276</v>
      </c>
      <c r="D952" t="s">
        <v>105</v>
      </c>
      <c r="E952" t="s">
        <v>396</v>
      </c>
      <c r="F952" s="113" t="str">
        <f>VLOOKUP(B952,'DEER BldgType Assignment'!$B$7:$C$139,2,FALSE)</f>
        <v>MLI</v>
      </c>
      <c r="G952" s="113"/>
      <c r="H952" s="113" t="str">
        <f t="shared" si="14"/>
        <v>MLI</v>
      </c>
      <c r="I952">
        <v>1</v>
      </c>
    </row>
    <row r="953" spans="2:9">
      <c r="B953" t="s">
        <v>223</v>
      </c>
      <c r="C953" t="s">
        <v>276</v>
      </c>
      <c r="D953" t="s">
        <v>105</v>
      </c>
      <c r="E953" t="s">
        <v>366</v>
      </c>
      <c r="F953" s="113" t="str">
        <f>VLOOKUP(B953,'DEER BldgType Assignment'!$B$7:$C$139,2,FALSE)</f>
        <v>MLI</v>
      </c>
      <c r="G953" s="113"/>
      <c r="H953" s="113" t="str">
        <f t="shared" si="14"/>
        <v>MLI</v>
      </c>
      <c r="I953">
        <v>1</v>
      </c>
    </row>
    <row r="954" spans="2:9">
      <c r="B954" t="s">
        <v>223</v>
      </c>
      <c r="C954" t="s">
        <v>276</v>
      </c>
      <c r="D954" t="s">
        <v>105</v>
      </c>
      <c r="E954" t="s">
        <v>388</v>
      </c>
      <c r="F954" s="113" t="str">
        <f>VLOOKUP(B954,'DEER BldgType Assignment'!$B$7:$C$139,2,FALSE)</f>
        <v>MLI</v>
      </c>
      <c r="G954" s="113"/>
      <c r="H954" s="113" t="str">
        <f t="shared" si="14"/>
        <v>MLI</v>
      </c>
      <c r="I954">
        <v>1</v>
      </c>
    </row>
    <row r="955" spans="2:9">
      <c r="B955" t="s">
        <v>223</v>
      </c>
      <c r="C955" t="s">
        <v>276</v>
      </c>
      <c r="D955" t="s">
        <v>105</v>
      </c>
      <c r="E955" t="s">
        <v>391</v>
      </c>
      <c r="F955" s="113" t="str">
        <f>VLOOKUP(B955,'DEER BldgType Assignment'!$B$7:$C$139,2,FALSE)</f>
        <v>MLI</v>
      </c>
      <c r="G955" s="113"/>
      <c r="H955" s="113" t="str">
        <f t="shared" si="14"/>
        <v>MLI</v>
      </c>
      <c r="I955">
        <v>1</v>
      </c>
    </row>
    <row r="956" spans="2:9">
      <c r="B956" t="s">
        <v>223</v>
      </c>
      <c r="C956" t="s">
        <v>276</v>
      </c>
      <c r="D956" t="s">
        <v>105</v>
      </c>
      <c r="E956" t="s">
        <v>397</v>
      </c>
      <c r="F956" s="113" t="str">
        <f>VLOOKUP(B956,'DEER BldgType Assignment'!$B$7:$C$139,2,FALSE)</f>
        <v>MLI</v>
      </c>
      <c r="G956" s="113"/>
      <c r="H956" s="113" t="str">
        <f t="shared" si="14"/>
        <v>MLI</v>
      </c>
      <c r="I956">
        <v>1</v>
      </c>
    </row>
    <row r="957" spans="2:9">
      <c r="B957" t="s">
        <v>223</v>
      </c>
      <c r="C957" t="s">
        <v>276</v>
      </c>
      <c r="D957" t="s">
        <v>105</v>
      </c>
      <c r="E957" t="s">
        <v>398</v>
      </c>
      <c r="F957" s="113" t="str">
        <f>VLOOKUP(B957,'DEER BldgType Assignment'!$B$7:$C$139,2,FALSE)</f>
        <v>MLI</v>
      </c>
      <c r="G957" s="113"/>
      <c r="H957" s="113" t="str">
        <f t="shared" si="14"/>
        <v>MLI</v>
      </c>
      <c r="I957">
        <v>1</v>
      </c>
    </row>
    <row r="958" spans="2:9">
      <c r="B958" t="s">
        <v>223</v>
      </c>
      <c r="C958" t="s">
        <v>276</v>
      </c>
      <c r="D958" t="s">
        <v>105</v>
      </c>
      <c r="E958" t="s">
        <v>387</v>
      </c>
      <c r="F958" s="113" t="str">
        <f>VLOOKUP(B958,'DEER BldgType Assignment'!$B$7:$C$139,2,FALSE)</f>
        <v>MLI</v>
      </c>
      <c r="G958" s="113"/>
      <c r="H958" s="113" t="str">
        <f t="shared" si="14"/>
        <v>MLI</v>
      </c>
      <c r="I958">
        <v>1</v>
      </c>
    </row>
    <row r="959" spans="2:9">
      <c r="B959" t="s">
        <v>257</v>
      </c>
      <c r="C959" t="s">
        <v>382</v>
      </c>
      <c r="D959" t="s">
        <v>289</v>
      </c>
      <c r="E959" t="s">
        <v>393</v>
      </c>
      <c r="F959" s="113" t="str">
        <f>VLOOKUP(B959,'DEER BldgType Assignment'!$B$7:$C$139,2,FALSE)</f>
        <v>NA</v>
      </c>
      <c r="G959" s="113"/>
      <c r="H959" s="113" t="str">
        <f t="shared" si="14"/>
        <v>NA</v>
      </c>
      <c r="I959">
        <v>1</v>
      </c>
    </row>
    <row r="960" spans="2:9">
      <c r="B960" t="s">
        <v>226</v>
      </c>
      <c r="C960" t="s">
        <v>15</v>
      </c>
      <c r="D960" t="s">
        <v>15</v>
      </c>
      <c r="E960" t="s">
        <v>387</v>
      </c>
      <c r="F960" s="113" t="str">
        <f>VLOOKUP(B960,'DEER BldgType Assignment'!$B$7:$C$139,2,FALSE)</f>
        <v>Asm</v>
      </c>
      <c r="G960" s="113"/>
      <c r="H960" s="113" t="str">
        <f t="shared" si="14"/>
        <v>Asm</v>
      </c>
      <c r="I960">
        <v>1</v>
      </c>
    </row>
    <row r="961" spans="2:9">
      <c r="B961" t="s">
        <v>226</v>
      </c>
      <c r="C961" t="s">
        <v>15</v>
      </c>
      <c r="D961" t="s">
        <v>15</v>
      </c>
      <c r="E961" t="s">
        <v>366</v>
      </c>
      <c r="F961" s="113" t="str">
        <f>VLOOKUP(B961,'DEER BldgType Assignment'!$B$7:$C$139,2,FALSE)</f>
        <v>Asm</v>
      </c>
      <c r="G961" s="113"/>
      <c r="H961" s="113" t="str">
        <f t="shared" si="14"/>
        <v>Asm</v>
      </c>
      <c r="I961">
        <v>1</v>
      </c>
    </row>
    <row r="962" spans="2:9">
      <c r="B962" t="s">
        <v>226</v>
      </c>
      <c r="C962" t="s">
        <v>15</v>
      </c>
      <c r="D962" t="s">
        <v>15</v>
      </c>
      <c r="E962" t="s">
        <v>399</v>
      </c>
      <c r="F962" s="113" t="str">
        <f>VLOOKUP(B962,'DEER BldgType Assignment'!$B$7:$C$139,2,FALSE)</f>
        <v>Asm</v>
      </c>
      <c r="G962" s="113"/>
      <c r="H962" s="113" t="str">
        <f t="shared" si="14"/>
        <v>Asm</v>
      </c>
      <c r="I962">
        <v>3</v>
      </c>
    </row>
    <row r="963" spans="2:9">
      <c r="B963" t="s">
        <v>234</v>
      </c>
      <c r="C963" t="s">
        <v>15</v>
      </c>
      <c r="D963" t="s">
        <v>15</v>
      </c>
      <c r="E963" t="s">
        <v>366</v>
      </c>
      <c r="F963" s="113" t="str">
        <f>VLOOKUP(B963,'DEER BldgType Assignment'!$B$7:$C$139,2,FALSE)</f>
        <v>Asm</v>
      </c>
      <c r="G963" s="113"/>
      <c r="H963" s="113" t="str">
        <f t="shared" si="14"/>
        <v>Asm</v>
      </c>
      <c r="I963">
        <v>2</v>
      </c>
    </row>
    <row r="964" spans="2:9">
      <c r="B964" t="s">
        <v>234</v>
      </c>
      <c r="C964" t="s">
        <v>15</v>
      </c>
      <c r="D964" t="s">
        <v>15</v>
      </c>
      <c r="E964" t="s">
        <v>130</v>
      </c>
      <c r="F964" s="113" t="str">
        <f>VLOOKUP(B964,'DEER BldgType Assignment'!$B$7:$C$139,2,FALSE)</f>
        <v>Asm</v>
      </c>
      <c r="G964" s="113"/>
      <c r="H964" s="113" t="str">
        <f t="shared" si="14"/>
        <v>Asm</v>
      </c>
      <c r="I964">
        <v>2</v>
      </c>
    </row>
    <row r="965" spans="2:9">
      <c r="B965" t="s">
        <v>234</v>
      </c>
      <c r="C965" t="s">
        <v>15</v>
      </c>
      <c r="D965" t="s">
        <v>15</v>
      </c>
      <c r="E965" t="s">
        <v>389</v>
      </c>
      <c r="F965" s="113" t="str">
        <f>VLOOKUP(B965,'DEER BldgType Assignment'!$B$7:$C$139,2,FALSE)</f>
        <v>Asm</v>
      </c>
      <c r="G965" s="113"/>
      <c r="H965" s="113" t="str">
        <f t="shared" si="14"/>
        <v>Asm</v>
      </c>
      <c r="I965">
        <v>3</v>
      </c>
    </row>
    <row r="966" spans="2:9">
      <c r="B966" t="s">
        <v>234</v>
      </c>
      <c r="C966" t="s">
        <v>15</v>
      </c>
      <c r="D966" t="s">
        <v>15</v>
      </c>
      <c r="E966" t="s">
        <v>385</v>
      </c>
      <c r="F966" s="113" t="str">
        <f>VLOOKUP(B966,'DEER BldgType Assignment'!$B$7:$C$139,2,FALSE)</f>
        <v>Asm</v>
      </c>
      <c r="G966" s="113"/>
      <c r="H966" s="113" t="str">
        <f t="shared" si="14"/>
        <v>Asm</v>
      </c>
      <c r="I966">
        <v>1</v>
      </c>
    </row>
    <row r="967" spans="2:9">
      <c r="B967" t="s">
        <v>234</v>
      </c>
      <c r="C967" t="s">
        <v>15</v>
      </c>
      <c r="D967" t="s">
        <v>15</v>
      </c>
      <c r="E967" t="s">
        <v>386</v>
      </c>
      <c r="F967" s="113" t="str">
        <f>VLOOKUP(B967,'DEER BldgType Assignment'!$B$7:$C$139,2,FALSE)</f>
        <v>Asm</v>
      </c>
      <c r="G967" s="113"/>
      <c r="H967" s="113" t="str">
        <f t="shared" si="14"/>
        <v>Asm</v>
      </c>
      <c r="I967">
        <v>1</v>
      </c>
    </row>
    <row r="968" spans="2:9">
      <c r="B968" t="s">
        <v>265</v>
      </c>
      <c r="C968" t="s">
        <v>276</v>
      </c>
      <c r="D968" t="s">
        <v>105</v>
      </c>
      <c r="E968" t="s">
        <v>387</v>
      </c>
      <c r="F968" s="113" t="str">
        <f>VLOOKUP(B968,'DEER BldgType Assignment'!$B$7:$C$139,2,FALSE)</f>
        <v>MLI</v>
      </c>
      <c r="G968" s="113"/>
      <c r="H968" s="113" t="str">
        <f t="shared" ref="H968:H1031" si="15">IF(ISBLANK(G968),F968,G968)</f>
        <v>MLI</v>
      </c>
      <c r="I968">
        <v>6</v>
      </c>
    </row>
    <row r="969" spans="2:9">
      <c r="B969" t="s">
        <v>308</v>
      </c>
      <c r="C969" t="s">
        <v>374</v>
      </c>
      <c r="D969" t="s">
        <v>34</v>
      </c>
      <c r="E969" t="s">
        <v>398</v>
      </c>
      <c r="F969" s="113" t="str">
        <f>VLOOKUP(B969,'DEER BldgType Assignment'!$B$7:$C$139,2,FALSE)</f>
        <v>OfS</v>
      </c>
      <c r="G969" s="113"/>
      <c r="H969" s="113" t="str">
        <f t="shared" si="15"/>
        <v>OfS</v>
      </c>
      <c r="I969">
        <v>1</v>
      </c>
    </row>
    <row r="970" spans="2:9">
      <c r="B970" t="s">
        <v>308</v>
      </c>
      <c r="C970" t="s">
        <v>374</v>
      </c>
      <c r="D970" t="s">
        <v>34</v>
      </c>
      <c r="E970" t="s">
        <v>366</v>
      </c>
      <c r="F970" s="113" t="str">
        <f>VLOOKUP(B970,'DEER BldgType Assignment'!$B$7:$C$139,2,FALSE)</f>
        <v>OfS</v>
      </c>
      <c r="G970" s="113"/>
      <c r="H970" s="113" t="str">
        <f t="shared" si="15"/>
        <v>OfS</v>
      </c>
      <c r="I970">
        <v>1</v>
      </c>
    </row>
    <row r="971" spans="2:9">
      <c r="B971" s="100" t="s">
        <v>229</v>
      </c>
      <c r="C971" t="s">
        <v>375</v>
      </c>
      <c r="D971" t="s">
        <v>105</v>
      </c>
      <c r="E971" t="s">
        <v>381</v>
      </c>
      <c r="F971" s="113" t="str">
        <f>VLOOKUP(B971,'DEER BldgType Assignment'!$B$7:$C$139,2,FALSE)</f>
        <v>MLI</v>
      </c>
      <c r="G971" s="113"/>
      <c r="H971" s="113" t="str">
        <f t="shared" si="15"/>
        <v>MLI</v>
      </c>
      <c r="I971">
        <v>3</v>
      </c>
    </row>
    <row r="972" spans="2:9">
      <c r="B972" s="100" t="s">
        <v>229</v>
      </c>
      <c r="C972" t="s">
        <v>375</v>
      </c>
      <c r="D972" t="s">
        <v>105</v>
      </c>
      <c r="E972" t="s">
        <v>366</v>
      </c>
      <c r="F972" s="113" t="str">
        <f>VLOOKUP(B972,'DEER BldgType Assignment'!$B$7:$C$139,2,FALSE)</f>
        <v>MLI</v>
      </c>
      <c r="G972" s="113"/>
      <c r="H972" s="113" t="str">
        <f t="shared" si="15"/>
        <v>MLI</v>
      </c>
      <c r="I972">
        <v>2</v>
      </c>
    </row>
    <row r="973" spans="2:9">
      <c r="B973" s="100" t="s">
        <v>229</v>
      </c>
      <c r="C973" t="s">
        <v>375</v>
      </c>
      <c r="D973" t="s">
        <v>105</v>
      </c>
      <c r="E973" t="s">
        <v>387</v>
      </c>
      <c r="F973" s="113" t="str">
        <f>VLOOKUP(B973,'DEER BldgType Assignment'!$B$7:$C$139,2,FALSE)</f>
        <v>MLI</v>
      </c>
      <c r="G973" s="113"/>
      <c r="H973" s="113" t="str">
        <f t="shared" si="15"/>
        <v>MLI</v>
      </c>
      <c r="I973">
        <v>1</v>
      </c>
    </row>
    <row r="974" spans="2:9">
      <c r="B974" s="100" t="s">
        <v>229</v>
      </c>
      <c r="C974" t="s">
        <v>375</v>
      </c>
      <c r="D974" t="s">
        <v>105</v>
      </c>
      <c r="E974" t="s">
        <v>386</v>
      </c>
      <c r="F974" s="113" t="str">
        <f>VLOOKUP(B974,'DEER BldgType Assignment'!$B$7:$C$139,2,FALSE)</f>
        <v>MLI</v>
      </c>
      <c r="G974" s="113"/>
      <c r="H974" s="113" t="str">
        <f t="shared" si="15"/>
        <v>MLI</v>
      </c>
      <c r="I974">
        <v>5</v>
      </c>
    </row>
    <row r="975" spans="2:9">
      <c r="B975" t="s">
        <v>333</v>
      </c>
      <c r="C975" t="s">
        <v>375</v>
      </c>
      <c r="D975" t="s">
        <v>46</v>
      </c>
      <c r="E975" t="s">
        <v>397</v>
      </c>
      <c r="F975" s="113" t="str">
        <f>VLOOKUP(B975,'DEER BldgType Assignment'!$B$7:$C$139,2,FALSE)</f>
        <v>RtL</v>
      </c>
      <c r="G975" s="113"/>
      <c r="H975" s="113" t="str">
        <f t="shared" si="15"/>
        <v>RtL</v>
      </c>
      <c r="I975">
        <v>2</v>
      </c>
    </row>
    <row r="976" spans="2:9">
      <c r="B976" t="s">
        <v>333</v>
      </c>
      <c r="C976" t="s">
        <v>375</v>
      </c>
      <c r="D976" t="s">
        <v>46</v>
      </c>
      <c r="E976" t="s">
        <v>366</v>
      </c>
      <c r="F976" s="113" t="str">
        <f>VLOOKUP(B976,'DEER BldgType Assignment'!$B$7:$C$139,2,FALSE)</f>
        <v>RtL</v>
      </c>
      <c r="G976" s="113"/>
      <c r="H976" s="113" t="str">
        <f t="shared" si="15"/>
        <v>RtL</v>
      </c>
      <c r="I976">
        <v>1</v>
      </c>
    </row>
    <row r="977" spans="2:9">
      <c r="B977" t="s">
        <v>333</v>
      </c>
      <c r="C977" t="s">
        <v>375</v>
      </c>
      <c r="D977" t="s">
        <v>46</v>
      </c>
      <c r="E977" t="s">
        <v>400</v>
      </c>
      <c r="F977" s="113" t="str">
        <f>VLOOKUP(B977,'DEER BldgType Assignment'!$B$7:$C$139,2,FALSE)</f>
        <v>RtL</v>
      </c>
      <c r="G977" s="113"/>
      <c r="H977" s="113" t="str">
        <f t="shared" si="15"/>
        <v>RtL</v>
      </c>
      <c r="I977">
        <v>1</v>
      </c>
    </row>
    <row r="978" spans="2:9">
      <c r="B978" t="s">
        <v>333</v>
      </c>
      <c r="C978" t="s">
        <v>375</v>
      </c>
      <c r="D978" t="s">
        <v>46</v>
      </c>
      <c r="E978" t="s">
        <v>401</v>
      </c>
      <c r="F978" s="113" t="str">
        <f>VLOOKUP(B978,'DEER BldgType Assignment'!$B$7:$C$139,2,FALSE)</f>
        <v>RtL</v>
      </c>
      <c r="G978" s="113"/>
      <c r="H978" s="113" t="str">
        <f t="shared" si="15"/>
        <v>RtL</v>
      </c>
      <c r="I978">
        <v>1</v>
      </c>
    </row>
    <row r="979" spans="2:9">
      <c r="B979" t="s">
        <v>333</v>
      </c>
      <c r="C979" t="s">
        <v>375</v>
      </c>
      <c r="D979" t="s">
        <v>46</v>
      </c>
      <c r="E979" t="s">
        <v>391</v>
      </c>
      <c r="F979" s="113" t="str">
        <f>VLOOKUP(B979,'DEER BldgType Assignment'!$B$7:$C$139,2,FALSE)</f>
        <v>RtL</v>
      </c>
      <c r="G979" s="113"/>
      <c r="H979" s="113" t="str">
        <f t="shared" si="15"/>
        <v>RtL</v>
      </c>
      <c r="I979">
        <v>1</v>
      </c>
    </row>
    <row r="980" spans="2:9">
      <c r="B980" t="s">
        <v>333</v>
      </c>
      <c r="C980" t="s">
        <v>375</v>
      </c>
      <c r="D980" t="s">
        <v>46</v>
      </c>
      <c r="E980" t="s">
        <v>398</v>
      </c>
      <c r="F980" s="113" t="str">
        <f>VLOOKUP(B980,'DEER BldgType Assignment'!$B$7:$C$139,2,FALSE)</f>
        <v>RtL</v>
      </c>
      <c r="G980" s="113"/>
      <c r="H980" s="113" t="str">
        <f t="shared" si="15"/>
        <v>RtL</v>
      </c>
      <c r="I980">
        <v>2</v>
      </c>
    </row>
    <row r="981" spans="2:9">
      <c r="B981" t="s">
        <v>310</v>
      </c>
      <c r="C981" t="s">
        <v>19</v>
      </c>
      <c r="D981" t="s">
        <v>101</v>
      </c>
      <c r="E981" t="s">
        <v>402</v>
      </c>
      <c r="F981" s="113" t="str">
        <f>VLOOKUP(B981,'DEER BldgType Assignment'!$B$7:$C$139,2,FALSE)</f>
        <v>ESe</v>
      </c>
      <c r="G981" s="113"/>
      <c r="H981" s="113" t="str">
        <f t="shared" si="15"/>
        <v>ESe</v>
      </c>
      <c r="I981">
        <v>6</v>
      </c>
    </row>
    <row r="982" spans="2:9">
      <c r="B982" t="s">
        <v>344</v>
      </c>
      <c r="C982" t="s">
        <v>373</v>
      </c>
      <c r="D982" t="s">
        <v>52</v>
      </c>
      <c r="E982" t="s">
        <v>386</v>
      </c>
      <c r="F982" s="113" t="str">
        <f>VLOOKUP(B982,'DEER BldgType Assignment'!$B$7:$C$139,2,FALSE)</f>
        <v>SUn</v>
      </c>
      <c r="G982" s="113"/>
      <c r="H982" s="113" t="str">
        <f t="shared" si="15"/>
        <v>SUn</v>
      </c>
      <c r="I982">
        <v>2</v>
      </c>
    </row>
    <row r="983" spans="2:9">
      <c r="B983" t="s">
        <v>344</v>
      </c>
      <c r="C983" t="s">
        <v>373</v>
      </c>
      <c r="D983" t="s">
        <v>52</v>
      </c>
      <c r="E983" t="s">
        <v>379</v>
      </c>
      <c r="F983" s="113" t="str">
        <f>VLOOKUP(B983,'DEER BldgType Assignment'!$B$7:$C$139,2,FALSE)</f>
        <v>SUn</v>
      </c>
      <c r="G983" s="113"/>
      <c r="H983" s="113" t="str">
        <f t="shared" si="15"/>
        <v>SUn</v>
      </c>
      <c r="I983">
        <v>1</v>
      </c>
    </row>
    <row r="984" spans="2:9">
      <c r="B984" t="s">
        <v>245</v>
      </c>
      <c r="C984" t="s">
        <v>26</v>
      </c>
      <c r="D984" t="s">
        <v>26</v>
      </c>
      <c r="E984" t="s">
        <v>386</v>
      </c>
      <c r="F984" s="113" t="str">
        <f>VLOOKUP(B984,'DEER BldgType Assignment'!$B$7:$C$139,2,FALSE)</f>
        <v>Gro</v>
      </c>
      <c r="G984" s="113"/>
      <c r="H984" s="113" t="str">
        <f t="shared" si="15"/>
        <v>Gro</v>
      </c>
      <c r="I984">
        <v>1</v>
      </c>
    </row>
    <row r="985" spans="2:9">
      <c r="B985" t="s">
        <v>245</v>
      </c>
      <c r="C985" t="s">
        <v>26</v>
      </c>
      <c r="D985" t="s">
        <v>26</v>
      </c>
      <c r="E985" t="s">
        <v>403</v>
      </c>
      <c r="F985" s="113" t="str">
        <f>VLOOKUP(B985,'DEER BldgType Assignment'!$B$7:$C$139,2,FALSE)</f>
        <v>Gro</v>
      </c>
      <c r="G985" s="113"/>
      <c r="H985" s="113" t="str">
        <f t="shared" si="15"/>
        <v>Gro</v>
      </c>
      <c r="I985">
        <v>2</v>
      </c>
    </row>
    <row r="986" spans="2:9">
      <c r="B986" s="100" t="s">
        <v>229</v>
      </c>
      <c r="C986" t="s">
        <v>48</v>
      </c>
      <c r="D986" t="s">
        <v>105</v>
      </c>
      <c r="E986" t="s">
        <v>388</v>
      </c>
      <c r="F986" s="113" t="str">
        <f>VLOOKUP(B986,'DEER BldgType Assignment'!$B$7:$C$139,2,FALSE)</f>
        <v>MLI</v>
      </c>
      <c r="G986" s="113"/>
      <c r="H986" s="113" t="str">
        <f t="shared" si="15"/>
        <v>MLI</v>
      </c>
      <c r="I986">
        <v>1</v>
      </c>
    </row>
    <row r="987" spans="2:9">
      <c r="B987" s="100" t="s">
        <v>229</v>
      </c>
      <c r="C987" t="s">
        <v>48</v>
      </c>
      <c r="D987" t="s">
        <v>105</v>
      </c>
      <c r="E987" t="s">
        <v>366</v>
      </c>
      <c r="F987" s="113" t="str">
        <f>VLOOKUP(B987,'DEER BldgType Assignment'!$B$7:$C$139,2,FALSE)</f>
        <v>MLI</v>
      </c>
      <c r="G987" s="113"/>
      <c r="H987" s="113" t="str">
        <f t="shared" si="15"/>
        <v>MLI</v>
      </c>
      <c r="I987">
        <v>1</v>
      </c>
    </row>
    <row r="988" spans="2:9">
      <c r="B988" s="100" t="s">
        <v>229</v>
      </c>
      <c r="C988" t="s">
        <v>48</v>
      </c>
      <c r="D988" t="s">
        <v>105</v>
      </c>
      <c r="E988" t="s">
        <v>385</v>
      </c>
      <c r="F988" s="113" t="str">
        <f>VLOOKUP(B988,'DEER BldgType Assignment'!$B$7:$C$139,2,FALSE)</f>
        <v>MLI</v>
      </c>
      <c r="G988" s="113"/>
      <c r="H988" s="113" t="str">
        <f t="shared" si="15"/>
        <v>MLI</v>
      </c>
      <c r="I988">
        <v>1</v>
      </c>
    </row>
    <row r="989" spans="2:9">
      <c r="B989" t="s">
        <v>107</v>
      </c>
      <c r="C989" t="s">
        <v>374</v>
      </c>
      <c r="D989" t="s">
        <v>107</v>
      </c>
      <c r="E989" t="s">
        <v>404</v>
      </c>
      <c r="F989" s="113" t="str">
        <f>VLOOKUP(B989,'DEER BldgType Assignment'!$B$7:$C$139,2,FALSE)</f>
        <v>Nrs</v>
      </c>
      <c r="G989" s="113"/>
      <c r="H989" s="113" t="str">
        <f t="shared" si="15"/>
        <v>Nrs</v>
      </c>
      <c r="I989">
        <v>1</v>
      </c>
    </row>
    <row r="990" spans="2:9">
      <c r="B990" t="s">
        <v>107</v>
      </c>
      <c r="C990" t="s">
        <v>374</v>
      </c>
      <c r="D990" t="s">
        <v>107</v>
      </c>
      <c r="E990" t="s">
        <v>385</v>
      </c>
      <c r="F990" s="113" t="str">
        <f>VLOOKUP(B990,'DEER BldgType Assignment'!$B$7:$C$139,2,FALSE)</f>
        <v>Nrs</v>
      </c>
      <c r="G990" s="113"/>
      <c r="H990" s="113" t="str">
        <f t="shared" si="15"/>
        <v>Nrs</v>
      </c>
      <c r="I990">
        <v>1</v>
      </c>
    </row>
    <row r="991" spans="2:9">
      <c r="B991" t="s">
        <v>107</v>
      </c>
      <c r="C991" t="s">
        <v>374</v>
      </c>
      <c r="D991" t="s">
        <v>107</v>
      </c>
      <c r="E991" t="s">
        <v>391</v>
      </c>
      <c r="F991" s="113" t="str">
        <f>VLOOKUP(B991,'DEER BldgType Assignment'!$B$7:$C$139,2,FALSE)</f>
        <v>Nrs</v>
      </c>
      <c r="G991" s="113"/>
      <c r="H991" s="113" t="str">
        <f t="shared" si="15"/>
        <v>Nrs</v>
      </c>
      <c r="I991">
        <v>1</v>
      </c>
    </row>
    <row r="992" spans="2:9">
      <c r="B992" t="s">
        <v>107</v>
      </c>
      <c r="C992" t="s">
        <v>374</v>
      </c>
      <c r="D992" t="s">
        <v>107</v>
      </c>
      <c r="E992" t="s">
        <v>392</v>
      </c>
      <c r="F992" s="113" t="str">
        <f>VLOOKUP(B992,'DEER BldgType Assignment'!$B$7:$C$139,2,FALSE)</f>
        <v>Nrs</v>
      </c>
      <c r="G992" s="113"/>
      <c r="H992" s="113" t="str">
        <f t="shared" si="15"/>
        <v>Nrs</v>
      </c>
      <c r="I992">
        <v>1</v>
      </c>
    </row>
    <row r="993" spans="2:9">
      <c r="B993" t="s">
        <v>107</v>
      </c>
      <c r="C993" t="s">
        <v>374</v>
      </c>
      <c r="D993" t="s">
        <v>107</v>
      </c>
      <c r="E993" t="s">
        <v>397</v>
      </c>
      <c r="F993" s="113" t="str">
        <f>VLOOKUP(B993,'DEER BldgType Assignment'!$B$7:$C$139,2,FALSE)</f>
        <v>Nrs</v>
      </c>
      <c r="G993" s="113"/>
      <c r="H993" s="113" t="str">
        <f t="shared" si="15"/>
        <v>Nrs</v>
      </c>
      <c r="I993">
        <v>3</v>
      </c>
    </row>
    <row r="994" spans="2:9">
      <c r="B994" t="s">
        <v>107</v>
      </c>
      <c r="C994" t="s">
        <v>374</v>
      </c>
      <c r="D994" t="s">
        <v>107</v>
      </c>
      <c r="E994" t="s">
        <v>393</v>
      </c>
      <c r="F994" s="113" t="str">
        <f>VLOOKUP(B994,'DEER BldgType Assignment'!$B$7:$C$139,2,FALSE)</f>
        <v>Nrs</v>
      </c>
      <c r="G994" s="113"/>
      <c r="H994" s="113" t="str">
        <f t="shared" si="15"/>
        <v>Nrs</v>
      </c>
      <c r="I994">
        <v>1</v>
      </c>
    </row>
    <row r="995" spans="2:9">
      <c r="B995" t="s">
        <v>107</v>
      </c>
      <c r="C995" t="s">
        <v>374</v>
      </c>
      <c r="D995" t="s">
        <v>107</v>
      </c>
      <c r="E995" t="s">
        <v>387</v>
      </c>
      <c r="F995" s="113" t="str">
        <f>VLOOKUP(B995,'DEER BldgType Assignment'!$B$7:$C$139,2,FALSE)</f>
        <v>Nrs</v>
      </c>
      <c r="G995" s="113"/>
      <c r="H995" s="113" t="str">
        <f t="shared" si="15"/>
        <v>Nrs</v>
      </c>
      <c r="I995">
        <v>1</v>
      </c>
    </row>
    <row r="996" spans="2:9">
      <c r="B996" t="s">
        <v>107</v>
      </c>
      <c r="C996" t="s">
        <v>374</v>
      </c>
      <c r="D996" t="s">
        <v>107</v>
      </c>
      <c r="E996" t="s">
        <v>395</v>
      </c>
      <c r="F996" s="113" t="str">
        <f>VLOOKUP(B996,'DEER BldgType Assignment'!$B$7:$C$139,2,FALSE)</f>
        <v>Nrs</v>
      </c>
      <c r="G996" s="113"/>
      <c r="H996" s="113" t="str">
        <f t="shared" si="15"/>
        <v>Nrs</v>
      </c>
      <c r="I996">
        <v>1</v>
      </c>
    </row>
    <row r="997" spans="2:9">
      <c r="B997" t="s">
        <v>107</v>
      </c>
      <c r="C997" t="s">
        <v>374</v>
      </c>
      <c r="D997" t="s">
        <v>107</v>
      </c>
      <c r="E997" t="s">
        <v>366</v>
      </c>
      <c r="F997" s="113" t="str">
        <f>VLOOKUP(B997,'DEER BldgType Assignment'!$B$7:$C$139,2,FALSE)</f>
        <v>Nrs</v>
      </c>
      <c r="G997" s="113"/>
      <c r="H997" s="113" t="str">
        <f t="shared" si="15"/>
        <v>Nrs</v>
      </c>
      <c r="I997">
        <v>1</v>
      </c>
    </row>
    <row r="998" spans="2:9">
      <c r="B998" t="s">
        <v>341</v>
      </c>
      <c r="C998" t="s">
        <v>44</v>
      </c>
      <c r="D998" t="s">
        <v>44</v>
      </c>
      <c r="E998" t="s">
        <v>385</v>
      </c>
      <c r="F998" s="113" t="str">
        <f>VLOOKUP(B998,'DEER BldgType Assignment'!$B$7:$C$139,2,FALSE)</f>
        <v>RSD</v>
      </c>
      <c r="G998" s="113"/>
      <c r="H998" s="113" t="str">
        <f t="shared" si="15"/>
        <v>RSD</v>
      </c>
      <c r="I998">
        <v>1</v>
      </c>
    </row>
    <row r="999" spans="2:9">
      <c r="B999" s="100" t="s">
        <v>329</v>
      </c>
      <c r="C999" t="s">
        <v>374</v>
      </c>
      <c r="D999" t="s">
        <v>107</v>
      </c>
      <c r="E999" t="s">
        <v>387</v>
      </c>
      <c r="F999" s="113" t="str">
        <f>VLOOKUP(B999,'DEER BldgType Assignment'!$B$7:$C$139,2,FALSE)</f>
        <v>Nrs</v>
      </c>
      <c r="G999" s="113"/>
      <c r="H999" s="113" t="str">
        <f t="shared" si="15"/>
        <v>Nrs</v>
      </c>
      <c r="I999">
        <v>1</v>
      </c>
    </row>
    <row r="1000" spans="2:9">
      <c r="B1000" s="100" t="s">
        <v>329</v>
      </c>
      <c r="C1000" t="s">
        <v>374</v>
      </c>
      <c r="D1000" t="s">
        <v>107</v>
      </c>
      <c r="E1000" t="s">
        <v>391</v>
      </c>
      <c r="F1000" s="113" t="str">
        <f>VLOOKUP(B1000,'DEER BldgType Assignment'!$B$7:$C$139,2,FALSE)</f>
        <v>Nrs</v>
      </c>
      <c r="G1000" s="113"/>
      <c r="H1000" s="113" t="str">
        <f t="shared" si="15"/>
        <v>Nrs</v>
      </c>
      <c r="I1000">
        <v>1</v>
      </c>
    </row>
    <row r="1001" spans="2:9">
      <c r="B1001" s="100" t="s">
        <v>329</v>
      </c>
      <c r="C1001" t="s">
        <v>374</v>
      </c>
      <c r="D1001" t="s">
        <v>107</v>
      </c>
      <c r="E1001" t="s">
        <v>366</v>
      </c>
      <c r="F1001" s="113" t="str">
        <f>VLOOKUP(B1001,'DEER BldgType Assignment'!$B$7:$C$139,2,FALSE)</f>
        <v>Nrs</v>
      </c>
      <c r="G1001" s="113"/>
      <c r="H1001" s="113" t="str">
        <f t="shared" si="15"/>
        <v>Nrs</v>
      </c>
      <c r="I1001">
        <v>1</v>
      </c>
    </row>
    <row r="1002" spans="2:9">
      <c r="B1002" t="s">
        <v>223</v>
      </c>
      <c r="C1002" t="s">
        <v>276</v>
      </c>
      <c r="D1002" t="s">
        <v>105</v>
      </c>
      <c r="E1002" t="s">
        <v>392</v>
      </c>
      <c r="F1002" s="113" t="str">
        <f>VLOOKUP(B1002,'DEER BldgType Assignment'!$B$7:$C$139,2,FALSE)</f>
        <v>MLI</v>
      </c>
      <c r="G1002" s="113"/>
      <c r="H1002" s="113" t="str">
        <f t="shared" si="15"/>
        <v>MLI</v>
      </c>
      <c r="I1002">
        <v>1</v>
      </c>
    </row>
    <row r="1003" spans="2:9">
      <c r="B1003" t="s">
        <v>223</v>
      </c>
      <c r="C1003" t="s">
        <v>276</v>
      </c>
      <c r="D1003" t="s">
        <v>105</v>
      </c>
      <c r="E1003" t="s">
        <v>385</v>
      </c>
      <c r="F1003" s="113" t="str">
        <f>VLOOKUP(B1003,'DEER BldgType Assignment'!$B$7:$C$139,2,FALSE)</f>
        <v>MLI</v>
      </c>
      <c r="G1003" s="113"/>
      <c r="H1003" s="113" t="str">
        <f t="shared" si="15"/>
        <v>MLI</v>
      </c>
      <c r="I1003">
        <v>1</v>
      </c>
    </row>
    <row r="1004" spans="2:9">
      <c r="B1004" t="s">
        <v>223</v>
      </c>
      <c r="C1004" t="s">
        <v>276</v>
      </c>
      <c r="D1004" t="s">
        <v>105</v>
      </c>
      <c r="E1004" t="s">
        <v>386</v>
      </c>
      <c r="F1004" s="113" t="str">
        <f>VLOOKUP(B1004,'DEER BldgType Assignment'!$B$7:$C$139,2,FALSE)</f>
        <v>MLI</v>
      </c>
      <c r="G1004" s="113"/>
      <c r="H1004" s="113" t="str">
        <f t="shared" si="15"/>
        <v>MLI</v>
      </c>
      <c r="I1004">
        <v>1</v>
      </c>
    </row>
    <row r="1005" spans="2:9">
      <c r="B1005" t="s">
        <v>223</v>
      </c>
      <c r="C1005" t="s">
        <v>276</v>
      </c>
      <c r="D1005" t="s">
        <v>105</v>
      </c>
      <c r="E1005" t="s">
        <v>400</v>
      </c>
      <c r="F1005" s="113" t="str">
        <f>VLOOKUP(B1005,'DEER BldgType Assignment'!$B$7:$C$139,2,FALSE)</f>
        <v>MLI</v>
      </c>
      <c r="G1005" s="113"/>
      <c r="H1005" s="113" t="str">
        <f t="shared" si="15"/>
        <v>MLI</v>
      </c>
      <c r="I1005">
        <v>4</v>
      </c>
    </row>
    <row r="1006" spans="2:9">
      <c r="B1006" t="s">
        <v>223</v>
      </c>
      <c r="C1006" t="s">
        <v>276</v>
      </c>
      <c r="D1006" t="s">
        <v>105</v>
      </c>
      <c r="E1006" t="s">
        <v>396</v>
      </c>
      <c r="F1006" s="113" t="str">
        <f>VLOOKUP(B1006,'DEER BldgType Assignment'!$B$7:$C$139,2,FALSE)</f>
        <v>MLI</v>
      </c>
      <c r="G1006" s="113"/>
      <c r="H1006" s="113" t="str">
        <f t="shared" si="15"/>
        <v>MLI</v>
      </c>
      <c r="I1006">
        <v>3</v>
      </c>
    </row>
    <row r="1007" spans="2:9">
      <c r="B1007" t="s">
        <v>341</v>
      </c>
      <c r="C1007" t="s">
        <v>44</v>
      </c>
      <c r="D1007" t="s">
        <v>44</v>
      </c>
      <c r="E1007" t="s">
        <v>405</v>
      </c>
      <c r="F1007" s="113" t="str">
        <f>VLOOKUP(B1007,'DEER BldgType Assignment'!$B$7:$C$139,2,FALSE)</f>
        <v>RSD</v>
      </c>
      <c r="G1007" s="113"/>
      <c r="H1007" s="113" t="str">
        <f t="shared" si="15"/>
        <v>RSD</v>
      </c>
      <c r="I1007">
        <v>1</v>
      </c>
    </row>
    <row r="1008" spans="2:9">
      <c r="B1008" t="s">
        <v>341</v>
      </c>
      <c r="C1008" t="s">
        <v>44</v>
      </c>
      <c r="D1008" t="s">
        <v>44</v>
      </c>
      <c r="E1008" t="s">
        <v>391</v>
      </c>
      <c r="F1008" s="113" t="str">
        <f>VLOOKUP(B1008,'DEER BldgType Assignment'!$B$7:$C$139,2,FALSE)</f>
        <v>RSD</v>
      </c>
      <c r="G1008" s="113"/>
      <c r="H1008" s="113" t="str">
        <f t="shared" si="15"/>
        <v>RSD</v>
      </c>
      <c r="I1008">
        <v>1</v>
      </c>
    </row>
    <row r="1009" spans="2:9">
      <c r="B1009" t="s">
        <v>277</v>
      </c>
      <c r="C1009" t="s">
        <v>17</v>
      </c>
      <c r="D1009" t="s">
        <v>100</v>
      </c>
      <c r="E1009" t="s">
        <v>366</v>
      </c>
      <c r="F1009" s="113" t="str">
        <f>VLOOKUP(B1009,'DEER BldgType Assignment'!$B$7:$C$139,2,FALSE)</f>
        <v>EPr</v>
      </c>
      <c r="G1009" s="113"/>
      <c r="H1009" s="113" t="str">
        <f t="shared" si="15"/>
        <v>EPr</v>
      </c>
      <c r="I1009">
        <v>1</v>
      </c>
    </row>
    <row r="1010" spans="2:9">
      <c r="B1010" t="s">
        <v>277</v>
      </c>
      <c r="C1010" t="s">
        <v>17</v>
      </c>
      <c r="D1010" t="s">
        <v>100</v>
      </c>
      <c r="E1010" t="s">
        <v>389</v>
      </c>
      <c r="F1010" s="113" t="str">
        <f>VLOOKUP(B1010,'DEER BldgType Assignment'!$B$7:$C$139,2,FALSE)</f>
        <v>EPr</v>
      </c>
      <c r="G1010" s="113"/>
      <c r="H1010" s="113" t="str">
        <f t="shared" si="15"/>
        <v>EPr</v>
      </c>
      <c r="I1010">
        <v>1</v>
      </c>
    </row>
    <row r="1011" spans="2:9">
      <c r="B1011" t="s">
        <v>277</v>
      </c>
      <c r="C1011" t="s">
        <v>17</v>
      </c>
      <c r="D1011" t="s">
        <v>100</v>
      </c>
      <c r="E1011" t="s">
        <v>397</v>
      </c>
      <c r="F1011" s="113" t="str">
        <f>VLOOKUP(B1011,'DEER BldgType Assignment'!$B$7:$C$139,2,FALSE)</f>
        <v>EPr</v>
      </c>
      <c r="G1011" s="113"/>
      <c r="H1011" s="113" t="str">
        <f t="shared" si="15"/>
        <v>EPr</v>
      </c>
      <c r="I1011">
        <v>1</v>
      </c>
    </row>
    <row r="1012" spans="2:9">
      <c r="B1012" s="100" t="s">
        <v>348</v>
      </c>
      <c r="C1012" t="s">
        <v>44</v>
      </c>
      <c r="D1012" t="s">
        <v>44</v>
      </c>
      <c r="E1012" t="s">
        <v>401</v>
      </c>
      <c r="F1012" s="113" t="str">
        <f>VLOOKUP(B1012,'DEER BldgType Assignment'!$B$7:$C$139,2,FALSE)</f>
        <v>RSD</v>
      </c>
      <c r="G1012" s="113"/>
      <c r="H1012" s="113" t="str">
        <f t="shared" si="15"/>
        <v>RSD</v>
      </c>
      <c r="I1012">
        <v>3</v>
      </c>
    </row>
    <row r="1013" spans="2:9">
      <c r="B1013" s="100" t="s">
        <v>348</v>
      </c>
      <c r="C1013" t="s">
        <v>276</v>
      </c>
      <c r="D1013" t="s">
        <v>44</v>
      </c>
      <c r="E1013" t="s">
        <v>387</v>
      </c>
      <c r="F1013" s="113" t="str">
        <f>VLOOKUP(B1013,'DEER BldgType Assignment'!$B$7:$C$139,2,FALSE)</f>
        <v>RSD</v>
      </c>
      <c r="G1013" s="113"/>
      <c r="H1013" s="113" t="str">
        <f t="shared" si="15"/>
        <v>RSD</v>
      </c>
      <c r="I1013">
        <v>2</v>
      </c>
    </row>
    <row r="1014" spans="2:9">
      <c r="B1014" t="s">
        <v>341</v>
      </c>
      <c r="C1014" t="s">
        <v>44</v>
      </c>
      <c r="D1014" t="s">
        <v>44</v>
      </c>
      <c r="E1014" t="s">
        <v>405</v>
      </c>
      <c r="F1014" s="113" t="str">
        <f>VLOOKUP(B1014,'DEER BldgType Assignment'!$B$7:$C$139,2,FALSE)</f>
        <v>RSD</v>
      </c>
      <c r="G1014" s="113"/>
      <c r="H1014" s="113" t="str">
        <f t="shared" si="15"/>
        <v>RSD</v>
      </c>
      <c r="I1014">
        <v>2</v>
      </c>
    </row>
    <row r="1015" spans="2:9">
      <c r="B1015" t="s">
        <v>341</v>
      </c>
      <c r="C1015" t="s">
        <v>44</v>
      </c>
      <c r="D1015" t="s">
        <v>44</v>
      </c>
      <c r="E1015" t="s">
        <v>366</v>
      </c>
      <c r="F1015" s="113" t="str">
        <f>VLOOKUP(B1015,'DEER BldgType Assignment'!$B$7:$C$139,2,FALSE)</f>
        <v>RSD</v>
      </c>
      <c r="G1015" s="113"/>
      <c r="H1015" s="113" t="str">
        <f t="shared" si="15"/>
        <v>RSD</v>
      </c>
      <c r="I1015">
        <v>1</v>
      </c>
    </row>
    <row r="1016" spans="2:9">
      <c r="B1016" t="s">
        <v>243</v>
      </c>
      <c r="C1016" t="s">
        <v>21</v>
      </c>
      <c r="D1016" t="s">
        <v>102</v>
      </c>
      <c r="E1016" t="s">
        <v>379</v>
      </c>
      <c r="F1016" s="113" t="str">
        <f>VLOOKUP(B1016,'DEER BldgType Assignment'!$B$7:$C$139,2,FALSE)</f>
        <v>ECC</v>
      </c>
      <c r="G1016" s="113"/>
      <c r="H1016" s="113" t="str">
        <f t="shared" si="15"/>
        <v>ECC</v>
      </c>
      <c r="I1016">
        <v>2</v>
      </c>
    </row>
    <row r="1017" spans="2:9">
      <c r="B1017" t="s">
        <v>243</v>
      </c>
      <c r="C1017" t="s">
        <v>21</v>
      </c>
      <c r="D1017" t="s">
        <v>102</v>
      </c>
      <c r="E1017" t="s">
        <v>397</v>
      </c>
      <c r="F1017" s="113" t="str">
        <f>VLOOKUP(B1017,'DEER BldgType Assignment'!$B$7:$C$139,2,FALSE)</f>
        <v>ECC</v>
      </c>
      <c r="G1017" s="113"/>
      <c r="H1017" s="113" t="str">
        <f t="shared" si="15"/>
        <v>ECC</v>
      </c>
      <c r="I1017">
        <v>1</v>
      </c>
    </row>
    <row r="1018" spans="2:9">
      <c r="B1018" t="s">
        <v>243</v>
      </c>
      <c r="C1018" t="s">
        <v>21</v>
      </c>
      <c r="D1018" t="s">
        <v>102</v>
      </c>
      <c r="E1018" t="s">
        <v>366</v>
      </c>
      <c r="F1018" s="113" t="str">
        <f>VLOOKUP(B1018,'DEER BldgType Assignment'!$B$7:$C$139,2,FALSE)</f>
        <v>ECC</v>
      </c>
      <c r="G1018" s="113"/>
      <c r="H1018" s="113" t="str">
        <f t="shared" si="15"/>
        <v>ECC</v>
      </c>
      <c r="I1018">
        <v>2</v>
      </c>
    </row>
    <row r="1019" spans="2:9">
      <c r="B1019" t="s">
        <v>243</v>
      </c>
      <c r="C1019" t="s">
        <v>21</v>
      </c>
      <c r="D1019" t="s">
        <v>102</v>
      </c>
      <c r="E1019" t="s">
        <v>400</v>
      </c>
      <c r="F1019" s="113" t="str">
        <f>VLOOKUP(B1019,'DEER BldgType Assignment'!$B$7:$C$139,2,FALSE)</f>
        <v>ECC</v>
      </c>
      <c r="G1019" s="113"/>
      <c r="H1019" s="113" t="str">
        <f t="shared" si="15"/>
        <v>ECC</v>
      </c>
      <c r="I1019">
        <v>1</v>
      </c>
    </row>
    <row r="1020" spans="2:9">
      <c r="B1020" t="s">
        <v>277</v>
      </c>
      <c r="C1020" t="s">
        <v>17</v>
      </c>
      <c r="D1020" t="s">
        <v>100</v>
      </c>
      <c r="E1020" t="s">
        <v>389</v>
      </c>
      <c r="F1020" s="113" t="str">
        <f>VLOOKUP(B1020,'DEER BldgType Assignment'!$B$7:$C$139,2,FALSE)</f>
        <v>EPr</v>
      </c>
      <c r="G1020" s="113"/>
      <c r="H1020" s="113" t="str">
        <f t="shared" si="15"/>
        <v>EPr</v>
      </c>
      <c r="I1020">
        <v>4</v>
      </c>
    </row>
    <row r="1021" spans="2:9">
      <c r="B1021" t="s">
        <v>277</v>
      </c>
      <c r="C1021" t="s">
        <v>17</v>
      </c>
      <c r="D1021" t="s">
        <v>100</v>
      </c>
      <c r="E1021" t="s">
        <v>398</v>
      </c>
      <c r="F1021" s="113" t="str">
        <f>VLOOKUP(B1021,'DEER BldgType Assignment'!$B$7:$C$139,2,FALSE)</f>
        <v>EPr</v>
      </c>
      <c r="G1021" s="113"/>
      <c r="H1021" s="113" t="str">
        <f t="shared" si="15"/>
        <v>EPr</v>
      </c>
      <c r="I1021">
        <v>1</v>
      </c>
    </row>
    <row r="1022" spans="2:9">
      <c r="B1022" t="s">
        <v>282</v>
      </c>
      <c r="C1022" t="s">
        <v>375</v>
      </c>
      <c r="D1022" t="s">
        <v>105</v>
      </c>
      <c r="E1022" t="s">
        <v>387</v>
      </c>
      <c r="F1022" s="113" t="str">
        <f>VLOOKUP(B1022,'DEER BldgType Assignment'!$B$7:$C$139,2,FALSE)</f>
        <v>MLI</v>
      </c>
      <c r="G1022" s="113"/>
      <c r="H1022" s="113" t="str">
        <f t="shared" si="15"/>
        <v>MLI</v>
      </c>
      <c r="I1022">
        <v>2</v>
      </c>
    </row>
    <row r="1023" spans="2:9">
      <c r="B1023" s="100" t="s">
        <v>227</v>
      </c>
      <c r="C1023" t="s">
        <v>48</v>
      </c>
      <c r="D1023" t="s">
        <v>48</v>
      </c>
      <c r="E1023" t="s">
        <v>406</v>
      </c>
      <c r="F1023" s="113" t="str">
        <f>VLOOKUP(B1023,'DEER BldgType Assignment'!$B$7:$C$139,2,FALSE)</f>
        <v>RtS</v>
      </c>
      <c r="G1023" s="113"/>
      <c r="H1023" s="113" t="str">
        <f t="shared" si="15"/>
        <v>RtS</v>
      </c>
      <c r="I1023">
        <v>1</v>
      </c>
    </row>
    <row r="1024" spans="2:9">
      <c r="B1024" s="100" t="s">
        <v>227</v>
      </c>
      <c r="C1024" t="s">
        <v>48</v>
      </c>
      <c r="D1024" t="s">
        <v>48</v>
      </c>
      <c r="E1024" t="s">
        <v>393</v>
      </c>
      <c r="F1024" s="113" t="str">
        <f>VLOOKUP(B1024,'DEER BldgType Assignment'!$B$7:$C$139,2,FALSE)</f>
        <v>RtS</v>
      </c>
      <c r="G1024" s="113"/>
      <c r="H1024" s="113" t="str">
        <f t="shared" si="15"/>
        <v>RtS</v>
      </c>
      <c r="I1024">
        <v>2</v>
      </c>
    </row>
    <row r="1025" spans="2:9">
      <c r="B1025" t="s">
        <v>265</v>
      </c>
      <c r="C1025" t="s">
        <v>276</v>
      </c>
      <c r="D1025" t="s">
        <v>105</v>
      </c>
      <c r="E1025" t="s">
        <v>401</v>
      </c>
      <c r="F1025" s="113" t="str">
        <f>VLOOKUP(B1025,'DEER BldgType Assignment'!$B$7:$C$139,2,FALSE)</f>
        <v>MLI</v>
      </c>
      <c r="G1025" s="113"/>
      <c r="H1025" s="113" t="str">
        <f t="shared" si="15"/>
        <v>MLI</v>
      </c>
      <c r="I1025">
        <v>1</v>
      </c>
    </row>
    <row r="1026" spans="2:9">
      <c r="B1026" t="s">
        <v>265</v>
      </c>
      <c r="C1026" t="s">
        <v>276</v>
      </c>
      <c r="D1026" t="s">
        <v>105</v>
      </c>
      <c r="E1026" t="s">
        <v>398</v>
      </c>
      <c r="F1026" s="113" t="str">
        <f>VLOOKUP(B1026,'DEER BldgType Assignment'!$B$7:$C$139,2,FALSE)</f>
        <v>MLI</v>
      </c>
      <c r="G1026" s="113"/>
      <c r="H1026" s="113" t="str">
        <f t="shared" si="15"/>
        <v>MLI</v>
      </c>
      <c r="I1026">
        <v>1</v>
      </c>
    </row>
    <row r="1027" spans="2:9">
      <c r="B1027" t="s">
        <v>265</v>
      </c>
      <c r="C1027" t="s">
        <v>276</v>
      </c>
      <c r="D1027" t="s">
        <v>105</v>
      </c>
      <c r="E1027" t="s">
        <v>407</v>
      </c>
      <c r="F1027" s="113" t="str">
        <f>VLOOKUP(B1027,'DEER BldgType Assignment'!$B$7:$C$139,2,FALSE)</f>
        <v>MLI</v>
      </c>
      <c r="G1027" s="113"/>
      <c r="H1027" s="113" t="str">
        <f t="shared" si="15"/>
        <v>MLI</v>
      </c>
      <c r="I1027">
        <v>1</v>
      </c>
    </row>
    <row r="1028" spans="2:9">
      <c r="B1028" t="s">
        <v>265</v>
      </c>
      <c r="C1028" t="s">
        <v>276</v>
      </c>
      <c r="D1028" t="s">
        <v>105</v>
      </c>
      <c r="E1028" t="s">
        <v>393</v>
      </c>
      <c r="F1028" s="113" t="str">
        <f>VLOOKUP(B1028,'DEER BldgType Assignment'!$B$7:$C$139,2,FALSE)</f>
        <v>MLI</v>
      </c>
      <c r="G1028" s="113"/>
      <c r="H1028" s="113" t="str">
        <f t="shared" si="15"/>
        <v>MLI</v>
      </c>
      <c r="I1028">
        <v>1</v>
      </c>
    </row>
    <row r="1029" spans="2:9">
      <c r="B1029" t="s">
        <v>230</v>
      </c>
      <c r="C1029" t="s">
        <v>15</v>
      </c>
      <c r="D1029" t="s">
        <v>15</v>
      </c>
      <c r="E1029" t="s">
        <v>405</v>
      </c>
      <c r="F1029" s="113" t="str">
        <f>VLOOKUP(B1029,'DEER BldgType Assignment'!$B$7:$C$139,2,FALSE)</f>
        <v>Asm</v>
      </c>
      <c r="G1029" s="113"/>
      <c r="H1029" s="113" t="str">
        <f t="shared" si="15"/>
        <v>Asm</v>
      </c>
      <c r="I1029">
        <v>1</v>
      </c>
    </row>
    <row r="1030" spans="2:9">
      <c r="B1030" t="s">
        <v>230</v>
      </c>
      <c r="C1030" t="s">
        <v>15</v>
      </c>
      <c r="D1030" t="s">
        <v>15</v>
      </c>
      <c r="E1030" t="s">
        <v>402</v>
      </c>
      <c r="F1030" s="113" t="str">
        <f>VLOOKUP(B1030,'DEER BldgType Assignment'!$B$7:$C$139,2,FALSE)</f>
        <v>Asm</v>
      </c>
      <c r="G1030" s="113"/>
      <c r="H1030" s="113" t="str">
        <f t="shared" si="15"/>
        <v>Asm</v>
      </c>
      <c r="I1030">
        <v>2</v>
      </c>
    </row>
    <row r="1031" spans="2:9">
      <c r="B1031" t="s">
        <v>230</v>
      </c>
      <c r="C1031" t="s">
        <v>15</v>
      </c>
      <c r="D1031" t="s">
        <v>15</v>
      </c>
      <c r="E1031" t="s">
        <v>378</v>
      </c>
      <c r="F1031" s="113" t="str">
        <f>VLOOKUP(B1031,'DEER BldgType Assignment'!$B$7:$C$139,2,FALSE)</f>
        <v>Asm</v>
      </c>
      <c r="G1031" s="113"/>
      <c r="H1031" s="113" t="str">
        <f t="shared" si="15"/>
        <v>Asm</v>
      </c>
      <c r="I1031">
        <v>1</v>
      </c>
    </row>
    <row r="1032" spans="2:9">
      <c r="B1032" t="s">
        <v>230</v>
      </c>
      <c r="C1032" t="s">
        <v>15</v>
      </c>
      <c r="D1032" t="s">
        <v>15</v>
      </c>
      <c r="E1032" t="s">
        <v>398</v>
      </c>
      <c r="F1032" s="113" t="str">
        <f>VLOOKUP(B1032,'DEER BldgType Assignment'!$B$7:$C$139,2,FALSE)</f>
        <v>Asm</v>
      </c>
      <c r="G1032" s="113"/>
      <c r="H1032" s="113" t="str">
        <f t="shared" ref="H1032:H1095" si="16">IF(ISBLANK(G1032),F1032,G1032)</f>
        <v>Asm</v>
      </c>
      <c r="I1032">
        <v>1</v>
      </c>
    </row>
    <row r="1033" spans="2:9">
      <c r="B1033" t="s">
        <v>230</v>
      </c>
      <c r="C1033" t="s">
        <v>15</v>
      </c>
      <c r="D1033" t="s">
        <v>15</v>
      </c>
      <c r="E1033" t="s">
        <v>366</v>
      </c>
      <c r="F1033" s="113" t="str">
        <f>VLOOKUP(B1033,'DEER BldgType Assignment'!$B$7:$C$139,2,FALSE)</f>
        <v>Asm</v>
      </c>
      <c r="G1033" s="113"/>
      <c r="H1033" s="113" t="str">
        <f t="shared" si="16"/>
        <v>Asm</v>
      </c>
      <c r="I1033">
        <v>1</v>
      </c>
    </row>
    <row r="1034" spans="2:9">
      <c r="B1034" t="s">
        <v>230</v>
      </c>
      <c r="C1034" t="s">
        <v>15</v>
      </c>
      <c r="D1034" t="s">
        <v>15</v>
      </c>
      <c r="E1034" t="s">
        <v>401</v>
      </c>
      <c r="F1034" s="113" t="str">
        <f>VLOOKUP(B1034,'DEER BldgType Assignment'!$B$7:$C$139,2,FALSE)</f>
        <v>Asm</v>
      </c>
      <c r="G1034" s="113"/>
      <c r="H1034" s="113" t="str">
        <f t="shared" si="16"/>
        <v>Asm</v>
      </c>
      <c r="I1034">
        <v>1</v>
      </c>
    </row>
    <row r="1035" spans="2:9">
      <c r="B1035" t="s">
        <v>230</v>
      </c>
      <c r="C1035" t="s">
        <v>15</v>
      </c>
      <c r="D1035" t="s">
        <v>15</v>
      </c>
      <c r="E1035" t="s">
        <v>400</v>
      </c>
      <c r="F1035" s="113" t="str">
        <f>VLOOKUP(B1035,'DEER BldgType Assignment'!$B$7:$C$139,2,FALSE)</f>
        <v>Asm</v>
      </c>
      <c r="G1035" s="113"/>
      <c r="H1035" s="113" t="str">
        <f t="shared" si="16"/>
        <v>Asm</v>
      </c>
      <c r="I1035">
        <v>1</v>
      </c>
    </row>
    <row r="1036" spans="2:9">
      <c r="B1036" t="s">
        <v>335</v>
      </c>
      <c r="C1036" t="s">
        <v>48</v>
      </c>
      <c r="D1036" t="s">
        <v>48</v>
      </c>
      <c r="E1036" t="s">
        <v>401</v>
      </c>
      <c r="F1036" s="113" t="str">
        <f>VLOOKUP(B1036,'DEER BldgType Assignment'!$B$7:$C$139,2,FALSE)</f>
        <v>RtS</v>
      </c>
      <c r="G1036" s="113"/>
      <c r="H1036" s="113" t="str">
        <f t="shared" si="16"/>
        <v>RtS</v>
      </c>
      <c r="I1036">
        <v>1</v>
      </c>
    </row>
    <row r="1037" spans="2:9">
      <c r="B1037" t="s">
        <v>310</v>
      </c>
      <c r="C1037" t="s">
        <v>19</v>
      </c>
      <c r="D1037" t="s">
        <v>101</v>
      </c>
      <c r="E1037" t="s">
        <v>402</v>
      </c>
      <c r="F1037" s="113" t="str">
        <f>VLOOKUP(B1037,'DEER BldgType Assignment'!$B$7:$C$139,2,FALSE)</f>
        <v>ESe</v>
      </c>
      <c r="G1037" s="113"/>
      <c r="H1037" s="113" t="str">
        <f t="shared" si="16"/>
        <v>ESe</v>
      </c>
      <c r="I1037">
        <v>3</v>
      </c>
    </row>
    <row r="1038" spans="2:9">
      <c r="B1038" t="s">
        <v>324</v>
      </c>
      <c r="C1038" t="s">
        <v>48</v>
      </c>
      <c r="D1038" t="s">
        <v>48</v>
      </c>
      <c r="E1038" t="s">
        <v>393</v>
      </c>
      <c r="F1038" s="113" t="str">
        <f>VLOOKUP(B1038,'DEER BldgType Assignment'!$B$7:$C$139,2,FALSE)</f>
        <v>RtS</v>
      </c>
      <c r="G1038" s="113"/>
      <c r="H1038" s="113" t="str">
        <f t="shared" si="16"/>
        <v>RtS</v>
      </c>
      <c r="I1038">
        <v>1</v>
      </c>
    </row>
    <row r="1039" spans="2:9">
      <c r="B1039" t="s">
        <v>324</v>
      </c>
      <c r="C1039" t="s">
        <v>48</v>
      </c>
      <c r="D1039" t="s">
        <v>48</v>
      </c>
      <c r="E1039" t="s">
        <v>401</v>
      </c>
      <c r="F1039" s="113" t="str">
        <f>VLOOKUP(B1039,'DEER BldgType Assignment'!$B$7:$C$139,2,FALSE)</f>
        <v>RtS</v>
      </c>
      <c r="G1039" s="113"/>
      <c r="H1039" s="113" t="str">
        <f t="shared" si="16"/>
        <v>RtS</v>
      </c>
      <c r="I1039">
        <v>1</v>
      </c>
    </row>
    <row r="1040" spans="2:9">
      <c r="B1040" t="s">
        <v>324</v>
      </c>
      <c r="C1040" t="s">
        <v>48</v>
      </c>
      <c r="D1040" t="s">
        <v>48</v>
      </c>
      <c r="E1040" t="s">
        <v>386</v>
      </c>
      <c r="F1040" s="113" t="str">
        <f>VLOOKUP(B1040,'DEER BldgType Assignment'!$B$7:$C$139,2,FALSE)</f>
        <v>RtS</v>
      </c>
      <c r="G1040" s="113"/>
      <c r="H1040" s="113" t="str">
        <f t="shared" si="16"/>
        <v>RtS</v>
      </c>
      <c r="I1040">
        <v>1</v>
      </c>
    </row>
    <row r="1041" spans="2:9">
      <c r="B1041" t="s">
        <v>267</v>
      </c>
      <c r="C1041" t="s">
        <v>373</v>
      </c>
      <c r="D1041" t="s">
        <v>50</v>
      </c>
      <c r="E1041" t="s">
        <v>378</v>
      </c>
      <c r="F1041" s="113" t="str">
        <f>VLOOKUP(B1041,'DEER BldgType Assignment'!$B$7:$C$139,2,FALSE)</f>
        <v>SCn</v>
      </c>
      <c r="G1041" s="113"/>
      <c r="H1041" s="113" t="str">
        <f t="shared" si="16"/>
        <v>SCn</v>
      </c>
      <c r="I1041">
        <v>1</v>
      </c>
    </row>
    <row r="1042" spans="2:9">
      <c r="B1042" t="s">
        <v>267</v>
      </c>
      <c r="C1042" t="s">
        <v>373</v>
      </c>
      <c r="D1042" t="s">
        <v>50</v>
      </c>
      <c r="E1042" t="s">
        <v>400</v>
      </c>
      <c r="F1042" s="113" t="str">
        <f>VLOOKUP(B1042,'DEER BldgType Assignment'!$B$7:$C$139,2,FALSE)</f>
        <v>SCn</v>
      </c>
      <c r="G1042" s="113"/>
      <c r="H1042" s="113" t="str">
        <f t="shared" si="16"/>
        <v>SCn</v>
      </c>
      <c r="I1042">
        <v>1</v>
      </c>
    </row>
    <row r="1043" spans="2:9">
      <c r="B1043" t="s">
        <v>267</v>
      </c>
      <c r="C1043" t="s">
        <v>373</v>
      </c>
      <c r="D1043" t="s">
        <v>50</v>
      </c>
      <c r="E1043" t="s">
        <v>385</v>
      </c>
      <c r="F1043" s="113" t="str">
        <f>VLOOKUP(B1043,'DEER BldgType Assignment'!$B$7:$C$139,2,FALSE)</f>
        <v>SCn</v>
      </c>
      <c r="G1043" s="113"/>
      <c r="H1043" s="113" t="str">
        <f t="shared" si="16"/>
        <v>SCn</v>
      </c>
      <c r="I1043">
        <v>1</v>
      </c>
    </row>
    <row r="1044" spans="2:9">
      <c r="B1044" t="s">
        <v>291</v>
      </c>
      <c r="C1044" t="s">
        <v>17</v>
      </c>
      <c r="D1044" t="s">
        <v>100</v>
      </c>
      <c r="E1044" t="s">
        <v>390</v>
      </c>
      <c r="F1044" s="113" t="str">
        <f>VLOOKUP(B1044,'DEER BldgType Assignment'!$B$7:$C$139,2,FALSE)</f>
        <v>EPr</v>
      </c>
      <c r="G1044" s="113"/>
      <c r="H1044" s="113" t="str">
        <f t="shared" si="16"/>
        <v>EPr</v>
      </c>
      <c r="I1044">
        <v>1</v>
      </c>
    </row>
    <row r="1045" spans="2:9">
      <c r="B1045" t="s">
        <v>291</v>
      </c>
      <c r="C1045" t="s">
        <v>17</v>
      </c>
      <c r="D1045" t="s">
        <v>100</v>
      </c>
      <c r="E1045" t="s">
        <v>389</v>
      </c>
      <c r="F1045" s="113" t="str">
        <f>VLOOKUP(B1045,'DEER BldgType Assignment'!$B$7:$C$139,2,FALSE)</f>
        <v>EPr</v>
      </c>
      <c r="G1045" s="113"/>
      <c r="H1045" s="113" t="str">
        <f t="shared" si="16"/>
        <v>EPr</v>
      </c>
      <c r="I1045">
        <v>2</v>
      </c>
    </row>
    <row r="1046" spans="2:9">
      <c r="B1046" t="s">
        <v>291</v>
      </c>
      <c r="C1046" t="s">
        <v>17</v>
      </c>
      <c r="D1046" t="s">
        <v>100</v>
      </c>
      <c r="E1046" t="s">
        <v>385</v>
      </c>
      <c r="F1046" s="113" t="str">
        <f>VLOOKUP(B1046,'DEER BldgType Assignment'!$B$7:$C$139,2,FALSE)</f>
        <v>EPr</v>
      </c>
      <c r="G1046" s="113"/>
      <c r="H1046" s="113" t="str">
        <f t="shared" si="16"/>
        <v>EPr</v>
      </c>
      <c r="I1046">
        <v>1</v>
      </c>
    </row>
    <row r="1047" spans="2:9">
      <c r="B1047" t="s">
        <v>291</v>
      </c>
      <c r="C1047" t="s">
        <v>17</v>
      </c>
      <c r="D1047" t="s">
        <v>100</v>
      </c>
      <c r="E1047" t="s">
        <v>391</v>
      </c>
      <c r="F1047" s="113" t="str">
        <f>VLOOKUP(B1047,'DEER BldgType Assignment'!$B$7:$C$139,2,FALSE)</f>
        <v>EPr</v>
      </c>
      <c r="G1047" s="113"/>
      <c r="H1047" s="113" t="str">
        <f t="shared" si="16"/>
        <v>EPr</v>
      </c>
      <c r="I1047">
        <v>1</v>
      </c>
    </row>
    <row r="1048" spans="2:9">
      <c r="B1048" t="s">
        <v>291</v>
      </c>
      <c r="C1048" t="s">
        <v>17</v>
      </c>
      <c r="D1048" t="s">
        <v>100</v>
      </c>
      <c r="E1048" t="s">
        <v>399</v>
      </c>
      <c r="F1048" s="113" t="str">
        <f>VLOOKUP(B1048,'DEER BldgType Assignment'!$B$7:$C$139,2,FALSE)</f>
        <v>EPr</v>
      </c>
      <c r="G1048" s="113"/>
      <c r="H1048" s="113" t="str">
        <f t="shared" si="16"/>
        <v>EPr</v>
      </c>
      <c r="I1048">
        <v>1</v>
      </c>
    </row>
    <row r="1049" spans="2:9">
      <c r="B1049" t="s">
        <v>291</v>
      </c>
      <c r="C1049" t="s">
        <v>17</v>
      </c>
      <c r="D1049" t="s">
        <v>100</v>
      </c>
      <c r="E1049" t="s">
        <v>386</v>
      </c>
      <c r="F1049" s="113" t="str">
        <f>VLOOKUP(B1049,'DEER BldgType Assignment'!$B$7:$C$139,2,FALSE)</f>
        <v>EPr</v>
      </c>
      <c r="G1049" s="113"/>
      <c r="H1049" s="113" t="str">
        <f t="shared" si="16"/>
        <v>EPr</v>
      </c>
      <c r="I1049">
        <v>3</v>
      </c>
    </row>
    <row r="1050" spans="2:9">
      <c r="B1050" t="s">
        <v>291</v>
      </c>
      <c r="C1050" t="s">
        <v>17</v>
      </c>
      <c r="D1050" t="s">
        <v>100</v>
      </c>
      <c r="E1050" t="s">
        <v>366</v>
      </c>
      <c r="F1050" s="113" t="str">
        <f>VLOOKUP(B1050,'DEER BldgType Assignment'!$B$7:$C$139,2,FALSE)</f>
        <v>EPr</v>
      </c>
      <c r="G1050" s="113"/>
      <c r="H1050" s="113" t="str">
        <f t="shared" si="16"/>
        <v>EPr</v>
      </c>
      <c r="I1050">
        <v>2</v>
      </c>
    </row>
    <row r="1051" spans="2:9">
      <c r="B1051" t="s">
        <v>291</v>
      </c>
      <c r="C1051" t="s">
        <v>17</v>
      </c>
      <c r="D1051" t="s">
        <v>100</v>
      </c>
      <c r="E1051" t="s">
        <v>387</v>
      </c>
      <c r="F1051" s="113" t="str">
        <f>VLOOKUP(B1051,'DEER BldgType Assignment'!$B$7:$C$139,2,FALSE)</f>
        <v>EPr</v>
      </c>
      <c r="G1051" s="113"/>
      <c r="H1051" s="113" t="str">
        <f t="shared" si="16"/>
        <v>EPr</v>
      </c>
      <c r="I1051">
        <v>4</v>
      </c>
    </row>
    <row r="1052" spans="2:9">
      <c r="B1052" t="s">
        <v>223</v>
      </c>
      <c r="C1052" t="s">
        <v>276</v>
      </c>
      <c r="D1052" t="s">
        <v>105</v>
      </c>
      <c r="E1052" t="s">
        <v>392</v>
      </c>
      <c r="F1052" s="113" t="str">
        <f>VLOOKUP(B1052,'DEER BldgType Assignment'!$B$7:$C$139,2,FALSE)</f>
        <v>MLI</v>
      </c>
      <c r="G1052" s="113"/>
      <c r="H1052" s="113" t="str">
        <f t="shared" si="16"/>
        <v>MLI</v>
      </c>
      <c r="I1052">
        <v>1</v>
      </c>
    </row>
    <row r="1053" spans="2:9">
      <c r="B1053" t="s">
        <v>223</v>
      </c>
      <c r="C1053" t="s">
        <v>276</v>
      </c>
      <c r="D1053" t="s">
        <v>105</v>
      </c>
      <c r="E1053" t="s">
        <v>396</v>
      </c>
      <c r="F1053" s="113" t="str">
        <f>VLOOKUP(B1053,'DEER BldgType Assignment'!$B$7:$C$139,2,FALSE)</f>
        <v>MLI</v>
      </c>
      <c r="G1053" s="113"/>
      <c r="H1053" s="113" t="str">
        <f t="shared" si="16"/>
        <v>MLI</v>
      </c>
      <c r="I1053">
        <v>1</v>
      </c>
    </row>
    <row r="1054" spans="2:9">
      <c r="B1054" t="s">
        <v>223</v>
      </c>
      <c r="C1054" t="s">
        <v>276</v>
      </c>
      <c r="D1054" t="s">
        <v>105</v>
      </c>
      <c r="E1054" t="s">
        <v>386</v>
      </c>
      <c r="F1054" s="113" t="str">
        <f>VLOOKUP(B1054,'DEER BldgType Assignment'!$B$7:$C$139,2,FALSE)</f>
        <v>MLI</v>
      </c>
      <c r="G1054" s="113"/>
      <c r="H1054" s="113" t="str">
        <f t="shared" si="16"/>
        <v>MLI</v>
      </c>
      <c r="I1054">
        <v>1</v>
      </c>
    </row>
    <row r="1055" spans="2:9">
      <c r="B1055" t="s">
        <v>224</v>
      </c>
      <c r="C1055" t="s">
        <v>15</v>
      </c>
      <c r="D1055" t="s">
        <v>15</v>
      </c>
      <c r="E1055" t="s">
        <v>395</v>
      </c>
      <c r="F1055" s="113" t="str">
        <f>VLOOKUP(B1055,'DEER BldgType Assignment'!$B$7:$C$139,2,FALSE)</f>
        <v>Asm</v>
      </c>
      <c r="G1055" s="113"/>
      <c r="H1055" s="113" t="str">
        <f t="shared" si="16"/>
        <v>Asm</v>
      </c>
      <c r="I1055">
        <v>1</v>
      </c>
    </row>
    <row r="1056" spans="2:9">
      <c r="B1056" t="s">
        <v>224</v>
      </c>
      <c r="C1056" t="s">
        <v>15</v>
      </c>
      <c r="D1056" t="s">
        <v>15</v>
      </c>
      <c r="E1056" t="s">
        <v>402</v>
      </c>
      <c r="F1056" s="113" t="str">
        <f>VLOOKUP(B1056,'DEER BldgType Assignment'!$B$7:$C$139,2,FALSE)</f>
        <v>Asm</v>
      </c>
      <c r="G1056" s="113"/>
      <c r="H1056" s="113" t="str">
        <f t="shared" si="16"/>
        <v>Asm</v>
      </c>
      <c r="I1056">
        <v>2</v>
      </c>
    </row>
    <row r="1057" spans="2:9">
      <c r="B1057" t="s">
        <v>224</v>
      </c>
      <c r="C1057" t="s">
        <v>15</v>
      </c>
      <c r="D1057" t="s">
        <v>15</v>
      </c>
      <c r="E1057" t="s">
        <v>385</v>
      </c>
      <c r="F1057" s="113" t="str">
        <f>VLOOKUP(B1057,'DEER BldgType Assignment'!$B$7:$C$139,2,FALSE)</f>
        <v>Asm</v>
      </c>
      <c r="G1057" s="113"/>
      <c r="H1057" s="113" t="str">
        <f t="shared" si="16"/>
        <v>Asm</v>
      </c>
      <c r="I1057">
        <v>1</v>
      </c>
    </row>
    <row r="1058" spans="2:9">
      <c r="B1058" t="s">
        <v>223</v>
      </c>
      <c r="C1058" t="s">
        <v>276</v>
      </c>
      <c r="D1058" t="s">
        <v>105</v>
      </c>
      <c r="E1058" t="s">
        <v>408</v>
      </c>
      <c r="F1058" s="113" t="str">
        <f>VLOOKUP(B1058,'DEER BldgType Assignment'!$B$7:$C$139,2,FALSE)</f>
        <v>MLI</v>
      </c>
      <c r="G1058" s="113"/>
      <c r="H1058" s="113" t="str">
        <f t="shared" si="16"/>
        <v>MLI</v>
      </c>
      <c r="I1058">
        <v>1</v>
      </c>
    </row>
    <row r="1059" spans="2:9">
      <c r="B1059" t="s">
        <v>223</v>
      </c>
      <c r="C1059" t="s">
        <v>276</v>
      </c>
      <c r="D1059" t="s">
        <v>105</v>
      </c>
      <c r="E1059" t="s">
        <v>391</v>
      </c>
      <c r="F1059" s="113" t="str">
        <f>VLOOKUP(B1059,'DEER BldgType Assignment'!$B$7:$C$139,2,FALSE)</f>
        <v>MLI</v>
      </c>
      <c r="G1059" s="113"/>
      <c r="H1059" s="113" t="str">
        <f t="shared" si="16"/>
        <v>MLI</v>
      </c>
      <c r="I1059">
        <v>1</v>
      </c>
    </row>
    <row r="1060" spans="2:9">
      <c r="B1060" t="s">
        <v>223</v>
      </c>
      <c r="C1060" t="s">
        <v>276</v>
      </c>
      <c r="D1060" t="s">
        <v>105</v>
      </c>
      <c r="E1060" t="s">
        <v>397</v>
      </c>
      <c r="F1060" s="113" t="str">
        <f>VLOOKUP(B1060,'DEER BldgType Assignment'!$B$7:$C$139,2,FALSE)</f>
        <v>MLI</v>
      </c>
      <c r="G1060" s="113"/>
      <c r="H1060" s="113" t="str">
        <f t="shared" si="16"/>
        <v>MLI</v>
      </c>
      <c r="I1060">
        <v>2</v>
      </c>
    </row>
    <row r="1061" spans="2:9">
      <c r="B1061" t="s">
        <v>223</v>
      </c>
      <c r="C1061" t="s">
        <v>276</v>
      </c>
      <c r="D1061" t="s">
        <v>105</v>
      </c>
      <c r="E1061" t="s">
        <v>386</v>
      </c>
      <c r="F1061" s="113" t="str">
        <f>VLOOKUP(B1061,'DEER BldgType Assignment'!$B$7:$C$139,2,FALSE)</f>
        <v>MLI</v>
      </c>
      <c r="G1061" s="113"/>
      <c r="H1061" s="113" t="str">
        <f t="shared" si="16"/>
        <v>MLI</v>
      </c>
      <c r="I1061">
        <v>1</v>
      </c>
    </row>
    <row r="1062" spans="2:9">
      <c r="B1062" t="s">
        <v>298</v>
      </c>
      <c r="C1062" t="s">
        <v>34</v>
      </c>
      <c r="D1062" t="s">
        <v>34</v>
      </c>
      <c r="E1062" t="s">
        <v>398</v>
      </c>
      <c r="F1062" s="113" t="str">
        <f>VLOOKUP(B1062,'DEER BldgType Assignment'!$B$7:$C$139,2,FALSE)</f>
        <v>OfS</v>
      </c>
      <c r="G1062" s="113"/>
      <c r="H1062" s="113" t="str">
        <f t="shared" si="16"/>
        <v>OfS</v>
      </c>
      <c r="I1062">
        <v>1</v>
      </c>
    </row>
    <row r="1063" spans="2:9">
      <c r="B1063" t="s">
        <v>282</v>
      </c>
      <c r="C1063" t="s">
        <v>375</v>
      </c>
      <c r="D1063" t="s">
        <v>105</v>
      </c>
      <c r="E1063" t="s">
        <v>396</v>
      </c>
      <c r="F1063" s="113" t="str">
        <f>VLOOKUP(B1063,'DEER BldgType Assignment'!$B$7:$C$139,2,FALSE)</f>
        <v>MLI</v>
      </c>
      <c r="G1063" s="113"/>
      <c r="H1063" s="113" t="str">
        <f t="shared" si="16"/>
        <v>MLI</v>
      </c>
      <c r="I1063">
        <v>1</v>
      </c>
    </row>
    <row r="1064" spans="2:9">
      <c r="B1064" t="s">
        <v>282</v>
      </c>
      <c r="C1064" t="s">
        <v>375</v>
      </c>
      <c r="D1064" t="s">
        <v>105</v>
      </c>
      <c r="E1064" t="s">
        <v>401</v>
      </c>
      <c r="F1064" s="113" t="str">
        <f>VLOOKUP(B1064,'DEER BldgType Assignment'!$B$7:$C$139,2,FALSE)</f>
        <v>MLI</v>
      </c>
      <c r="G1064" s="113"/>
      <c r="H1064" s="113" t="str">
        <f t="shared" si="16"/>
        <v>MLI</v>
      </c>
      <c r="I1064">
        <v>1</v>
      </c>
    </row>
    <row r="1065" spans="2:9">
      <c r="B1065" t="s">
        <v>282</v>
      </c>
      <c r="C1065" t="s">
        <v>375</v>
      </c>
      <c r="D1065" t="s">
        <v>105</v>
      </c>
      <c r="E1065" t="s">
        <v>387</v>
      </c>
      <c r="F1065" s="113" t="str">
        <f>VLOOKUP(B1065,'DEER BldgType Assignment'!$B$7:$C$139,2,FALSE)</f>
        <v>MLI</v>
      </c>
      <c r="G1065" s="113"/>
      <c r="H1065" s="113" t="str">
        <f t="shared" si="16"/>
        <v>MLI</v>
      </c>
      <c r="I1065">
        <v>1</v>
      </c>
    </row>
    <row r="1066" spans="2:9">
      <c r="B1066" t="s">
        <v>282</v>
      </c>
      <c r="C1066" t="s">
        <v>375</v>
      </c>
      <c r="D1066" t="s">
        <v>105</v>
      </c>
      <c r="E1066" t="s">
        <v>381</v>
      </c>
      <c r="F1066" s="113" t="str">
        <f>VLOOKUP(B1066,'DEER BldgType Assignment'!$B$7:$C$139,2,FALSE)</f>
        <v>MLI</v>
      </c>
      <c r="G1066" s="113"/>
      <c r="H1066" s="113" t="str">
        <f t="shared" si="16"/>
        <v>MLI</v>
      </c>
      <c r="I1066">
        <v>2</v>
      </c>
    </row>
    <row r="1067" spans="2:9">
      <c r="B1067" t="s">
        <v>223</v>
      </c>
      <c r="C1067" t="s">
        <v>276</v>
      </c>
      <c r="D1067" t="s">
        <v>105</v>
      </c>
      <c r="E1067" t="s">
        <v>396</v>
      </c>
      <c r="F1067" s="113" t="str">
        <f>VLOOKUP(B1067,'DEER BldgType Assignment'!$B$7:$C$139,2,FALSE)</f>
        <v>MLI</v>
      </c>
      <c r="G1067" s="113"/>
      <c r="H1067" s="113" t="str">
        <f t="shared" si="16"/>
        <v>MLI</v>
      </c>
      <c r="I1067">
        <v>7</v>
      </c>
    </row>
    <row r="1068" spans="2:9">
      <c r="B1068" t="s">
        <v>223</v>
      </c>
      <c r="C1068" t="s">
        <v>276</v>
      </c>
      <c r="D1068" t="s">
        <v>105</v>
      </c>
      <c r="E1068" t="s">
        <v>385</v>
      </c>
      <c r="F1068" s="113" t="str">
        <f>VLOOKUP(B1068,'DEER BldgType Assignment'!$B$7:$C$139,2,FALSE)</f>
        <v>MLI</v>
      </c>
      <c r="G1068" s="113"/>
      <c r="H1068" s="113" t="str">
        <f t="shared" si="16"/>
        <v>MLI</v>
      </c>
      <c r="I1068">
        <v>1</v>
      </c>
    </row>
    <row r="1069" spans="2:9">
      <c r="B1069" t="s">
        <v>223</v>
      </c>
      <c r="C1069" t="s">
        <v>276</v>
      </c>
      <c r="D1069" t="s">
        <v>105</v>
      </c>
      <c r="E1069" t="s">
        <v>391</v>
      </c>
      <c r="F1069" s="113" t="str">
        <f>VLOOKUP(B1069,'DEER BldgType Assignment'!$B$7:$C$139,2,FALSE)</f>
        <v>MLI</v>
      </c>
      <c r="G1069" s="113"/>
      <c r="H1069" s="113" t="str">
        <f t="shared" si="16"/>
        <v>MLI</v>
      </c>
      <c r="I1069">
        <v>1</v>
      </c>
    </row>
    <row r="1070" spans="2:9">
      <c r="B1070" t="s">
        <v>223</v>
      </c>
      <c r="C1070" t="s">
        <v>276</v>
      </c>
      <c r="D1070" t="s">
        <v>105</v>
      </c>
      <c r="E1070" t="s">
        <v>386</v>
      </c>
      <c r="F1070" s="113" t="str">
        <f>VLOOKUP(B1070,'DEER BldgType Assignment'!$B$7:$C$139,2,FALSE)</f>
        <v>MLI</v>
      </c>
      <c r="G1070" s="113"/>
      <c r="H1070" s="113" t="str">
        <f t="shared" si="16"/>
        <v>MLI</v>
      </c>
      <c r="I1070">
        <v>5</v>
      </c>
    </row>
    <row r="1071" spans="2:9">
      <c r="B1071" t="s">
        <v>223</v>
      </c>
      <c r="C1071" t="s">
        <v>276</v>
      </c>
      <c r="D1071" t="s">
        <v>105</v>
      </c>
      <c r="E1071" t="s">
        <v>366</v>
      </c>
      <c r="F1071" s="113" t="str">
        <f>VLOOKUP(B1071,'DEER BldgType Assignment'!$B$7:$C$139,2,FALSE)</f>
        <v>MLI</v>
      </c>
      <c r="G1071" s="113"/>
      <c r="H1071" s="113" t="str">
        <f t="shared" si="16"/>
        <v>MLI</v>
      </c>
      <c r="I1071">
        <v>2</v>
      </c>
    </row>
    <row r="1072" spans="2:9">
      <c r="B1072" t="s">
        <v>223</v>
      </c>
      <c r="C1072" t="s">
        <v>276</v>
      </c>
      <c r="D1072" t="s">
        <v>105</v>
      </c>
      <c r="E1072" t="s">
        <v>387</v>
      </c>
      <c r="F1072" s="113" t="str">
        <f>VLOOKUP(B1072,'DEER BldgType Assignment'!$B$7:$C$139,2,FALSE)</f>
        <v>MLI</v>
      </c>
      <c r="G1072" s="113"/>
      <c r="H1072" s="113" t="str">
        <f t="shared" si="16"/>
        <v>MLI</v>
      </c>
      <c r="I1072">
        <v>1</v>
      </c>
    </row>
    <row r="1073" spans="2:9">
      <c r="B1073" t="s">
        <v>224</v>
      </c>
      <c r="C1073" t="s">
        <v>15</v>
      </c>
      <c r="D1073" t="s">
        <v>15</v>
      </c>
      <c r="E1073" t="s">
        <v>402</v>
      </c>
      <c r="F1073" s="113" t="str">
        <f>VLOOKUP(B1073,'DEER BldgType Assignment'!$B$7:$C$139,2,FALSE)</f>
        <v>Asm</v>
      </c>
      <c r="G1073" s="113"/>
      <c r="H1073" s="113" t="str">
        <f t="shared" si="16"/>
        <v>Asm</v>
      </c>
      <c r="I1073">
        <v>4</v>
      </c>
    </row>
    <row r="1074" spans="2:9">
      <c r="B1074" t="s">
        <v>224</v>
      </c>
      <c r="C1074" t="s">
        <v>15</v>
      </c>
      <c r="D1074" t="s">
        <v>15</v>
      </c>
      <c r="E1074" t="s">
        <v>409</v>
      </c>
      <c r="F1074" s="113" t="str">
        <f>VLOOKUP(B1074,'DEER BldgType Assignment'!$B$7:$C$139,2,FALSE)</f>
        <v>Asm</v>
      </c>
      <c r="G1074" s="113"/>
      <c r="H1074" s="113" t="str">
        <f t="shared" si="16"/>
        <v>Asm</v>
      </c>
      <c r="I1074">
        <v>2</v>
      </c>
    </row>
    <row r="1075" spans="2:9">
      <c r="B1075" t="s">
        <v>223</v>
      </c>
      <c r="C1075" t="s">
        <v>276</v>
      </c>
      <c r="D1075" t="s">
        <v>105</v>
      </c>
      <c r="E1075" t="s">
        <v>396</v>
      </c>
      <c r="F1075" s="113" t="str">
        <f>VLOOKUP(B1075,'DEER BldgType Assignment'!$B$7:$C$139,2,FALSE)</f>
        <v>MLI</v>
      </c>
      <c r="G1075" s="113"/>
      <c r="H1075" s="113" t="str">
        <f t="shared" si="16"/>
        <v>MLI</v>
      </c>
      <c r="I1075">
        <v>5</v>
      </c>
    </row>
    <row r="1076" spans="2:9">
      <c r="B1076" t="s">
        <v>223</v>
      </c>
      <c r="C1076" t="s">
        <v>276</v>
      </c>
      <c r="D1076" t="s">
        <v>105</v>
      </c>
      <c r="E1076" t="s">
        <v>366</v>
      </c>
      <c r="F1076" s="113" t="str">
        <f>VLOOKUP(B1076,'DEER BldgType Assignment'!$B$7:$C$139,2,FALSE)</f>
        <v>MLI</v>
      </c>
      <c r="G1076" s="113"/>
      <c r="H1076" s="113" t="str">
        <f t="shared" si="16"/>
        <v>MLI</v>
      </c>
      <c r="I1076">
        <v>2</v>
      </c>
    </row>
    <row r="1077" spans="2:9">
      <c r="B1077" t="s">
        <v>223</v>
      </c>
      <c r="C1077" t="s">
        <v>276</v>
      </c>
      <c r="D1077" t="s">
        <v>105</v>
      </c>
      <c r="E1077" t="s">
        <v>387</v>
      </c>
      <c r="F1077" s="113" t="str">
        <f>VLOOKUP(B1077,'DEER BldgType Assignment'!$B$7:$C$139,2,FALSE)</f>
        <v>MLI</v>
      </c>
      <c r="G1077" s="113"/>
      <c r="H1077" s="113" t="str">
        <f t="shared" si="16"/>
        <v>MLI</v>
      </c>
      <c r="I1077">
        <v>2</v>
      </c>
    </row>
    <row r="1078" spans="2:9">
      <c r="B1078" t="s">
        <v>344</v>
      </c>
      <c r="C1078" t="s">
        <v>373</v>
      </c>
      <c r="D1078" t="s">
        <v>52</v>
      </c>
      <c r="E1078" t="s">
        <v>387</v>
      </c>
      <c r="F1078" s="113" t="str">
        <f>VLOOKUP(B1078,'DEER BldgType Assignment'!$B$7:$C$139,2,FALSE)</f>
        <v>SUn</v>
      </c>
      <c r="G1078" s="113"/>
      <c r="H1078" s="113" t="str">
        <f t="shared" si="16"/>
        <v>SUn</v>
      </c>
      <c r="I1078">
        <v>3</v>
      </c>
    </row>
    <row r="1079" spans="2:9">
      <c r="B1079" t="s">
        <v>344</v>
      </c>
      <c r="C1079" t="s">
        <v>373</v>
      </c>
      <c r="D1079" t="s">
        <v>52</v>
      </c>
      <c r="E1079" t="s">
        <v>366</v>
      </c>
      <c r="F1079" s="113" t="str">
        <f>VLOOKUP(B1079,'DEER BldgType Assignment'!$B$7:$C$139,2,FALSE)</f>
        <v>SUn</v>
      </c>
      <c r="G1079" s="113"/>
      <c r="H1079" s="113" t="str">
        <f t="shared" si="16"/>
        <v>SUn</v>
      </c>
      <c r="I1079">
        <v>2</v>
      </c>
    </row>
    <row r="1080" spans="2:9">
      <c r="B1080" t="s">
        <v>344</v>
      </c>
      <c r="C1080" t="s">
        <v>373</v>
      </c>
      <c r="D1080" t="s">
        <v>52</v>
      </c>
      <c r="E1080" t="s">
        <v>391</v>
      </c>
      <c r="F1080" s="113" t="str">
        <f>VLOOKUP(B1080,'DEER BldgType Assignment'!$B$7:$C$139,2,FALSE)</f>
        <v>SUn</v>
      </c>
      <c r="G1080" s="113"/>
      <c r="H1080" s="113" t="str">
        <f t="shared" si="16"/>
        <v>SUn</v>
      </c>
      <c r="I1080">
        <v>1</v>
      </c>
    </row>
    <row r="1081" spans="2:9">
      <c r="B1081" t="s">
        <v>344</v>
      </c>
      <c r="C1081" t="s">
        <v>373</v>
      </c>
      <c r="D1081" t="s">
        <v>52</v>
      </c>
      <c r="E1081" t="s">
        <v>392</v>
      </c>
      <c r="F1081" s="113" t="str">
        <f>VLOOKUP(B1081,'DEER BldgType Assignment'!$B$7:$C$139,2,FALSE)</f>
        <v>SUn</v>
      </c>
      <c r="G1081" s="113"/>
      <c r="H1081" s="113" t="str">
        <f t="shared" si="16"/>
        <v>SUn</v>
      </c>
      <c r="I1081">
        <v>1</v>
      </c>
    </row>
    <row r="1082" spans="2:9">
      <c r="B1082" t="s">
        <v>344</v>
      </c>
      <c r="C1082" t="s">
        <v>373</v>
      </c>
      <c r="D1082" t="s">
        <v>52</v>
      </c>
      <c r="E1082" t="s">
        <v>397</v>
      </c>
      <c r="F1082" s="113" t="str">
        <f>VLOOKUP(B1082,'DEER BldgType Assignment'!$B$7:$C$139,2,FALSE)</f>
        <v>SUn</v>
      </c>
      <c r="G1082" s="113"/>
      <c r="H1082" s="113" t="str">
        <f t="shared" si="16"/>
        <v>SUn</v>
      </c>
      <c r="I1082">
        <v>2</v>
      </c>
    </row>
    <row r="1083" spans="2:9">
      <c r="B1083" t="s">
        <v>344</v>
      </c>
      <c r="C1083" t="s">
        <v>373</v>
      </c>
      <c r="D1083" t="s">
        <v>52</v>
      </c>
      <c r="E1083" t="s">
        <v>386</v>
      </c>
      <c r="F1083" s="113" t="str">
        <f>VLOOKUP(B1083,'DEER BldgType Assignment'!$B$7:$C$139,2,FALSE)</f>
        <v>SUn</v>
      </c>
      <c r="G1083" s="113"/>
      <c r="H1083" s="113" t="str">
        <f t="shared" si="16"/>
        <v>SUn</v>
      </c>
      <c r="I1083">
        <v>1</v>
      </c>
    </row>
    <row r="1084" spans="2:9">
      <c r="B1084" t="s">
        <v>344</v>
      </c>
      <c r="C1084" t="s">
        <v>373</v>
      </c>
      <c r="D1084" t="s">
        <v>52</v>
      </c>
      <c r="E1084" t="s">
        <v>400</v>
      </c>
      <c r="F1084" s="113" t="str">
        <f>VLOOKUP(B1084,'DEER BldgType Assignment'!$B$7:$C$139,2,FALSE)</f>
        <v>SUn</v>
      </c>
      <c r="G1084" s="113"/>
      <c r="H1084" s="113" t="str">
        <f t="shared" si="16"/>
        <v>SUn</v>
      </c>
      <c r="I1084">
        <v>2</v>
      </c>
    </row>
    <row r="1085" spans="2:9">
      <c r="B1085" t="s">
        <v>265</v>
      </c>
      <c r="C1085" t="s">
        <v>276</v>
      </c>
      <c r="D1085" t="s">
        <v>105</v>
      </c>
      <c r="E1085" t="s">
        <v>381</v>
      </c>
      <c r="F1085" s="113" t="str">
        <f>VLOOKUP(B1085,'DEER BldgType Assignment'!$B$7:$C$139,2,FALSE)</f>
        <v>MLI</v>
      </c>
      <c r="G1085" s="113"/>
      <c r="H1085" s="113" t="str">
        <f t="shared" si="16"/>
        <v>MLI</v>
      </c>
      <c r="I1085">
        <v>5</v>
      </c>
    </row>
    <row r="1086" spans="2:9">
      <c r="B1086" t="s">
        <v>223</v>
      </c>
      <c r="C1086" t="s">
        <v>276</v>
      </c>
      <c r="D1086" t="s">
        <v>105</v>
      </c>
      <c r="E1086" t="s">
        <v>386</v>
      </c>
      <c r="F1086" s="113" t="str">
        <f>VLOOKUP(B1086,'DEER BldgType Assignment'!$B$7:$C$139,2,FALSE)</f>
        <v>MLI</v>
      </c>
      <c r="G1086" s="113"/>
      <c r="H1086" s="113" t="str">
        <f t="shared" si="16"/>
        <v>MLI</v>
      </c>
      <c r="I1086">
        <v>1</v>
      </c>
    </row>
    <row r="1087" spans="2:9">
      <c r="B1087" s="100" t="s">
        <v>298</v>
      </c>
      <c r="C1087" t="s">
        <v>48</v>
      </c>
      <c r="D1087" t="s">
        <v>34</v>
      </c>
      <c r="E1087" t="s">
        <v>391</v>
      </c>
      <c r="F1087" s="113" t="str">
        <f>VLOOKUP(B1087,'DEER BldgType Assignment'!$B$7:$C$139,2,FALSE)</f>
        <v>OfS</v>
      </c>
      <c r="G1087" s="113"/>
      <c r="H1087" s="113" t="str">
        <f t="shared" si="16"/>
        <v>OfS</v>
      </c>
      <c r="I1087">
        <v>1</v>
      </c>
    </row>
    <row r="1088" spans="2:9">
      <c r="B1088" s="100" t="s">
        <v>298</v>
      </c>
      <c r="C1088" t="s">
        <v>48</v>
      </c>
      <c r="D1088" t="s">
        <v>34</v>
      </c>
      <c r="E1088" t="s">
        <v>398</v>
      </c>
      <c r="F1088" s="113" t="str">
        <f>VLOOKUP(B1088,'DEER BldgType Assignment'!$B$7:$C$139,2,FALSE)</f>
        <v>OfS</v>
      </c>
      <c r="G1088" s="113"/>
      <c r="H1088" s="113" t="str">
        <f t="shared" si="16"/>
        <v>OfS</v>
      </c>
      <c r="I1088">
        <v>2</v>
      </c>
    </row>
    <row r="1089" spans="2:9">
      <c r="B1089" t="s">
        <v>333</v>
      </c>
      <c r="C1089" t="s">
        <v>375</v>
      </c>
      <c r="D1089" t="s">
        <v>46</v>
      </c>
      <c r="E1089" t="s">
        <v>401</v>
      </c>
      <c r="F1089" s="113" t="str">
        <f>VLOOKUP(B1089,'DEER BldgType Assignment'!$B$7:$C$139,2,FALSE)</f>
        <v>RtL</v>
      </c>
      <c r="G1089" s="113"/>
      <c r="H1089" s="113" t="str">
        <f t="shared" si="16"/>
        <v>RtL</v>
      </c>
      <c r="I1089">
        <v>3</v>
      </c>
    </row>
    <row r="1090" spans="2:9">
      <c r="B1090" t="s">
        <v>333</v>
      </c>
      <c r="C1090" t="s">
        <v>375</v>
      </c>
      <c r="D1090" t="s">
        <v>46</v>
      </c>
      <c r="E1090" t="s">
        <v>387</v>
      </c>
      <c r="F1090" s="113" t="str">
        <f>VLOOKUP(B1090,'DEER BldgType Assignment'!$B$7:$C$139,2,FALSE)</f>
        <v>RtL</v>
      </c>
      <c r="G1090" s="113"/>
      <c r="H1090" s="113" t="str">
        <f t="shared" si="16"/>
        <v>RtL</v>
      </c>
      <c r="I1090">
        <v>1</v>
      </c>
    </row>
    <row r="1091" spans="2:9">
      <c r="B1091" t="s">
        <v>310</v>
      </c>
      <c r="C1091" t="s">
        <v>19</v>
      </c>
      <c r="D1091" t="s">
        <v>101</v>
      </c>
      <c r="E1091" t="s">
        <v>402</v>
      </c>
      <c r="F1091" s="113" t="str">
        <f>VLOOKUP(B1091,'DEER BldgType Assignment'!$B$7:$C$139,2,FALSE)</f>
        <v>ESe</v>
      </c>
      <c r="G1091" s="113"/>
      <c r="H1091" s="113" t="str">
        <f t="shared" si="16"/>
        <v>ESe</v>
      </c>
      <c r="I1091">
        <v>2</v>
      </c>
    </row>
    <row r="1092" spans="2:9">
      <c r="B1092" t="s">
        <v>109</v>
      </c>
      <c r="C1092" t="s">
        <v>368</v>
      </c>
      <c r="D1092" t="s">
        <v>109</v>
      </c>
      <c r="E1092" t="s">
        <v>410</v>
      </c>
      <c r="F1092" s="113" t="str">
        <f>VLOOKUP(B1092,'DEER BldgType Assignment'!$B$7:$C$139,2,FALSE)</f>
        <v>Mtl</v>
      </c>
      <c r="G1092" s="113"/>
      <c r="H1092" s="113" t="str">
        <f t="shared" si="16"/>
        <v>Mtl</v>
      </c>
      <c r="I1092">
        <v>4</v>
      </c>
    </row>
    <row r="1093" spans="2:9">
      <c r="B1093" t="s">
        <v>109</v>
      </c>
      <c r="C1093" t="s">
        <v>368</v>
      </c>
      <c r="D1093" t="s">
        <v>109</v>
      </c>
      <c r="E1093" t="s">
        <v>366</v>
      </c>
      <c r="F1093" s="113" t="str">
        <f>VLOOKUP(B1093,'DEER BldgType Assignment'!$B$7:$C$139,2,FALSE)</f>
        <v>Mtl</v>
      </c>
      <c r="G1093" s="113"/>
      <c r="H1093" s="113" t="str">
        <f t="shared" si="16"/>
        <v>Mtl</v>
      </c>
      <c r="I1093">
        <v>5</v>
      </c>
    </row>
    <row r="1094" spans="2:9">
      <c r="B1094" s="100" t="s">
        <v>325</v>
      </c>
      <c r="C1094" t="s">
        <v>375</v>
      </c>
      <c r="D1094" t="s">
        <v>46</v>
      </c>
      <c r="E1094" t="s">
        <v>401</v>
      </c>
      <c r="F1094" s="113" t="str">
        <f>VLOOKUP(B1094,'DEER BldgType Assignment'!$B$7:$C$139,2,FALSE)</f>
        <v>RtL</v>
      </c>
      <c r="G1094" s="113"/>
      <c r="H1094" s="113" t="str">
        <f t="shared" si="16"/>
        <v>RtL</v>
      </c>
      <c r="I1094">
        <v>2</v>
      </c>
    </row>
    <row r="1095" spans="2:9">
      <c r="B1095" s="100" t="s">
        <v>325</v>
      </c>
      <c r="C1095" t="s">
        <v>375</v>
      </c>
      <c r="D1095" t="s">
        <v>46</v>
      </c>
      <c r="E1095" t="s">
        <v>387</v>
      </c>
      <c r="F1095" s="113" t="str">
        <f>VLOOKUP(B1095,'DEER BldgType Assignment'!$B$7:$C$139,2,FALSE)</f>
        <v>RtL</v>
      </c>
      <c r="G1095" s="113"/>
      <c r="H1095" s="113" t="str">
        <f t="shared" si="16"/>
        <v>RtL</v>
      </c>
      <c r="I1095">
        <v>3</v>
      </c>
    </row>
    <row r="1096" spans="2:9">
      <c r="B1096" s="100" t="s">
        <v>325</v>
      </c>
      <c r="C1096" t="s">
        <v>375</v>
      </c>
      <c r="D1096" t="s">
        <v>46</v>
      </c>
      <c r="E1096" t="s">
        <v>385</v>
      </c>
      <c r="F1096" s="113" t="str">
        <f>VLOOKUP(B1096,'DEER BldgType Assignment'!$B$7:$C$139,2,FALSE)</f>
        <v>RtL</v>
      </c>
      <c r="G1096" s="113"/>
      <c r="H1096" s="113" t="str">
        <f t="shared" ref="H1096:H1159" si="17">IF(ISBLANK(G1096),F1096,G1096)</f>
        <v>RtL</v>
      </c>
      <c r="I1096">
        <v>2</v>
      </c>
    </row>
    <row r="1097" spans="2:9">
      <c r="B1097" s="100" t="s">
        <v>325</v>
      </c>
      <c r="C1097" t="s">
        <v>375</v>
      </c>
      <c r="D1097" t="s">
        <v>46</v>
      </c>
      <c r="E1097" t="s">
        <v>386</v>
      </c>
      <c r="F1097" s="113" t="str">
        <f>VLOOKUP(B1097,'DEER BldgType Assignment'!$B$7:$C$139,2,FALSE)</f>
        <v>RtL</v>
      </c>
      <c r="G1097" s="113"/>
      <c r="H1097" s="113" t="str">
        <f t="shared" si="17"/>
        <v>RtL</v>
      </c>
      <c r="I1097">
        <v>1</v>
      </c>
    </row>
    <row r="1098" spans="2:9">
      <c r="B1098" s="100" t="s">
        <v>325</v>
      </c>
      <c r="C1098" t="s">
        <v>375</v>
      </c>
      <c r="D1098" t="s">
        <v>46</v>
      </c>
      <c r="E1098" t="s">
        <v>366</v>
      </c>
      <c r="F1098" s="113" t="str">
        <f>VLOOKUP(B1098,'DEER BldgType Assignment'!$B$7:$C$139,2,FALSE)</f>
        <v>RtL</v>
      </c>
      <c r="G1098" s="113"/>
      <c r="H1098" s="113" t="str">
        <f t="shared" si="17"/>
        <v>RtL</v>
      </c>
      <c r="I1098">
        <v>1</v>
      </c>
    </row>
    <row r="1099" spans="2:9">
      <c r="B1099" s="100" t="s">
        <v>298</v>
      </c>
      <c r="C1099" t="s">
        <v>36</v>
      </c>
      <c r="D1099" t="s">
        <v>34</v>
      </c>
      <c r="E1099" t="s">
        <v>379</v>
      </c>
      <c r="F1099" s="113" t="str">
        <f>VLOOKUP(B1099,'DEER BldgType Assignment'!$B$7:$C$139,2,FALSE)</f>
        <v>OfS</v>
      </c>
      <c r="G1099" s="113"/>
      <c r="H1099" s="113" t="str">
        <f t="shared" si="17"/>
        <v>OfS</v>
      </c>
      <c r="I1099">
        <v>1</v>
      </c>
    </row>
    <row r="1100" spans="2:9">
      <c r="B1100" s="100" t="s">
        <v>298</v>
      </c>
      <c r="C1100" t="s">
        <v>36</v>
      </c>
      <c r="D1100" t="s">
        <v>34</v>
      </c>
      <c r="E1100" t="s">
        <v>395</v>
      </c>
      <c r="F1100" s="113" t="str">
        <f>VLOOKUP(B1100,'DEER BldgType Assignment'!$B$7:$C$139,2,FALSE)</f>
        <v>OfS</v>
      </c>
      <c r="G1100" s="113"/>
      <c r="H1100" s="113" t="str">
        <f t="shared" si="17"/>
        <v>OfS</v>
      </c>
      <c r="I1100">
        <v>1</v>
      </c>
    </row>
    <row r="1101" spans="2:9">
      <c r="B1101" s="100" t="s">
        <v>298</v>
      </c>
      <c r="C1101" t="s">
        <v>36</v>
      </c>
      <c r="D1101" t="s">
        <v>34</v>
      </c>
      <c r="E1101" t="s">
        <v>391</v>
      </c>
      <c r="F1101" s="113" t="str">
        <f>VLOOKUP(B1101,'DEER BldgType Assignment'!$B$7:$C$139,2,FALSE)</f>
        <v>OfS</v>
      </c>
      <c r="G1101" s="113"/>
      <c r="H1101" s="113" t="str">
        <f t="shared" si="17"/>
        <v>OfS</v>
      </c>
      <c r="I1101">
        <v>1</v>
      </c>
    </row>
    <row r="1102" spans="2:9">
      <c r="B1102" s="100" t="s">
        <v>298</v>
      </c>
      <c r="C1102" t="s">
        <v>36</v>
      </c>
      <c r="D1102" t="s">
        <v>34</v>
      </c>
      <c r="E1102" t="s">
        <v>406</v>
      </c>
      <c r="F1102" s="113" t="str">
        <f>VLOOKUP(B1102,'DEER BldgType Assignment'!$B$7:$C$139,2,FALSE)</f>
        <v>OfS</v>
      </c>
      <c r="G1102" s="113"/>
      <c r="H1102" s="113" t="str">
        <f t="shared" si="17"/>
        <v>OfS</v>
      </c>
      <c r="I1102">
        <v>1</v>
      </c>
    </row>
    <row r="1103" spans="2:9">
      <c r="B1103" s="100" t="s">
        <v>298</v>
      </c>
      <c r="C1103" t="s">
        <v>36</v>
      </c>
      <c r="D1103" t="s">
        <v>34</v>
      </c>
      <c r="E1103" t="s">
        <v>378</v>
      </c>
      <c r="F1103" s="113" t="str">
        <f>VLOOKUP(B1103,'DEER BldgType Assignment'!$B$7:$C$139,2,FALSE)</f>
        <v>OfS</v>
      </c>
      <c r="G1103" s="113"/>
      <c r="H1103" s="113" t="str">
        <f t="shared" si="17"/>
        <v>OfS</v>
      </c>
      <c r="I1103">
        <v>1</v>
      </c>
    </row>
    <row r="1104" spans="2:9">
      <c r="B1104" s="100" t="s">
        <v>298</v>
      </c>
      <c r="C1104" t="s">
        <v>36</v>
      </c>
      <c r="D1104" t="s">
        <v>34</v>
      </c>
      <c r="E1104" t="s">
        <v>386</v>
      </c>
      <c r="F1104" s="113" t="str">
        <f>VLOOKUP(B1104,'DEER BldgType Assignment'!$B$7:$C$139,2,FALSE)</f>
        <v>OfS</v>
      </c>
      <c r="G1104" s="113"/>
      <c r="H1104" s="113" t="str">
        <f t="shared" si="17"/>
        <v>OfS</v>
      </c>
      <c r="I1104">
        <v>1</v>
      </c>
    </row>
    <row r="1105" spans="2:9">
      <c r="B1105" s="100" t="s">
        <v>298</v>
      </c>
      <c r="C1105" t="s">
        <v>36</v>
      </c>
      <c r="D1105" t="s">
        <v>34</v>
      </c>
      <c r="E1105" t="s">
        <v>398</v>
      </c>
      <c r="F1105" s="113" t="str">
        <f>VLOOKUP(B1105,'DEER BldgType Assignment'!$B$7:$C$139,2,FALSE)</f>
        <v>OfS</v>
      </c>
      <c r="G1105" s="113"/>
      <c r="H1105" s="113" t="str">
        <f t="shared" si="17"/>
        <v>OfS</v>
      </c>
      <c r="I1105">
        <v>4</v>
      </c>
    </row>
    <row r="1106" spans="2:9">
      <c r="B1106" t="s">
        <v>280</v>
      </c>
      <c r="C1106" t="s">
        <v>276</v>
      </c>
      <c r="D1106" t="s">
        <v>105</v>
      </c>
      <c r="E1106" t="s">
        <v>396</v>
      </c>
      <c r="F1106" s="113" t="str">
        <f>VLOOKUP(B1106,'DEER BldgType Assignment'!$B$7:$C$139,2,FALSE)</f>
        <v>MLI</v>
      </c>
      <c r="G1106" s="113"/>
      <c r="H1106" s="113" t="str">
        <f t="shared" si="17"/>
        <v>MLI</v>
      </c>
      <c r="I1106">
        <v>4</v>
      </c>
    </row>
    <row r="1107" spans="2:9">
      <c r="B1107" t="s">
        <v>277</v>
      </c>
      <c r="C1107" t="s">
        <v>17</v>
      </c>
      <c r="D1107" t="s">
        <v>100</v>
      </c>
      <c r="E1107" t="s">
        <v>390</v>
      </c>
      <c r="F1107" s="113" t="str">
        <f>VLOOKUP(B1107,'DEER BldgType Assignment'!$B$7:$C$139,2,FALSE)</f>
        <v>EPr</v>
      </c>
      <c r="G1107" s="113"/>
      <c r="H1107" s="113" t="str">
        <f t="shared" si="17"/>
        <v>EPr</v>
      </c>
      <c r="I1107">
        <v>4</v>
      </c>
    </row>
    <row r="1108" spans="2:9">
      <c r="B1108" t="s">
        <v>228</v>
      </c>
      <c r="C1108" t="s">
        <v>15</v>
      </c>
      <c r="D1108" t="s">
        <v>15</v>
      </c>
      <c r="E1108" t="s">
        <v>385</v>
      </c>
      <c r="F1108" s="113" t="str">
        <f>VLOOKUP(B1108,'DEER BldgType Assignment'!$B$7:$C$139,2,FALSE)</f>
        <v>Asm</v>
      </c>
      <c r="G1108" s="113"/>
      <c r="H1108" s="113" t="str">
        <f t="shared" si="17"/>
        <v>Asm</v>
      </c>
      <c r="I1108">
        <v>1</v>
      </c>
    </row>
    <row r="1109" spans="2:9">
      <c r="B1109" t="s">
        <v>228</v>
      </c>
      <c r="C1109" t="s">
        <v>15</v>
      </c>
      <c r="D1109" t="s">
        <v>15</v>
      </c>
      <c r="E1109" t="s">
        <v>392</v>
      </c>
      <c r="F1109" s="113" t="str">
        <f>VLOOKUP(B1109,'DEER BldgType Assignment'!$B$7:$C$139,2,FALSE)</f>
        <v>Asm</v>
      </c>
      <c r="G1109" s="113"/>
      <c r="H1109" s="113" t="str">
        <f t="shared" si="17"/>
        <v>Asm</v>
      </c>
      <c r="I1109">
        <v>1</v>
      </c>
    </row>
    <row r="1110" spans="2:9">
      <c r="B1110" t="s">
        <v>228</v>
      </c>
      <c r="C1110" t="s">
        <v>15</v>
      </c>
      <c r="D1110" t="s">
        <v>15</v>
      </c>
      <c r="E1110" t="s">
        <v>391</v>
      </c>
      <c r="F1110" s="113" t="str">
        <f>VLOOKUP(B1110,'DEER BldgType Assignment'!$B$7:$C$139,2,FALSE)</f>
        <v>Asm</v>
      </c>
      <c r="G1110" s="113"/>
      <c r="H1110" s="113" t="str">
        <f t="shared" si="17"/>
        <v>Asm</v>
      </c>
      <c r="I1110">
        <v>1</v>
      </c>
    </row>
    <row r="1111" spans="2:9">
      <c r="B1111" t="s">
        <v>228</v>
      </c>
      <c r="C1111" t="s">
        <v>15</v>
      </c>
      <c r="D1111" t="s">
        <v>15</v>
      </c>
      <c r="E1111" t="s">
        <v>366</v>
      </c>
      <c r="F1111" s="113" t="str">
        <f>VLOOKUP(B1111,'DEER BldgType Assignment'!$B$7:$C$139,2,FALSE)</f>
        <v>Asm</v>
      </c>
      <c r="G1111" s="113"/>
      <c r="H1111" s="113" t="str">
        <f t="shared" si="17"/>
        <v>Asm</v>
      </c>
      <c r="I1111">
        <v>1</v>
      </c>
    </row>
    <row r="1112" spans="2:9">
      <c r="B1112" t="s">
        <v>228</v>
      </c>
      <c r="C1112" t="s">
        <v>15</v>
      </c>
      <c r="D1112" t="s">
        <v>15</v>
      </c>
      <c r="E1112" t="s">
        <v>400</v>
      </c>
      <c r="F1112" s="113" t="str">
        <f>VLOOKUP(B1112,'DEER BldgType Assignment'!$B$7:$C$139,2,FALSE)</f>
        <v>Asm</v>
      </c>
      <c r="G1112" s="113"/>
      <c r="H1112" s="113" t="str">
        <f t="shared" si="17"/>
        <v>Asm</v>
      </c>
      <c r="I1112">
        <v>1</v>
      </c>
    </row>
    <row r="1113" spans="2:9">
      <c r="B1113" t="s">
        <v>277</v>
      </c>
      <c r="C1113" t="s">
        <v>17</v>
      </c>
      <c r="D1113" t="s">
        <v>100</v>
      </c>
      <c r="E1113" t="s">
        <v>389</v>
      </c>
      <c r="F1113" s="113" t="str">
        <f>VLOOKUP(B1113,'DEER BldgType Assignment'!$B$7:$C$139,2,FALSE)</f>
        <v>EPr</v>
      </c>
      <c r="G1113" s="113"/>
      <c r="H1113" s="113" t="str">
        <f t="shared" si="17"/>
        <v>EPr</v>
      </c>
      <c r="I1113">
        <v>4</v>
      </c>
    </row>
    <row r="1114" spans="2:9">
      <c r="B1114" t="s">
        <v>277</v>
      </c>
      <c r="C1114" t="s">
        <v>17</v>
      </c>
      <c r="D1114" t="s">
        <v>100</v>
      </c>
      <c r="E1114" t="s">
        <v>385</v>
      </c>
      <c r="F1114" s="113" t="str">
        <f>VLOOKUP(B1114,'DEER BldgType Assignment'!$B$7:$C$139,2,FALSE)</f>
        <v>EPr</v>
      </c>
      <c r="G1114" s="113"/>
      <c r="H1114" s="113" t="str">
        <f t="shared" si="17"/>
        <v>EPr</v>
      </c>
      <c r="I1114">
        <v>1</v>
      </c>
    </row>
    <row r="1115" spans="2:9">
      <c r="B1115" t="s">
        <v>277</v>
      </c>
      <c r="C1115" t="s">
        <v>17</v>
      </c>
      <c r="D1115" t="s">
        <v>100</v>
      </c>
      <c r="E1115" t="s">
        <v>391</v>
      </c>
      <c r="F1115" s="113" t="str">
        <f>VLOOKUP(B1115,'DEER BldgType Assignment'!$B$7:$C$139,2,FALSE)</f>
        <v>EPr</v>
      </c>
      <c r="G1115" s="113"/>
      <c r="H1115" s="113" t="str">
        <f t="shared" si="17"/>
        <v>EPr</v>
      </c>
      <c r="I1115">
        <v>1</v>
      </c>
    </row>
    <row r="1116" spans="2:9">
      <c r="B1116" t="s">
        <v>277</v>
      </c>
      <c r="C1116" t="s">
        <v>17</v>
      </c>
      <c r="D1116" t="s">
        <v>100</v>
      </c>
      <c r="E1116" t="s">
        <v>366</v>
      </c>
      <c r="F1116" s="113" t="str">
        <f>VLOOKUP(B1116,'DEER BldgType Assignment'!$B$7:$C$139,2,FALSE)</f>
        <v>EPr</v>
      </c>
      <c r="G1116" s="113"/>
      <c r="H1116" s="113" t="str">
        <f t="shared" si="17"/>
        <v>EPr</v>
      </c>
      <c r="I1116">
        <v>2</v>
      </c>
    </row>
    <row r="1117" spans="2:9">
      <c r="B1117" t="s">
        <v>277</v>
      </c>
      <c r="C1117" t="s">
        <v>17</v>
      </c>
      <c r="D1117" t="s">
        <v>100</v>
      </c>
      <c r="E1117" t="s">
        <v>400</v>
      </c>
      <c r="F1117" s="113" t="str">
        <f>VLOOKUP(B1117,'DEER BldgType Assignment'!$B$7:$C$139,2,FALSE)</f>
        <v>EPr</v>
      </c>
      <c r="G1117" s="113"/>
      <c r="H1117" s="113" t="str">
        <f t="shared" si="17"/>
        <v>EPr</v>
      </c>
      <c r="I1117">
        <v>1</v>
      </c>
    </row>
    <row r="1118" spans="2:9">
      <c r="B1118" s="100" t="s">
        <v>165</v>
      </c>
      <c r="C1118" t="s">
        <v>165</v>
      </c>
      <c r="D1118" t="s">
        <v>48</v>
      </c>
      <c r="E1118" t="s">
        <v>165</v>
      </c>
      <c r="F1118" s="113" t="str">
        <f>VLOOKUP(B1118,'DEER BldgType Assignment'!$B$7:$C$139,2,FALSE)</f>
        <v>RtS</v>
      </c>
      <c r="G1118" s="113"/>
      <c r="H1118" s="113" t="str">
        <f t="shared" si="17"/>
        <v>RtS</v>
      </c>
      <c r="I1118">
        <v>1</v>
      </c>
    </row>
    <row r="1119" spans="2:9">
      <c r="B1119" t="s">
        <v>223</v>
      </c>
      <c r="C1119" t="s">
        <v>276</v>
      </c>
      <c r="D1119" t="s">
        <v>105</v>
      </c>
      <c r="E1119" t="s">
        <v>396</v>
      </c>
      <c r="F1119" s="113" t="str">
        <f>VLOOKUP(B1119,'DEER BldgType Assignment'!$B$7:$C$139,2,FALSE)</f>
        <v>MLI</v>
      </c>
      <c r="G1119" s="113"/>
      <c r="H1119" s="113" t="str">
        <f t="shared" si="17"/>
        <v>MLI</v>
      </c>
      <c r="I1119">
        <v>2</v>
      </c>
    </row>
    <row r="1120" spans="2:9">
      <c r="B1120" t="s">
        <v>265</v>
      </c>
      <c r="C1120" t="s">
        <v>276</v>
      </c>
      <c r="D1120" t="s">
        <v>105</v>
      </c>
      <c r="E1120" t="s">
        <v>400</v>
      </c>
      <c r="F1120" s="113" t="str">
        <f>VLOOKUP(B1120,'DEER BldgType Assignment'!$B$7:$C$139,2,FALSE)</f>
        <v>MLI</v>
      </c>
      <c r="G1120" s="113"/>
      <c r="H1120" s="113" t="str">
        <f t="shared" si="17"/>
        <v>MLI</v>
      </c>
      <c r="I1120">
        <v>4</v>
      </c>
    </row>
    <row r="1121" spans="2:9">
      <c r="B1121" t="s">
        <v>335</v>
      </c>
      <c r="C1121" t="s">
        <v>375</v>
      </c>
      <c r="D1121" t="s">
        <v>48</v>
      </c>
      <c r="E1121" t="s">
        <v>387</v>
      </c>
      <c r="F1121" s="113" t="str">
        <f>VLOOKUP(B1121,'DEER BldgType Assignment'!$B$7:$C$139,2,FALSE)</f>
        <v>RtS</v>
      </c>
      <c r="G1121" s="113"/>
      <c r="H1121" s="113" t="str">
        <f t="shared" si="17"/>
        <v>RtS</v>
      </c>
      <c r="I1121">
        <v>4</v>
      </c>
    </row>
    <row r="1122" spans="2:9">
      <c r="B1122" t="s">
        <v>282</v>
      </c>
      <c r="C1122" t="s">
        <v>48</v>
      </c>
      <c r="D1122" t="s">
        <v>105</v>
      </c>
      <c r="E1122" t="s">
        <v>401</v>
      </c>
      <c r="F1122" s="113" t="str">
        <f>VLOOKUP(B1122,'DEER BldgType Assignment'!$B$7:$C$139,2,FALSE)</f>
        <v>MLI</v>
      </c>
      <c r="G1122" s="113"/>
      <c r="H1122" s="113" t="str">
        <f t="shared" si="17"/>
        <v>MLI</v>
      </c>
      <c r="I1122">
        <v>1</v>
      </c>
    </row>
    <row r="1123" spans="2:9">
      <c r="B1123" t="s">
        <v>282</v>
      </c>
      <c r="C1123" t="s">
        <v>48</v>
      </c>
      <c r="D1123" t="s">
        <v>105</v>
      </c>
      <c r="E1123" t="s">
        <v>130</v>
      </c>
      <c r="F1123" s="113" t="str">
        <f>VLOOKUP(B1123,'DEER BldgType Assignment'!$B$7:$C$139,2,FALSE)</f>
        <v>MLI</v>
      </c>
      <c r="G1123" s="113"/>
      <c r="H1123" s="113" t="str">
        <f t="shared" si="17"/>
        <v>MLI</v>
      </c>
      <c r="I1123">
        <v>2</v>
      </c>
    </row>
    <row r="1124" spans="2:9">
      <c r="B1124" t="s">
        <v>324</v>
      </c>
      <c r="C1124" t="s">
        <v>375</v>
      </c>
      <c r="D1124" t="s">
        <v>48</v>
      </c>
      <c r="E1124" t="s">
        <v>401</v>
      </c>
      <c r="F1124" s="113" t="str">
        <f>VLOOKUP(B1124,'DEER BldgType Assignment'!$B$7:$C$139,2,FALSE)</f>
        <v>RtS</v>
      </c>
      <c r="G1124" s="113"/>
      <c r="H1124" s="113" t="str">
        <f t="shared" si="17"/>
        <v>RtS</v>
      </c>
      <c r="I1124">
        <v>2</v>
      </c>
    </row>
    <row r="1125" spans="2:9">
      <c r="B1125" t="s">
        <v>277</v>
      </c>
      <c r="C1125" t="s">
        <v>17</v>
      </c>
      <c r="D1125" t="s">
        <v>100</v>
      </c>
      <c r="E1125" t="s">
        <v>390</v>
      </c>
      <c r="F1125" s="113" t="str">
        <f>VLOOKUP(B1125,'DEER BldgType Assignment'!$B$7:$C$139,2,FALSE)</f>
        <v>EPr</v>
      </c>
      <c r="G1125" s="113"/>
      <c r="H1125" s="113" t="str">
        <f t="shared" si="17"/>
        <v>EPr</v>
      </c>
      <c r="I1125">
        <v>2</v>
      </c>
    </row>
    <row r="1126" spans="2:9">
      <c r="B1126" t="s">
        <v>277</v>
      </c>
      <c r="C1126" t="s">
        <v>17</v>
      </c>
      <c r="D1126" t="s">
        <v>100</v>
      </c>
      <c r="E1126" t="s">
        <v>366</v>
      </c>
      <c r="F1126" s="113" t="str">
        <f>VLOOKUP(B1126,'DEER BldgType Assignment'!$B$7:$C$139,2,FALSE)</f>
        <v>EPr</v>
      </c>
      <c r="G1126" s="113"/>
      <c r="H1126" s="113" t="str">
        <f t="shared" si="17"/>
        <v>EPr</v>
      </c>
      <c r="I1126">
        <v>1</v>
      </c>
    </row>
    <row r="1127" spans="2:9">
      <c r="B1127" s="100" t="s">
        <v>317</v>
      </c>
      <c r="C1127" t="s">
        <v>36</v>
      </c>
      <c r="D1127" t="s">
        <v>36</v>
      </c>
      <c r="E1127" t="s">
        <v>391</v>
      </c>
      <c r="F1127" s="113" t="str">
        <f>VLOOKUP(B1127,'DEER BldgType Assignment'!$B$7:$C$139,2,FALSE)</f>
        <v>OfL</v>
      </c>
      <c r="G1127" s="113"/>
      <c r="H1127" s="113" t="str">
        <f t="shared" si="17"/>
        <v>OfL</v>
      </c>
      <c r="I1127">
        <v>1</v>
      </c>
    </row>
    <row r="1128" spans="2:9">
      <c r="B1128" s="100" t="s">
        <v>317</v>
      </c>
      <c r="C1128" t="s">
        <v>36</v>
      </c>
      <c r="D1128" t="s">
        <v>36</v>
      </c>
      <c r="E1128" t="s">
        <v>398</v>
      </c>
      <c r="F1128" s="113" t="str">
        <f>VLOOKUP(B1128,'DEER BldgType Assignment'!$B$7:$C$139,2,FALSE)</f>
        <v>OfL</v>
      </c>
      <c r="G1128" s="113"/>
      <c r="H1128" s="113" t="str">
        <f t="shared" si="17"/>
        <v>OfL</v>
      </c>
      <c r="I1128">
        <v>3</v>
      </c>
    </row>
    <row r="1129" spans="2:9">
      <c r="B1129" s="100" t="s">
        <v>274</v>
      </c>
      <c r="C1129" t="s">
        <v>36</v>
      </c>
      <c r="D1129" t="s">
        <v>105</v>
      </c>
      <c r="E1129" t="s">
        <v>381</v>
      </c>
      <c r="F1129" s="113" t="str">
        <f>VLOOKUP(B1129,'DEER BldgType Assignment'!$B$7:$C$139,2,FALSE)</f>
        <v>MLI</v>
      </c>
      <c r="G1129" s="113"/>
      <c r="H1129" s="113" t="str">
        <f t="shared" si="17"/>
        <v>MLI</v>
      </c>
      <c r="I1129">
        <v>1</v>
      </c>
    </row>
    <row r="1130" spans="2:9">
      <c r="B1130" t="s">
        <v>273</v>
      </c>
      <c r="C1130" t="s">
        <v>34</v>
      </c>
      <c r="D1130" t="s">
        <v>34</v>
      </c>
      <c r="E1130" t="s">
        <v>396</v>
      </c>
      <c r="F1130" s="113" t="str">
        <f>VLOOKUP(B1130,'DEER BldgType Assignment'!$B$7:$C$139,2,FALSE)</f>
        <v>OfS</v>
      </c>
      <c r="G1130" s="113"/>
      <c r="H1130" s="113" t="str">
        <f t="shared" si="17"/>
        <v>OfS</v>
      </c>
      <c r="I1130">
        <v>1</v>
      </c>
    </row>
    <row r="1131" spans="2:9">
      <c r="B1131" t="s">
        <v>273</v>
      </c>
      <c r="C1131" t="s">
        <v>34</v>
      </c>
      <c r="D1131" t="s">
        <v>34</v>
      </c>
      <c r="E1131" t="s">
        <v>385</v>
      </c>
      <c r="F1131" s="113" t="str">
        <f>VLOOKUP(B1131,'DEER BldgType Assignment'!$B$7:$C$139,2,FALSE)</f>
        <v>OfS</v>
      </c>
      <c r="G1131" s="113"/>
      <c r="H1131" s="113" t="str">
        <f t="shared" si="17"/>
        <v>OfS</v>
      </c>
      <c r="I1131">
        <v>1</v>
      </c>
    </row>
    <row r="1132" spans="2:9">
      <c r="B1132" t="s">
        <v>273</v>
      </c>
      <c r="C1132" t="s">
        <v>34</v>
      </c>
      <c r="D1132" t="s">
        <v>34</v>
      </c>
      <c r="E1132" t="s">
        <v>387</v>
      </c>
      <c r="F1132" s="113" t="str">
        <f>VLOOKUP(B1132,'DEER BldgType Assignment'!$B$7:$C$139,2,FALSE)</f>
        <v>OfS</v>
      </c>
      <c r="G1132" s="113"/>
      <c r="H1132" s="113" t="str">
        <f t="shared" si="17"/>
        <v>OfS</v>
      </c>
      <c r="I1132">
        <v>1</v>
      </c>
    </row>
    <row r="1133" spans="2:9">
      <c r="B1133" t="s">
        <v>224</v>
      </c>
      <c r="C1133" t="s">
        <v>15</v>
      </c>
      <c r="D1133" t="s">
        <v>15</v>
      </c>
      <c r="E1133" t="s">
        <v>405</v>
      </c>
      <c r="F1133" s="113" t="str">
        <f>VLOOKUP(B1133,'DEER BldgType Assignment'!$B$7:$C$139,2,FALSE)</f>
        <v>Asm</v>
      </c>
      <c r="G1133" s="113"/>
      <c r="H1133" s="113" t="str">
        <f t="shared" si="17"/>
        <v>Asm</v>
      </c>
      <c r="I1133">
        <v>1</v>
      </c>
    </row>
    <row r="1134" spans="2:9">
      <c r="B1134" t="s">
        <v>224</v>
      </c>
      <c r="C1134" t="s">
        <v>15</v>
      </c>
      <c r="D1134" t="s">
        <v>15</v>
      </c>
      <c r="E1134" t="s">
        <v>392</v>
      </c>
      <c r="F1134" s="113" t="str">
        <f>VLOOKUP(B1134,'DEER BldgType Assignment'!$B$7:$C$139,2,FALSE)</f>
        <v>Asm</v>
      </c>
      <c r="G1134" s="113"/>
      <c r="H1134" s="113" t="str">
        <f t="shared" si="17"/>
        <v>Asm</v>
      </c>
      <c r="I1134">
        <v>2</v>
      </c>
    </row>
    <row r="1135" spans="2:9">
      <c r="B1135" t="s">
        <v>224</v>
      </c>
      <c r="C1135" t="s">
        <v>15</v>
      </c>
      <c r="D1135" t="s">
        <v>15</v>
      </c>
      <c r="E1135" t="s">
        <v>398</v>
      </c>
      <c r="F1135" s="113" t="str">
        <f>VLOOKUP(B1135,'DEER BldgType Assignment'!$B$7:$C$139,2,FALSE)</f>
        <v>Asm</v>
      </c>
      <c r="G1135" s="113"/>
      <c r="H1135" s="113" t="str">
        <f t="shared" si="17"/>
        <v>Asm</v>
      </c>
      <c r="I1135">
        <v>1</v>
      </c>
    </row>
    <row r="1136" spans="2:9">
      <c r="B1136" t="s">
        <v>224</v>
      </c>
      <c r="C1136" t="s">
        <v>15</v>
      </c>
      <c r="D1136" t="s">
        <v>15</v>
      </c>
      <c r="E1136" t="s">
        <v>393</v>
      </c>
      <c r="F1136" s="113" t="str">
        <f>VLOOKUP(B1136,'DEER BldgType Assignment'!$B$7:$C$139,2,FALSE)</f>
        <v>Asm</v>
      </c>
      <c r="G1136" s="113"/>
      <c r="H1136" s="113" t="str">
        <f t="shared" si="17"/>
        <v>Asm</v>
      </c>
      <c r="I1136">
        <v>1</v>
      </c>
    </row>
    <row r="1137" spans="2:9">
      <c r="B1137" t="s">
        <v>291</v>
      </c>
      <c r="C1137" t="s">
        <v>17</v>
      </c>
      <c r="D1137" t="s">
        <v>100</v>
      </c>
      <c r="E1137" t="s">
        <v>389</v>
      </c>
      <c r="F1137" s="113" t="str">
        <f>VLOOKUP(B1137,'DEER BldgType Assignment'!$B$7:$C$139,2,FALSE)</f>
        <v>EPr</v>
      </c>
      <c r="G1137" s="113"/>
      <c r="H1137" s="113" t="str">
        <f t="shared" si="17"/>
        <v>EPr</v>
      </c>
      <c r="I1137">
        <v>1</v>
      </c>
    </row>
    <row r="1138" spans="2:9">
      <c r="B1138" t="s">
        <v>291</v>
      </c>
      <c r="C1138" t="s">
        <v>17</v>
      </c>
      <c r="D1138" t="s">
        <v>100</v>
      </c>
      <c r="E1138" t="s">
        <v>385</v>
      </c>
      <c r="F1138" s="113" t="str">
        <f>VLOOKUP(B1138,'DEER BldgType Assignment'!$B$7:$C$139,2,FALSE)</f>
        <v>EPr</v>
      </c>
      <c r="G1138" s="113"/>
      <c r="H1138" s="113" t="str">
        <f t="shared" si="17"/>
        <v>EPr</v>
      </c>
      <c r="I1138">
        <v>1</v>
      </c>
    </row>
    <row r="1139" spans="2:9">
      <c r="B1139" t="s">
        <v>291</v>
      </c>
      <c r="C1139" t="s">
        <v>17</v>
      </c>
      <c r="D1139" t="s">
        <v>100</v>
      </c>
      <c r="E1139" t="s">
        <v>391</v>
      </c>
      <c r="F1139" s="113" t="str">
        <f>VLOOKUP(B1139,'DEER BldgType Assignment'!$B$7:$C$139,2,FALSE)</f>
        <v>EPr</v>
      </c>
      <c r="G1139" s="113"/>
      <c r="H1139" s="113" t="str">
        <f t="shared" si="17"/>
        <v>EPr</v>
      </c>
      <c r="I1139">
        <v>1</v>
      </c>
    </row>
    <row r="1140" spans="2:9">
      <c r="B1140" t="s">
        <v>291</v>
      </c>
      <c r="C1140" t="s">
        <v>17</v>
      </c>
      <c r="D1140" t="s">
        <v>100</v>
      </c>
      <c r="E1140" t="s">
        <v>406</v>
      </c>
      <c r="F1140" s="113" t="str">
        <f>VLOOKUP(B1140,'DEER BldgType Assignment'!$B$7:$C$139,2,FALSE)</f>
        <v>EPr</v>
      </c>
      <c r="G1140" s="113"/>
      <c r="H1140" s="113" t="str">
        <f t="shared" si="17"/>
        <v>EPr</v>
      </c>
      <c r="I1140">
        <v>1</v>
      </c>
    </row>
    <row r="1141" spans="2:9">
      <c r="B1141" t="s">
        <v>277</v>
      </c>
      <c r="C1141" t="s">
        <v>17</v>
      </c>
      <c r="D1141" t="s">
        <v>100</v>
      </c>
      <c r="E1141" t="s">
        <v>391</v>
      </c>
      <c r="F1141" s="113" t="str">
        <f>VLOOKUP(B1141,'DEER BldgType Assignment'!$B$7:$C$139,2,FALSE)</f>
        <v>EPr</v>
      </c>
      <c r="G1141" s="113"/>
      <c r="H1141" s="113" t="str">
        <f t="shared" si="17"/>
        <v>EPr</v>
      </c>
      <c r="I1141">
        <v>1</v>
      </c>
    </row>
    <row r="1142" spans="2:9">
      <c r="B1142" t="s">
        <v>277</v>
      </c>
      <c r="C1142" t="s">
        <v>17</v>
      </c>
      <c r="D1142" t="s">
        <v>100</v>
      </c>
      <c r="E1142" t="s">
        <v>397</v>
      </c>
      <c r="F1142" s="113" t="str">
        <f>VLOOKUP(B1142,'DEER BldgType Assignment'!$B$7:$C$139,2,FALSE)</f>
        <v>EPr</v>
      </c>
      <c r="G1142" s="113"/>
      <c r="H1142" s="113" t="str">
        <f t="shared" si="17"/>
        <v>EPr</v>
      </c>
      <c r="I1142">
        <v>1</v>
      </c>
    </row>
    <row r="1143" spans="2:9">
      <c r="B1143" t="s">
        <v>277</v>
      </c>
      <c r="C1143" t="s">
        <v>17</v>
      </c>
      <c r="D1143" t="s">
        <v>100</v>
      </c>
      <c r="E1143" t="s">
        <v>393</v>
      </c>
      <c r="F1143" s="113" t="str">
        <f>VLOOKUP(B1143,'DEER BldgType Assignment'!$B$7:$C$139,2,FALSE)</f>
        <v>EPr</v>
      </c>
      <c r="G1143" s="113"/>
      <c r="H1143" s="113" t="str">
        <f t="shared" si="17"/>
        <v>EPr</v>
      </c>
      <c r="I1143">
        <v>3</v>
      </c>
    </row>
    <row r="1144" spans="2:9">
      <c r="B1144" t="s">
        <v>277</v>
      </c>
      <c r="C1144" t="s">
        <v>17</v>
      </c>
      <c r="D1144" t="s">
        <v>100</v>
      </c>
      <c r="E1144" t="s">
        <v>366</v>
      </c>
      <c r="F1144" s="113" t="str">
        <f>VLOOKUP(B1144,'DEER BldgType Assignment'!$B$7:$C$139,2,FALSE)</f>
        <v>EPr</v>
      </c>
      <c r="G1144" s="113"/>
      <c r="H1144" s="113" t="str">
        <f t="shared" si="17"/>
        <v>EPr</v>
      </c>
      <c r="I1144">
        <v>1</v>
      </c>
    </row>
    <row r="1145" spans="2:9">
      <c r="B1145" t="s">
        <v>223</v>
      </c>
      <c r="C1145" t="s">
        <v>276</v>
      </c>
      <c r="D1145" t="s">
        <v>105</v>
      </c>
      <c r="E1145" t="s">
        <v>396</v>
      </c>
      <c r="F1145" s="113" t="str">
        <f>VLOOKUP(B1145,'DEER BldgType Assignment'!$B$7:$C$139,2,FALSE)</f>
        <v>MLI</v>
      </c>
      <c r="G1145" s="113"/>
      <c r="H1145" s="113" t="str">
        <f t="shared" si="17"/>
        <v>MLI</v>
      </c>
      <c r="I1145">
        <v>1</v>
      </c>
    </row>
    <row r="1146" spans="2:9">
      <c r="B1146" t="s">
        <v>223</v>
      </c>
      <c r="C1146" t="s">
        <v>276</v>
      </c>
      <c r="D1146" t="s">
        <v>105</v>
      </c>
      <c r="E1146" t="s">
        <v>387</v>
      </c>
      <c r="F1146" s="113" t="str">
        <f>VLOOKUP(B1146,'DEER BldgType Assignment'!$B$7:$C$139,2,FALSE)</f>
        <v>MLI</v>
      </c>
      <c r="G1146" s="113"/>
      <c r="H1146" s="113" t="str">
        <f t="shared" si="17"/>
        <v>MLI</v>
      </c>
      <c r="I1146">
        <v>1</v>
      </c>
    </row>
    <row r="1147" spans="2:9">
      <c r="B1147" t="s">
        <v>223</v>
      </c>
      <c r="C1147" t="s">
        <v>276</v>
      </c>
      <c r="D1147" t="s">
        <v>105</v>
      </c>
      <c r="E1147" t="s">
        <v>395</v>
      </c>
      <c r="F1147" s="113" t="str">
        <f>VLOOKUP(B1147,'DEER BldgType Assignment'!$B$7:$C$139,2,FALSE)</f>
        <v>MLI</v>
      </c>
      <c r="G1147" s="113"/>
      <c r="H1147" s="113" t="str">
        <f t="shared" si="17"/>
        <v>MLI</v>
      </c>
      <c r="I1147">
        <v>1</v>
      </c>
    </row>
    <row r="1148" spans="2:9">
      <c r="B1148" t="s">
        <v>223</v>
      </c>
      <c r="C1148" t="s">
        <v>276</v>
      </c>
      <c r="D1148" t="s">
        <v>105</v>
      </c>
      <c r="E1148" t="s">
        <v>385</v>
      </c>
      <c r="F1148" s="113" t="str">
        <f>VLOOKUP(B1148,'DEER BldgType Assignment'!$B$7:$C$139,2,FALSE)</f>
        <v>MLI</v>
      </c>
      <c r="G1148" s="113"/>
      <c r="H1148" s="113" t="str">
        <f t="shared" si="17"/>
        <v>MLI</v>
      </c>
      <c r="I1148">
        <v>1</v>
      </c>
    </row>
    <row r="1149" spans="2:9">
      <c r="B1149" t="s">
        <v>223</v>
      </c>
      <c r="C1149" t="s">
        <v>276</v>
      </c>
      <c r="D1149" t="s">
        <v>105</v>
      </c>
      <c r="E1149" t="s">
        <v>386</v>
      </c>
      <c r="F1149" s="113" t="str">
        <f>VLOOKUP(B1149,'DEER BldgType Assignment'!$B$7:$C$139,2,FALSE)</f>
        <v>MLI</v>
      </c>
      <c r="G1149" s="113"/>
      <c r="H1149" s="113" t="str">
        <f t="shared" si="17"/>
        <v>MLI</v>
      </c>
      <c r="I1149">
        <v>1</v>
      </c>
    </row>
    <row r="1150" spans="2:9">
      <c r="B1150" t="s">
        <v>223</v>
      </c>
      <c r="C1150" t="s">
        <v>276</v>
      </c>
      <c r="D1150" t="s">
        <v>105</v>
      </c>
      <c r="E1150" t="s">
        <v>366</v>
      </c>
      <c r="F1150" s="113" t="str">
        <f>VLOOKUP(B1150,'DEER BldgType Assignment'!$B$7:$C$139,2,FALSE)</f>
        <v>MLI</v>
      </c>
      <c r="G1150" s="113"/>
      <c r="H1150" s="113" t="str">
        <f t="shared" si="17"/>
        <v>MLI</v>
      </c>
      <c r="I1150">
        <v>1</v>
      </c>
    </row>
    <row r="1151" spans="2:9">
      <c r="B1151" s="100" t="s">
        <v>229</v>
      </c>
      <c r="C1151" t="s">
        <v>48</v>
      </c>
      <c r="D1151" t="s">
        <v>105</v>
      </c>
      <c r="E1151" t="s">
        <v>381</v>
      </c>
      <c r="F1151" s="113" t="str">
        <f>VLOOKUP(B1151,'DEER BldgType Assignment'!$B$7:$C$139,2,FALSE)</f>
        <v>MLI</v>
      </c>
      <c r="G1151" s="113"/>
      <c r="H1151" s="113" t="str">
        <f t="shared" si="17"/>
        <v>MLI</v>
      </c>
      <c r="I1151">
        <v>2</v>
      </c>
    </row>
    <row r="1152" spans="2:9">
      <c r="B1152" s="100" t="s">
        <v>229</v>
      </c>
      <c r="C1152" t="s">
        <v>373</v>
      </c>
      <c r="D1152" t="s">
        <v>105</v>
      </c>
      <c r="E1152" t="s">
        <v>396</v>
      </c>
      <c r="F1152" s="113" t="str">
        <f>VLOOKUP(B1152,'DEER BldgType Assignment'!$B$7:$C$139,2,FALSE)</f>
        <v>MLI</v>
      </c>
      <c r="G1152" s="113"/>
      <c r="H1152" s="113" t="str">
        <f t="shared" si="17"/>
        <v>MLI</v>
      </c>
      <c r="I1152">
        <v>2</v>
      </c>
    </row>
    <row r="1153" spans="2:9">
      <c r="B1153" t="s">
        <v>335</v>
      </c>
      <c r="C1153" t="s">
        <v>48</v>
      </c>
      <c r="D1153" t="s">
        <v>48</v>
      </c>
      <c r="E1153" t="s">
        <v>401</v>
      </c>
      <c r="F1153" s="113" t="str">
        <f>VLOOKUP(B1153,'DEER BldgType Assignment'!$B$7:$C$139,2,FALSE)</f>
        <v>RtS</v>
      </c>
      <c r="G1153" s="113"/>
      <c r="H1153" s="113" t="str">
        <f t="shared" si="17"/>
        <v>RtS</v>
      </c>
      <c r="I1153">
        <v>1</v>
      </c>
    </row>
    <row r="1154" spans="2:9">
      <c r="B1154" t="s">
        <v>324</v>
      </c>
      <c r="C1154" t="s">
        <v>375</v>
      </c>
      <c r="D1154" t="s">
        <v>48</v>
      </c>
      <c r="E1154" t="s">
        <v>401</v>
      </c>
      <c r="F1154" s="113" t="str">
        <f>VLOOKUP(B1154,'DEER BldgType Assignment'!$B$7:$C$139,2,FALSE)</f>
        <v>RtS</v>
      </c>
      <c r="G1154" s="113"/>
      <c r="H1154" s="113" t="str">
        <f t="shared" si="17"/>
        <v>RtS</v>
      </c>
      <c r="I1154">
        <v>2</v>
      </c>
    </row>
    <row r="1155" spans="2:9">
      <c r="B1155" t="s">
        <v>324</v>
      </c>
      <c r="C1155" t="s">
        <v>375</v>
      </c>
      <c r="D1155" t="s">
        <v>48</v>
      </c>
      <c r="E1155" t="s">
        <v>387</v>
      </c>
      <c r="F1155" s="113" t="str">
        <f>VLOOKUP(B1155,'DEER BldgType Assignment'!$B$7:$C$139,2,FALSE)</f>
        <v>RtS</v>
      </c>
      <c r="G1155" s="113"/>
      <c r="H1155" s="113" t="str">
        <f t="shared" si="17"/>
        <v>RtS</v>
      </c>
      <c r="I1155">
        <v>7</v>
      </c>
    </row>
    <row r="1156" spans="2:9">
      <c r="B1156" t="s">
        <v>234</v>
      </c>
      <c r="C1156" t="s">
        <v>15</v>
      </c>
      <c r="D1156" t="s">
        <v>15</v>
      </c>
      <c r="E1156" t="s">
        <v>389</v>
      </c>
      <c r="F1156" s="113" t="str">
        <f>VLOOKUP(B1156,'DEER BldgType Assignment'!$B$7:$C$139,2,FALSE)</f>
        <v>Asm</v>
      </c>
      <c r="G1156" s="113"/>
      <c r="H1156" s="113" t="str">
        <f t="shared" si="17"/>
        <v>Asm</v>
      </c>
      <c r="I1156">
        <v>1</v>
      </c>
    </row>
    <row r="1157" spans="2:9">
      <c r="B1157" t="s">
        <v>234</v>
      </c>
      <c r="C1157" t="s">
        <v>15</v>
      </c>
      <c r="D1157" t="s">
        <v>15</v>
      </c>
      <c r="E1157" t="s">
        <v>397</v>
      </c>
      <c r="F1157" s="113" t="str">
        <f>VLOOKUP(B1157,'DEER BldgType Assignment'!$B$7:$C$139,2,FALSE)</f>
        <v>Asm</v>
      </c>
      <c r="G1157" s="113"/>
      <c r="H1157" s="113" t="str">
        <f t="shared" si="17"/>
        <v>Asm</v>
      </c>
      <c r="I1157">
        <v>1</v>
      </c>
    </row>
    <row r="1158" spans="2:9">
      <c r="B1158" t="s">
        <v>234</v>
      </c>
      <c r="C1158" t="s">
        <v>15</v>
      </c>
      <c r="D1158" t="s">
        <v>15</v>
      </c>
      <c r="E1158" t="s">
        <v>366</v>
      </c>
      <c r="F1158" s="113" t="str">
        <f>VLOOKUP(B1158,'DEER BldgType Assignment'!$B$7:$C$139,2,FALSE)</f>
        <v>Asm</v>
      </c>
      <c r="G1158" s="113"/>
      <c r="H1158" s="113" t="str">
        <f t="shared" si="17"/>
        <v>Asm</v>
      </c>
      <c r="I1158">
        <v>1</v>
      </c>
    </row>
    <row r="1159" spans="2:9">
      <c r="B1159" t="s">
        <v>219</v>
      </c>
      <c r="C1159" t="s">
        <v>15</v>
      </c>
      <c r="D1159" t="s">
        <v>15</v>
      </c>
      <c r="E1159" t="s">
        <v>385</v>
      </c>
      <c r="F1159" s="113" t="str">
        <f>VLOOKUP(B1159,'DEER BldgType Assignment'!$B$7:$C$139,2,FALSE)</f>
        <v>Asm</v>
      </c>
      <c r="G1159" s="113"/>
      <c r="H1159" s="113" t="str">
        <f t="shared" si="17"/>
        <v>Asm</v>
      </c>
      <c r="I1159">
        <v>1</v>
      </c>
    </row>
    <row r="1160" spans="2:9">
      <c r="B1160" t="s">
        <v>219</v>
      </c>
      <c r="C1160" t="s">
        <v>15</v>
      </c>
      <c r="D1160" t="s">
        <v>15</v>
      </c>
      <c r="E1160" t="s">
        <v>389</v>
      </c>
      <c r="F1160" s="113" t="str">
        <f>VLOOKUP(B1160,'DEER BldgType Assignment'!$B$7:$C$139,2,FALSE)</f>
        <v>Asm</v>
      </c>
      <c r="G1160" s="113"/>
      <c r="H1160" s="113" t="str">
        <f t="shared" ref="H1160:H1223" si="18">IF(ISBLANK(G1160),F1160,G1160)</f>
        <v>Asm</v>
      </c>
      <c r="I1160">
        <v>3</v>
      </c>
    </row>
    <row r="1161" spans="2:9">
      <c r="B1161" t="s">
        <v>219</v>
      </c>
      <c r="C1161" t="s">
        <v>15</v>
      </c>
      <c r="D1161" t="s">
        <v>15</v>
      </c>
      <c r="E1161" t="s">
        <v>391</v>
      </c>
      <c r="F1161" s="113" t="str">
        <f>VLOOKUP(B1161,'DEER BldgType Assignment'!$B$7:$C$139,2,FALSE)</f>
        <v>Asm</v>
      </c>
      <c r="G1161" s="113"/>
      <c r="H1161" s="113" t="str">
        <f t="shared" si="18"/>
        <v>Asm</v>
      </c>
      <c r="I1161">
        <v>1</v>
      </c>
    </row>
    <row r="1162" spans="2:9">
      <c r="B1162" t="s">
        <v>219</v>
      </c>
      <c r="C1162" t="s">
        <v>15</v>
      </c>
      <c r="D1162" t="s">
        <v>15</v>
      </c>
      <c r="E1162" t="s">
        <v>386</v>
      </c>
      <c r="F1162" s="113" t="str">
        <f>VLOOKUP(B1162,'DEER BldgType Assignment'!$B$7:$C$139,2,FALSE)</f>
        <v>Asm</v>
      </c>
      <c r="G1162" s="113"/>
      <c r="H1162" s="113" t="str">
        <f t="shared" si="18"/>
        <v>Asm</v>
      </c>
      <c r="I1162">
        <v>7</v>
      </c>
    </row>
    <row r="1163" spans="2:9">
      <c r="B1163" t="s">
        <v>219</v>
      </c>
      <c r="C1163" t="s">
        <v>15</v>
      </c>
      <c r="D1163" t="s">
        <v>15</v>
      </c>
      <c r="E1163" t="s">
        <v>398</v>
      </c>
      <c r="F1163" s="113" t="str">
        <f>VLOOKUP(B1163,'DEER BldgType Assignment'!$B$7:$C$139,2,FALSE)</f>
        <v>Asm</v>
      </c>
      <c r="G1163" s="113"/>
      <c r="H1163" s="113" t="str">
        <f t="shared" si="18"/>
        <v>Asm</v>
      </c>
      <c r="I1163">
        <v>1</v>
      </c>
    </row>
    <row r="1164" spans="2:9">
      <c r="B1164" t="s">
        <v>219</v>
      </c>
      <c r="C1164" t="s">
        <v>15</v>
      </c>
      <c r="D1164" t="s">
        <v>15</v>
      </c>
      <c r="E1164" t="s">
        <v>366</v>
      </c>
      <c r="F1164" s="113" t="str">
        <f>VLOOKUP(B1164,'DEER BldgType Assignment'!$B$7:$C$139,2,FALSE)</f>
        <v>Asm</v>
      </c>
      <c r="G1164" s="113"/>
      <c r="H1164" s="113" t="str">
        <f t="shared" si="18"/>
        <v>Asm</v>
      </c>
      <c r="I1164">
        <v>1</v>
      </c>
    </row>
    <row r="1165" spans="2:9">
      <c r="B1165" t="s">
        <v>219</v>
      </c>
      <c r="C1165" t="s">
        <v>15</v>
      </c>
      <c r="D1165" t="s">
        <v>15</v>
      </c>
      <c r="E1165" t="s">
        <v>400</v>
      </c>
      <c r="F1165" s="113" t="str">
        <f>VLOOKUP(B1165,'DEER BldgType Assignment'!$B$7:$C$139,2,FALSE)</f>
        <v>Asm</v>
      </c>
      <c r="G1165" s="113"/>
      <c r="H1165" s="113" t="str">
        <f t="shared" si="18"/>
        <v>Asm</v>
      </c>
      <c r="I1165">
        <v>1</v>
      </c>
    </row>
    <row r="1166" spans="2:9">
      <c r="B1166" t="s">
        <v>219</v>
      </c>
      <c r="C1166" t="s">
        <v>15</v>
      </c>
      <c r="D1166" t="s">
        <v>15</v>
      </c>
      <c r="E1166" t="s">
        <v>387</v>
      </c>
      <c r="F1166" s="113" t="str">
        <f>VLOOKUP(B1166,'DEER BldgType Assignment'!$B$7:$C$139,2,FALSE)</f>
        <v>Asm</v>
      </c>
      <c r="G1166" s="113"/>
      <c r="H1166" s="113" t="str">
        <f t="shared" si="18"/>
        <v>Asm</v>
      </c>
      <c r="I1166">
        <v>1</v>
      </c>
    </row>
    <row r="1167" spans="2:9">
      <c r="B1167" t="s">
        <v>219</v>
      </c>
      <c r="C1167" t="s">
        <v>15</v>
      </c>
      <c r="D1167" t="s">
        <v>15</v>
      </c>
      <c r="E1167" t="s">
        <v>130</v>
      </c>
      <c r="F1167" s="113" t="str">
        <f>VLOOKUP(B1167,'DEER BldgType Assignment'!$B$7:$C$139,2,FALSE)</f>
        <v>Asm</v>
      </c>
      <c r="G1167" s="113"/>
      <c r="H1167" s="113" t="str">
        <f t="shared" si="18"/>
        <v>Asm</v>
      </c>
      <c r="I1167">
        <v>1</v>
      </c>
    </row>
    <row r="1168" spans="2:9">
      <c r="B1168" t="s">
        <v>234</v>
      </c>
      <c r="C1168" t="s">
        <v>15</v>
      </c>
      <c r="D1168" t="s">
        <v>15</v>
      </c>
      <c r="E1168" t="s">
        <v>411</v>
      </c>
      <c r="F1168" s="113" t="str">
        <f>VLOOKUP(B1168,'DEER BldgType Assignment'!$B$7:$C$139,2,FALSE)</f>
        <v>Asm</v>
      </c>
      <c r="G1168" s="113"/>
      <c r="H1168" s="113" t="str">
        <f t="shared" si="18"/>
        <v>Asm</v>
      </c>
      <c r="I1168">
        <v>1</v>
      </c>
    </row>
    <row r="1169" spans="2:9">
      <c r="B1169" t="s">
        <v>234</v>
      </c>
      <c r="C1169" t="s">
        <v>15</v>
      </c>
      <c r="D1169" t="s">
        <v>15</v>
      </c>
      <c r="E1169" t="s">
        <v>385</v>
      </c>
      <c r="F1169" s="113" t="str">
        <f>VLOOKUP(B1169,'DEER BldgType Assignment'!$B$7:$C$139,2,FALSE)</f>
        <v>Asm</v>
      </c>
      <c r="G1169" s="113"/>
      <c r="H1169" s="113" t="str">
        <f t="shared" si="18"/>
        <v>Asm</v>
      </c>
      <c r="I1169">
        <v>1</v>
      </c>
    </row>
    <row r="1170" spans="2:9">
      <c r="B1170" t="s">
        <v>234</v>
      </c>
      <c r="C1170" t="s">
        <v>15</v>
      </c>
      <c r="D1170" t="s">
        <v>15</v>
      </c>
      <c r="E1170" t="s">
        <v>366</v>
      </c>
      <c r="F1170" s="113" t="str">
        <f>VLOOKUP(B1170,'DEER BldgType Assignment'!$B$7:$C$139,2,FALSE)</f>
        <v>Asm</v>
      </c>
      <c r="G1170" s="113"/>
      <c r="H1170" s="113" t="str">
        <f t="shared" si="18"/>
        <v>Asm</v>
      </c>
      <c r="I1170">
        <v>1</v>
      </c>
    </row>
    <row r="1171" spans="2:9">
      <c r="B1171" t="s">
        <v>234</v>
      </c>
      <c r="C1171" t="s">
        <v>15</v>
      </c>
      <c r="D1171" t="s">
        <v>15</v>
      </c>
      <c r="E1171" t="s">
        <v>389</v>
      </c>
      <c r="F1171" s="113" t="str">
        <f>VLOOKUP(B1171,'DEER BldgType Assignment'!$B$7:$C$139,2,FALSE)</f>
        <v>Asm</v>
      </c>
      <c r="G1171" s="113"/>
      <c r="H1171" s="113" t="str">
        <f t="shared" si="18"/>
        <v>Asm</v>
      </c>
      <c r="I1171">
        <v>4</v>
      </c>
    </row>
    <row r="1172" spans="2:9">
      <c r="B1172" t="s">
        <v>234</v>
      </c>
      <c r="C1172" t="s">
        <v>15</v>
      </c>
      <c r="D1172" t="s">
        <v>15</v>
      </c>
      <c r="E1172" t="s">
        <v>391</v>
      </c>
      <c r="F1172" s="113" t="str">
        <f>VLOOKUP(B1172,'DEER BldgType Assignment'!$B$7:$C$139,2,FALSE)</f>
        <v>Asm</v>
      </c>
      <c r="G1172" s="113"/>
      <c r="H1172" s="113" t="str">
        <f t="shared" si="18"/>
        <v>Asm</v>
      </c>
      <c r="I1172">
        <v>1</v>
      </c>
    </row>
    <row r="1173" spans="2:9">
      <c r="B1173" t="s">
        <v>234</v>
      </c>
      <c r="C1173" t="s">
        <v>15</v>
      </c>
      <c r="D1173" t="s">
        <v>15</v>
      </c>
      <c r="E1173" t="s">
        <v>386</v>
      </c>
      <c r="F1173" s="113" t="str">
        <f>VLOOKUP(B1173,'DEER BldgType Assignment'!$B$7:$C$139,2,FALSE)</f>
        <v>Asm</v>
      </c>
      <c r="G1173" s="113"/>
      <c r="H1173" s="113" t="str">
        <f t="shared" si="18"/>
        <v>Asm</v>
      </c>
      <c r="I1173">
        <v>1</v>
      </c>
    </row>
    <row r="1174" spans="2:9">
      <c r="B1174" t="s">
        <v>332</v>
      </c>
      <c r="C1174" t="s">
        <v>375</v>
      </c>
      <c r="D1174" t="s">
        <v>46</v>
      </c>
      <c r="E1174" t="s">
        <v>401</v>
      </c>
      <c r="F1174" s="113" t="str">
        <f>VLOOKUP(B1174,'DEER BldgType Assignment'!$B$7:$C$139,2,FALSE)</f>
        <v>RtL</v>
      </c>
      <c r="G1174" s="113"/>
      <c r="H1174" s="113" t="str">
        <f t="shared" si="18"/>
        <v>RtL</v>
      </c>
      <c r="I1174">
        <v>4</v>
      </c>
    </row>
    <row r="1175" spans="2:9">
      <c r="B1175" t="s">
        <v>327</v>
      </c>
      <c r="C1175" t="s">
        <v>380</v>
      </c>
      <c r="D1175" t="s">
        <v>289</v>
      </c>
      <c r="E1175" t="s">
        <v>366</v>
      </c>
      <c r="F1175" s="113" t="str">
        <f>VLOOKUP(B1175,'DEER BldgType Assignment'!$B$7:$C$139,2,FALSE)</f>
        <v>NA</v>
      </c>
      <c r="G1175" s="113"/>
      <c r="H1175" s="113" t="str">
        <f t="shared" si="18"/>
        <v>NA</v>
      </c>
      <c r="I1175">
        <v>1</v>
      </c>
    </row>
    <row r="1176" spans="2:9">
      <c r="B1176" t="s">
        <v>327</v>
      </c>
      <c r="C1176" t="s">
        <v>380</v>
      </c>
      <c r="D1176" t="s">
        <v>289</v>
      </c>
      <c r="E1176" t="s">
        <v>389</v>
      </c>
      <c r="F1176" s="113" t="str">
        <f>VLOOKUP(B1176,'DEER BldgType Assignment'!$B$7:$C$139,2,FALSE)</f>
        <v>NA</v>
      </c>
      <c r="G1176" s="113"/>
      <c r="H1176" s="113" t="str">
        <f t="shared" si="18"/>
        <v>NA</v>
      </c>
      <c r="I1176">
        <v>1</v>
      </c>
    </row>
    <row r="1177" spans="2:9">
      <c r="B1177" t="s">
        <v>327</v>
      </c>
      <c r="C1177" t="s">
        <v>380</v>
      </c>
      <c r="D1177" t="s">
        <v>289</v>
      </c>
      <c r="E1177" t="s">
        <v>385</v>
      </c>
      <c r="F1177" s="113" t="str">
        <f>VLOOKUP(B1177,'DEER BldgType Assignment'!$B$7:$C$139,2,FALSE)</f>
        <v>NA</v>
      </c>
      <c r="G1177" s="113"/>
      <c r="H1177" s="113" t="str">
        <f t="shared" si="18"/>
        <v>NA</v>
      </c>
      <c r="I1177">
        <v>1</v>
      </c>
    </row>
    <row r="1178" spans="2:9">
      <c r="B1178" t="s">
        <v>327</v>
      </c>
      <c r="C1178" t="s">
        <v>380</v>
      </c>
      <c r="D1178" t="s">
        <v>289</v>
      </c>
      <c r="E1178" t="s">
        <v>391</v>
      </c>
      <c r="F1178" s="113" t="str">
        <f>VLOOKUP(B1178,'DEER BldgType Assignment'!$B$7:$C$139,2,FALSE)</f>
        <v>NA</v>
      </c>
      <c r="G1178" s="113"/>
      <c r="H1178" s="113" t="str">
        <f t="shared" si="18"/>
        <v>NA</v>
      </c>
      <c r="I1178">
        <v>1</v>
      </c>
    </row>
    <row r="1179" spans="2:9">
      <c r="B1179" t="s">
        <v>327</v>
      </c>
      <c r="C1179" t="s">
        <v>380</v>
      </c>
      <c r="D1179" t="s">
        <v>289</v>
      </c>
      <c r="E1179" t="s">
        <v>165</v>
      </c>
      <c r="F1179" s="113" t="str">
        <f>VLOOKUP(B1179,'DEER BldgType Assignment'!$B$7:$C$139,2,FALSE)</f>
        <v>NA</v>
      </c>
      <c r="G1179" s="113"/>
      <c r="H1179" s="113" t="str">
        <f t="shared" si="18"/>
        <v>NA</v>
      </c>
      <c r="I1179">
        <v>1</v>
      </c>
    </row>
    <row r="1180" spans="2:9">
      <c r="B1180" t="s">
        <v>327</v>
      </c>
      <c r="C1180" t="s">
        <v>380</v>
      </c>
      <c r="D1180" t="s">
        <v>289</v>
      </c>
      <c r="E1180" t="s">
        <v>386</v>
      </c>
      <c r="F1180" s="113" t="str">
        <f>VLOOKUP(B1180,'DEER BldgType Assignment'!$B$7:$C$139,2,FALSE)</f>
        <v>NA</v>
      </c>
      <c r="G1180" s="113"/>
      <c r="H1180" s="113" t="str">
        <f t="shared" si="18"/>
        <v>NA</v>
      </c>
      <c r="I1180">
        <v>1</v>
      </c>
    </row>
    <row r="1181" spans="2:9">
      <c r="B1181" t="s">
        <v>327</v>
      </c>
      <c r="C1181" t="s">
        <v>380</v>
      </c>
      <c r="D1181" t="s">
        <v>289</v>
      </c>
      <c r="E1181" t="s">
        <v>381</v>
      </c>
      <c r="F1181" s="113" t="str">
        <f>VLOOKUP(B1181,'DEER BldgType Assignment'!$B$7:$C$139,2,FALSE)</f>
        <v>NA</v>
      </c>
      <c r="G1181" s="113"/>
      <c r="H1181" s="113" t="str">
        <f t="shared" si="18"/>
        <v>NA</v>
      </c>
      <c r="I1181">
        <v>3</v>
      </c>
    </row>
    <row r="1182" spans="2:9">
      <c r="B1182" t="s">
        <v>234</v>
      </c>
      <c r="C1182" t="s">
        <v>15</v>
      </c>
      <c r="D1182" t="s">
        <v>15</v>
      </c>
      <c r="E1182" t="s">
        <v>366</v>
      </c>
      <c r="F1182" s="113" t="str">
        <f>VLOOKUP(B1182,'DEER BldgType Assignment'!$B$7:$C$139,2,FALSE)</f>
        <v>Asm</v>
      </c>
      <c r="G1182" s="113"/>
      <c r="H1182" s="113" t="str">
        <f t="shared" si="18"/>
        <v>Asm</v>
      </c>
      <c r="I1182">
        <v>1</v>
      </c>
    </row>
    <row r="1183" spans="2:9">
      <c r="B1183" t="s">
        <v>234</v>
      </c>
      <c r="C1183" t="s">
        <v>15</v>
      </c>
      <c r="D1183" t="s">
        <v>15</v>
      </c>
      <c r="E1183" t="s">
        <v>405</v>
      </c>
      <c r="F1183" s="113" t="str">
        <f>VLOOKUP(B1183,'DEER BldgType Assignment'!$B$7:$C$139,2,FALSE)</f>
        <v>Asm</v>
      </c>
      <c r="G1183" s="113"/>
      <c r="H1183" s="113" t="str">
        <f t="shared" si="18"/>
        <v>Asm</v>
      </c>
      <c r="I1183">
        <v>1</v>
      </c>
    </row>
    <row r="1184" spans="2:9">
      <c r="B1184" t="s">
        <v>234</v>
      </c>
      <c r="C1184" t="s">
        <v>15</v>
      </c>
      <c r="D1184" t="s">
        <v>15</v>
      </c>
      <c r="E1184" t="s">
        <v>386</v>
      </c>
      <c r="F1184" s="113" t="str">
        <f>VLOOKUP(B1184,'DEER BldgType Assignment'!$B$7:$C$139,2,FALSE)</f>
        <v>Asm</v>
      </c>
      <c r="G1184" s="113"/>
      <c r="H1184" s="113" t="str">
        <f t="shared" si="18"/>
        <v>Asm</v>
      </c>
      <c r="I1184">
        <v>2</v>
      </c>
    </row>
    <row r="1185" spans="2:9">
      <c r="B1185" t="s">
        <v>234</v>
      </c>
      <c r="C1185" t="s">
        <v>15</v>
      </c>
      <c r="D1185" t="s">
        <v>15</v>
      </c>
      <c r="E1185" t="s">
        <v>391</v>
      </c>
      <c r="F1185" s="113" t="str">
        <f>VLOOKUP(B1185,'DEER BldgType Assignment'!$B$7:$C$139,2,FALSE)</f>
        <v>Asm</v>
      </c>
      <c r="G1185" s="113"/>
      <c r="H1185" s="113" t="str">
        <f t="shared" si="18"/>
        <v>Asm</v>
      </c>
      <c r="I1185">
        <v>1</v>
      </c>
    </row>
    <row r="1186" spans="2:9">
      <c r="B1186" t="s">
        <v>230</v>
      </c>
      <c r="C1186" t="s">
        <v>15</v>
      </c>
      <c r="D1186" t="s">
        <v>15</v>
      </c>
      <c r="E1186" t="s">
        <v>130</v>
      </c>
      <c r="F1186" s="113" t="str">
        <f>VLOOKUP(B1186,'DEER BldgType Assignment'!$B$7:$C$139,2,FALSE)</f>
        <v>Asm</v>
      </c>
      <c r="G1186" s="113"/>
      <c r="H1186" s="113" t="str">
        <f t="shared" si="18"/>
        <v>Asm</v>
      </c>
      <c r="I1186">
        <v>1</v>
      </c>
    </row>
    <row r="1187" spans="2:9">
      <c r="B1187" t="s">
        <v>230</v>
      </c>
      <c r="C1187" t="s">
        <v>15</v>
      </c>
      <c r="D1187" t="s">
        <v>15</v>
      </c>
      <c r="E1187" t="s">
        <v>412</v>
      </c>
      <c r="F1187" s="113" t="str">
        <f>VLOOKUP(B1187,'DEER BldgType Assignment'!$B$7:$C$139,2,FALSE)</f>
        <v>Asm</v>
      </c>
      <c r="G1187" s="113"/>
      <c r="H1187" s="113" t="str">
        <f t="shared" si="18"/>
        <v>Asm</v>
      </c>
      <c r="I1187">
        <v>6</v>
      </c>
    </row>
    <row r="1188" spans="2:9">
      <c r="B1188" t="s">
        <v>230</v>
      </c>
      <c r="C1188" t="s">
        <v>15</v>
      </c>
      <c r="D1188" t="s">
        <v>15</v>
      </c>
      <c r="E1188" t="s">
        <v>386</v>
      </c>
      <c r="F1188" s="113" t="str">
        <f>VLOOKUP(B1188,'DEER BldgType Assignment'!$B$7:$C$139,2,FALSE)</f>
        <v>Asm</v>
      </c>
      <c r="G1188" s="113"/>
      <c r="H1188" s="113" t="str">
        <f t="shared" si="18"/>
        <v>Asm</v>
      </c>
      <c r="I1188">
        <v>1</v>
      </c>
    </row>
    <row r="1189" spans="2:9">
      <c r="B1189" t="s">
        <v>230</v>
      </c>
      <c r="C1189" t="s">
        <v>15</v>
      </c>
      <c r="D1189" t="s">
        <v>15</v>
      </c>
      <c r="E1189" t="s">
        <v>366</v>
      </c>
      <c r="F1189" s="113" t="str">
        <f>VLOOKUP(B1189,'DEER BldgType Assignment'!$B$7:$C$139,2,FALSE)</f>
        <v>Asm</v>
      </c>
      <c r="G1189" s="113"/>
      <c r="H1189" s="113" t="str">
        <f t="shared" si="18"/>
        <v>Asm</v>
      </c>
      <c r="I1189">
        <v>1</v>
      </c>
    </row>
    <row r="1190" spans="2:9">
      <c r="B1190" t="s">
        <v>223</v>
      </c>
      <c r="C1190" t="s">
        <v>276</v>
      </c>
      <c r="D1190" t="s">
        <v>105</v>
      </c>
      <c r="E1190" t="s">
        <v>396</v>
      </c>
      <c r="F1190" s="113" t="str">
        <f>VLOOKUP(B1190,'DEER BldgType Assignment'!$B$7:$C$139,2,FALSE)</f>
        <v>MLI</v>
      </c>
      <c r="G1190" s="113"/>
      <c r="H1190" s="113" t="str">
        <f t="shared" si="18"/>
        <v>MLI</v>
      </c>
      <c r="I1190">
        <v>2</v>
      </c>
    </row>
    <row r="1191" spans="2:9">
      <c r="B1191" t="s">
        <v>223</v>
      </c>
      <c r="C1191" t="s">
        <v>276</v>
      </c>
      <c r="D1191" t="s">
        <v>105</v>
      </c>
      <c r="E1191" t="s">
        <v>387</v>
      </c>
      <c r="F1191" s="113" t="str">
        <f>VLOOKUP(B1191,'DEER BldgType Assignment'!$B$7:$C$139,2,FALSE)</f>
        <v>MLI</v>
      </c>
      <c r="G1191" s="113"/>
      <c r="H1191" s="113" t="str">
        <f t="shared" si="18"/>
        <v>MLI</v>
      </c>
      <c r="I1191">
        <v>6</v>
      </c>
    </row>
    <row r="1192" spans="2:9">
      <c r="B1192" t="s">
        <v>324</v>
      </c>
      <c r="C1192" t="s">
        <v>375</v>
      </c>
      <c r="D1192" t="s">
        <v>48</v>
      </c>
      <c r="E1192" t="s">
        <v>401</v>
      </c>
      <c r="F1192" s="113" t="str">
        <f>VLOOKUP(B1192,'DEER BldgType Assignment'!$B$7:$C$139,2,FALSE)</f>
        <v>RtS</v>
      </c>
      <c r="G1192" s="113"/>
      <c r="H1192" s="113" t="str">
        <f t="shared" si="18"/>
        <v>RtS</v>
      </c>
      <c r="I1192">
        <v>1</v>
      </c>
    </row>
    <row r="1193" spans="2:9">
      <c r="B1193" t="s">
        <v>324</v>
      </c>
      <c r="C1193" t="s">
        <v>375</v>
      </c>
      <c r="D1193" t="s">
        <v>48</v>
      </c>
      <c r="E1193" t="s">
        <v>387</v>
      </c>
      <c r="F1193" s="113" t="str">
        <f>VLOOKUP(B1193,'DEER BldgType Assignment'!$B$7:$C$139,2,FALSE)</f>
        <v>RtS</v>
      </c>
      <c r="G1193" s="113"/>
      <c r="H1193" s="113" t="str">
        <f t="shared" si="18"/>
        <v>RtS</v>
      </c>
      <c r="I1193">
        <v>1</v>
      </c>
    </row>
    <row r="1194" spans="2:9">
      <c r="B1194" t="s">
        <v>324</v>
      </c>
      <c r="C1194" t="s">
        <v>375</v>
      </c>
      <c r="D1194" t="s">
        <v>48</v>
      </c>
      <c r="E1194" t="s">
        <v>391</v>
      </c>
      <c r="F1194" s="113" t="str">
        <f>VLOOKUP(B1194,'DEER BldgType Assignment'!$B$7:$C$139,2,FALSE)</f>
        <v>RtS</v>
      </c>
      <c r="G1194" s="113"/>
      <c r="H1194" s="113" t="str">
        <f t="shared" si="18"/>
        <v>RtS</v>
      </c>
      <c r="I1194">
        <v>1</v>
      </c>
    </row>
    <row r="1195" spans="2:9">
      <c r="B1195" t="s">
        <v>333</v>
      </c>
      <c r="C1195" t="s">
        <v>375</v>
      </c>
      <c r="D1195" t="s">
        <v>46</v>
      </c>
      <c r="E1195" t="s">
        <v>387</v>
      </c>
      <c r="F1195" s="113" t="str">
        <f>VLOOKUP(B1195,'DEER BldgType Assignment'!$B$7:$C$139,2,FALSE)</f>
        <v>RtL</v>
      </c>
      <c r="G1195" s="113"/>
      <c r="H1195" s="113" t="str">
        <f t="shared" si="18"/>
        <v>RtL</v>
      </c>
      <c r="I1195">
        <v>2</v>
      </c>
    </row>
    <row r="1196" spans="2:9">
      <c r="B1196" t="s">
        <v>267</v>
      </c>
      <c r="C1196" t="s">
        <v>373</v>
      </c>
      <c r="D1196" t="s">
        <v>50</v>
      </c>
      <c r="E1196" t="s">
        <v>400</v>
      </c>
      <c r="F1196" s="113" t="str">
        <f>VLOOKUP(B1196,'DEER BldgType Assignment'!$B$7:$C$139,2,FALSE)</f>
        <v>SCn</v>
      </c>
      <c r="G1196" s="113"/>
      <c r="H1196" s="113" t="str">
        <f t="shared" si="18"/>
        <v>SCn</v>
      </c>
      <c r="I1196">
        <v>10</v>
      </c>
    </row>
    <row r="1197" spans="2:9">
      <c r="B1197" t="s">
        <v>277</v>
      </c>
      <c r="C1197" t="s">
        <v>17</v>
      </c>
      <c r="D1197" t="s">
        <v>100</v>
      </c>
      <c r="E1197" t="s">
        <v>389</v>
      </c>
      <c r="F1197" s="113" t="str">
        <f>VLOOKUP(B1197,'DEER BldgType Assignment'!$B$7:$C$139,2,FALSE)</f>
        <v>EPr</v>
      </c>
      <c r="G1197" s="113"/>
      <c r="H1197" s="113" t="str">
        <f t="shared" si="18"/>
        <v>EPr</v>
      </c>
      <c r="I1197">
        <v>3</v>
      </c>
    </row>
    <row r="1198" spans="2:9">
      <c r="B1198" t="s">
        <v>277</v>
      </c>
      <c r="C1198" t="s">
        <v>17</v>
      </c>
      <c r="D1198" t="s">
        <v>100</v>
      </c>
      <c r="E1198" t="s">
        <v>385</v>
      </c>
      <c r="F1198" s="113" t="str">
        <f>VLOOKUP(B1198,'DEER BldgType Assignment'!$B$7:$C$139,2,FALSE)</f>
        <v>EPr</v>
      </c>
      <c r="G1198" s="113"/>
      <c r="H1198" s="113" t="str">
        <f t="shared" si="18"/>
        <v>EPr</v>
      </c>
      <c r="I1198">
        <v>1</v>
      </c>
    </row>
    <row r="1199" spans="2:9">
      <c r="B1199" t="s">
        <v>277</v>
      </c>
      <c r="C1199" t="s">
        <v>17</v>
      </c>
      <c r="D1199" t="s">
        <v>100</v>
      </c>
      <c r="E1199" t="s">
        <v>391</v>
      </c>
      <c r="F1199" s="113" t="str">
        <f>VLOOKUP(B1199,'DEER BldgType Assignment'!$B$7:$C$139,2,FALSE)</f>
        <v>EPr</v>
      </c>
      <c r="G1199" s="113"/>
      <c r="H1199" s="113" t="str">
        <f t="shared" si="18"/>
        <v>EPr</v>
      </c>
      <c r="I1199">
        <v>1</v>
      </c>
    </row>
    <row r="1200" spans="2:9">
      <c r="B1200" t="s">
        <v>277</v>
      </c>
      <c r="C1200" t="s">
        <v>17</v>
      </c>
      <c r="D1200" t="s">
        <v>100</v>
      </c>
      <c r="E1200" t="s">
        <v>398</v>
      </c>
      <c r="F1200" s="113" t="str">
        <f>VLOOKUP(B1200,'DEER BldgType Assignment'!$B$7:$C$139,2,FALSE)</f>
        <v>EPr</v>
      </c>
      <c r="G1200" s="113"/>
      <c r="H1200" s="113" t="str">
        <f t="shared" si="18"/>
        <v>EPr</v>
      </c>
      <c r="I1200">
        <v>1</v>
      </c>
    </row>
    <row r="1201" spans="2:9">
      <c r="B1201" t="s">
        <v>277</v>
      </c>
      <c r="C1201" t="s">
        <v>17</v>
      </c>
      <c r="D1201" t="s">
        <v>100</v>
      </c>
      <c r="E1201" t="s">
        <v>366</v>
      </c>
      <c r="F1201" s="113" t="str">
        <f>VLOOKUP(B1201,'DEER BldgType Assignment'!$B$7:$C$139,2,FALSE)</f>
        <v>EPr</v>
      </c>
      <c r="G1201" s="113"/>
      <c r="H1201" s="113" t="str">
        <f t="shared" si="18"/>
        <v>EPr</v>
      </c>
      <c r="I1201">
        <v>2</v>
      </c>
    </row>
    <row r="1202" spans="2:9">
      <c r="B1202" t="s">
        <v>277</v>
      </c>
      <c r="C1202" t="s">
        <v>17</v>
      </c>
      <c r="D1202" t="s">
        <v>100</v>
      </c>
      <c r="E1202" t="s">
        <v>400</v>
      </c>
      <c r="F1202" s="113" t="str">
        <f>VLOOKUP(B1202,'DEER BldgType Assignment'!$B$7:$C$139,2,FALSE)</f>
        <v>EPr</v>
      </c>
      <c r="G1202" s="113"/>
      <c r="H1202" s="113" t="str">
        <f t="shared" si="18"/>
        <v>EPr</v>
      </c>
      <c r="I1202">
        <v>2</v>
      </c>
    </row>
    <row r="1203" spans="2:9">
      <c r="B1203" t="s">
        <v>277</v>
      </c>
      <c r="C1203" t="s">
        <v>17</v>
      </c>
      <c r="D1203" t="s">
        <v>100</v>
      </c>
      <c r="E1203" t="s">
        <v>387</v>
      </c>
      <c r="F1203" s="113" t="str">
        <f>VLOOKUP(B1203,'DEER BldgType Assignment'!$B$7:$C$139,2,FALSE)</f>
        <v>EPr</v>
      </c>
      <c r="G1203" s="113"/>
      <c r="H1203" s="113" t="str">
        <f t="shared" si="18"/>
        <v>EPr</v>
      </c>
      <c r="I1203">
        <v>1</v>
      </c>
    </row>
    <row r="1204" spans="2:9">
      <c r="B1204" t="s">
        <v>223</v>
      </c>
      <c r="C1204" t="s">
        <v>276</v>
      </c>
      <c r="D1204" t="s">
        <v>105</v>
      </c>
      <c r="E1204" t="s">
        <v>396</v>
      </c>
      <c r="F1204" s="113" t="str">
        <f>VLOOKUP(B1204,'DEER BldgType Assignment'!$B$7:$C$139,2,FALSE)</f>
        <v>MLI</v>
      </c>
      <c r="G1204" s="113"/>
      <c r="H1204" s="113" t="str">
        <f t="shared" si="18"/>
        <v>MLI</v>
      </c>
      <c r="I1204">
        <v>3</v>
      </c>
    </row>
    <row r="1205" spans="2:9">
      <c r="B1205" t="s">
        <v>324</v>
      </c>
      <c r="C1205" t="s">
        <v>375</v>
      </c>
      <c r="D1205" t="s">
        <v>48</v>
      </c>
      <c r="E1205" t="s">
        <v>391</v>
      </c>
      <c r="F1205" s="113" t="str">
        <f>VLOOKUP(B1205,'DEER BldgType Assignment'!$B$7:$C$139,2,FALSE)</f>
        <v>RtS</v>
      </c>
      <c r="G1205" s="113"/>
      <c r="H1205" s="113" t="str">
        <f t="shared" si="18"/>
        <v>RtS</v>
      </c>
      <c r="I1205">
        <v>1</v>
      </c>
    </row>
    <row r="1206" spans="2:9">
      <c r="B1206" t="s">
        <v>324</v>
      </c>
      <c r="C1206" t="s">
        <v>375</v>
      </c>
      <c r="D1206" t="s">
        <v>48</v>
      </c>
      <c r="E1206" t="s">
        <v>397</v>
      </c>
      <c r="F1206" s="113" t="str">
        <f>VLOOKUP(B1206,'DEER BldgType Assignment'!$B$7:$C$139,2,FALSE)</f>
        <v>RtS</v>
      </c>
      <c r="G1206" s="113"/>
      <c r="H1206" s="113" t="str">
        <f t="shared" si="18"/>
        <v>RtS</v>
      </c>
      <c r="I1206">
        <v>1</v>
      </c>
    </row>
    <row r="1207" spans="2:9">
      <c r="B1207" t="s">
        <v>324</v>
      </c>
      <c r="C1207" t="s">
        <v>375</v>
      </c>
      <c r="D1207" t="s">
        <v>48</v>
      </c>
      <c r="E1207" t="s">
        <v>398</v>
      </c>
      <c r="F1207" s="113" t="str">
        <f>VLOOKUP(B1207,'DEER BldgType Assignment'!$B$7:$C$139,2,FALSE)</f>
        <v>RtS</v>
      </c>
      <c r="G1207" s="113"/>
      <c r="H1207" s="113" t="str">
        <f t="shared" si="18"/>
        <v>RtS</v>
      </c>
      <c r="I1207">
        <v>1</v>
      </c>
    </row>
    <row r="1208" spans="2:9">
      <c r="B1208" t="s">
        <v>324</v>
      </c>
      <c r="C1208" t="s">
        <v>375</v>
      </c>
      <c r="D1208" t="s">
        <v>48</v>
      </c>
      <c r="E1208" t="s">
        <v>387</v>
      </c>
      <c r="F1208" s="113" t="str">
        <f>VLOOKUP(B1208,'DEER BldgType Assignment'!$B$7:$C$139,2,FALSE)</f>
        <v>RtS</v>
      </c>
      <c r="G1208" s="113"/>
      <c r="H1208" s="113" t="str">
        <f t="shared" si="18"/>
        <v>RtS</v>
      </c>
      <c r="I1208">
        <v>1</v>
      </c>
    </row>
    <row r="1209" spans="2:9">
      <c r="B1209" t="s">
        <v>234</v>
      </c>
      <c r="C1209" t="s">
        <v>15</v>
      </c>
      <c r="D1209" t="s">
        <v>15</v>
      </c>
      <c r="E1209" t="s">
        <v>391</v>
      </c>
      <c r="F1209" s="113" t="str">
        <f>VLOOKUP(B1209,'DEER BldgType Assignment'!$B$7:$C$139,2,FALSE)</f>
        <v>Asm</v>
      </c>
      <c r="G1209" s="113"/>
      <c r="H1209" s="113" t="str">
        <f t="shared" si="18"/>
        <v>Asm</v>
      </c>
      <c r="I1209">
        <v>1</v>
      </c>
    </row>
    <row r="1210" spans="2:9">
      <c r="B1210" t="s">
        <v>234</v>
      </c>
      <c r="C1210" t="s">
        <v>15</v>
      </c>
      <c r="D1210" t="s">
        <v>15</v>
      </c>
      <c r="E1210" t="s">
        <v>393</v>
      </c>
      <c r="F1210" s="113" t="str">
        <f>VLOOKUP(B1210,'DEER BldgType Assignment'!$B$7:$C$139,2,FALSE)</f>
        <v>Asm</v>
      </c>
      <c r="G1210" s="113"/>
      <c r="H1210" s="113" t="str">
        <f t="shared" si="18"/>
        <v>Asm</v>
      </c>
      <c r="I1210">
        <v>4</v>
      </c>
    </row>
    <row r="1211" spans="2:9">
      <c r="B1211" t="s">
        <v>234</v>
      </c>
      <c r="C1211" t="s">
        <v>15</v>
      </c>
      <c r="D1211" t="s">
        <v>15</v>
      </c>
      <c r="E1211" t="s">
        <v>366</v>
      </c>
      <c r="F1211" s="113" t="str">
        <f>VLOOKUP(B1211,'DEER BldgType Assignment'!$B$7:$C$139,2,FALSE)</f>
        <v>Asm</v>
      </c>
      <c r="G1211" s="113"/>
      <c r="H1211" s="113" t="str">
        <f t="shared" si="18"/>
        <v>Asm</v>
      </c>
      <c r="I1211">
        <v>4</v>
      </c>
    </row>
    <row r="1212" spans="2:9">
      <c r="B1212" t="s">
        <v>231</v>
      </c>
      <c r="C1212" t="s">
        <v>375</v>
      </c>
      <c r="D1212" t="s">
        <v>48</v>
      </c>
      <c r="E1212" t="s">
        <v>381</v>
      </c>
      <c r="F1212" s="113" t="str">
        <f>VLOOKUP(B1212,'DEER BldgType Assignment'!$B$7:$C$139,2,FALSE)</f>
        <v>RtS</v>
      </c>
      <c r="G1212" s="113"/>
      <c r="H1212" s="113" t="str">
        <f t="shared" si="18"/>
        <v>RtS</v>
      </c>
      <c r="I1212">
        <v>1</v>
      </c>
    </row>
    <row r="1213" spans="2:9">
      <c r="B1213" t="s">
        <v>231</v>
      </c>
      <c r="C1213" t="s">
        <v>375</v>
      </c>
      <c r="D1213" t="s">
        <v>48</v>
      </c>
      <c r="E1213" t="s">
        <v>379</v>
      </c>
      <c r="F1213" s="113" t="str">
        <f>VLOOKUP(B1213,'DEER BldgType Assignment'!$B$7:$C$139,2,FALSE)</f>
        <v>RtS</v>
      </c>
      <c r="G1213" s="113"/>
      <c r="H1213" s="113" t="str">
        <f t="shared" si="18"/>
        <v>RtS</v>
      </c>
      <c r="I1213">
        <v>1</v>
      </c>
    </row>
    <row r="1214" spans="2:9">
      <c r="B1214" t="s">
        <v>231</v>
      </c>
      <c r="C1214" t="s">
        <v>375</v>
      </c>
      <c r="D1214" t="s">
        <v>48</v>
      </c>
      <c r="E1214" t="s">
        <v>385</v>
      </c>
      <c r="F1214" s="113" t="str">
        <f>VLOOKUP(B1214,'DEER BldgType Assignment'!$B$7:$C$139,2,FALSE)</f>
        <v>RtS</v>
      </c>
      <c r="G1214" s="113"/>
      <c r="H1214" s="113" t="str">
        <f t="shared" si="18"/>
        <v>RtS</v>
      </c>
      <c r="I1214">
        <v>1</v>
      </c>
    </row>
    <row r="1215" spans="2:9">
      <c r="B1215" t="s">
        <v>231</v>
      </c>
      <c r="C1215" t="s">
        <v>375</v>
      </c>
      <c r="D1215" t="s">
        <v>48</v>
      </c>
      <c r="E1215" t="s">
        <v>391</v>
      </c>
      <c r="F1215" s="113" t="str">
        <f>VLOOKUP(B1215,'DEER BldgType Assignment'!$B$7:$C$139,2,FALSE)</f>
        <v>RtS</v>
      </c>
      <c r="G1215" s="113"/>
      <c r="H1215" s="113" t="str">
        <f t="shared" si="18"/>
        <v>RtS</v>
      </c>
      <c r="I1215">
        <v>2</v>
      </c>
    </row>
    <row r="1216" spans="2:9">
      <c r="B1216" t="s">
        <v>231</v>
      </c>
      <c r="C1216" t="s">
        <v>375</v>
      </c>
      <c r="D1216" t="s">
        <v>48</v>
      </c>
      <c r="E1216" t="s">
        <v>406</v>
      </c>
      <c r="F1216" s="113" t="str">
        <f>VLOOKUP(B1216,'DEER BldgType Assignment'!$B$7:$C$139,2,FALSE)</f>
        <v>RtS</v>
      </c>
      <c r="G1216" s="113"/>
      <c r="H1216" s="113" t="str">
        <f t="shared" si="18"/>
        <v>RtS</v>
      </c>
      <c r="I1216">
        <v>2</v>
      </c>
    </row>
    <row r="1217" spans="2:9">
      <c r="B1217" t="s">
        <v>231</v>
      </c>
      <c r="C1217" t="s">
        <v>375</v>
      </c>
      <c r="D1217" t="s">
        <v>48</v>
      </c>
      <c r="E1217" t="s">
        <v>397</v>
      </c>
      <c r="F1217" s="113" t="str">
        <f>VLOOKUP(B1217,'DEER BldgType Assignment'!$B$7:$C$139,2,FALSE)</f>
        <v>RtS</v>
      </c>
      <c r="G1217" s="113"/>
      <c r="H1217" s="113" t="str">
        <f t="shared" si="18"/>
        <v>RtS</v>
      </c>
      <c r="I1217">
        <v>2</v>
      </c>
    </row>
    <row r="1218" spans="2:9">
      <c r="B1218" t="s">
        <v>231</v>
      </c>
      <c r="C1218" t="s">
        <v>375</v>
      </c>
      <c r="D1218" t="s">
        <v>48</v>
      </c>
      <c r="E1218" t="s">
        <v>398</v>
      </c>
      <c r="F1218" s="113" t="str">
        <f>VLOOKUP(B1218,'DEER BldgType Assignment'!$B$7:$C$139,2,FALSE)</f>
        <v>RtS</v>
      </c>
      <c r="G1218" s="113"/>
      <c r="H1218" s="113" t="str">
        <f t="shared" si="18"/>
        <v>RtS</v>
      </c>
      <c r="I1218">
        <v>3</v>
      </c>
    </row>
    <row r="1219" spans="2:9">
      <c r="B1219" t="s">
        <v>231</v>
      </c>
      <c r="C1219" t="s">
        <v>375</v>
      </c>
      <c r="D1219" t="s">
        <v>48</v>
      </c>
      <c r="E1219" t="s">
        <v>366</v>
      </c>
      <c r="F1219" s="113" t="str">
        <f>VLOOKUP(B1219,'DEER BldgType Assignment'!$B$7:$C$139,2,FALSE)</f>
        <v>RtS</v>
      </c>
      <c r="G1219" s="113"/>
      <c r="H1219" s="113" t="str">
        <f t="shared" si="18"/>
        <v>RtS</v>
      </c>
      <c r="I1219">
        <v>4</v>
      </c>
    </row>
    <row r="1220" spans="2:9">
      <c r="B1220" t="s">
        <v>231</v>
      </c>
      <c r="C1220" t="s">
        <v>375</v>
      </c>
      <c r="D1220" t="s">
        <v>48</v>
      </c>
      <c r="E1220" t="s">
        <v>400</v>
      </c>
      <c r="F1220" s="113" t="str">
        <f>VLOOKUP(B1220,'DEER BldgType Assignment'!$B$7:$C$139,2,FALSE)</f>
        <v>RtS</v>
      </c>
      <c r="G1220" s="113"/>
      <c r="H1220" s="113" t="str">
        <f t="shared" si="18"/>
        <v>RtS</v>
      </c>
      <c r="I1220">
        <v>1</v>
      </c>
    </row>
    <row r="1221" spans="2:9">
      <c r="B1221" t="s">
        <v>344</v>
      </c>
      <c r="C1221" t="s">
        <v>373</v>
      </c>
      <c r="D1221" t="s">
        <v>52</v>
      </c>
      <c r="E1221" t="s">
        <v>387</v>
      </c>
      <c r="F1221" s="113" t="str">
        <f>VLOOKUP(B1221,'DEER BldgType Assignment'!$B$7:$C$139,2,FALSE)</f>
        <v>SUn</v>
      </c>
      <c r="G1221" s="113"/>
      <c r="H1221" s="113" t="str">
        <f t="shared" si="18"/>
        <v>SUn</v>
      </c>
      <c r="I1221">
        <v>4</v>
      </c>
    </row>
    <row r="1222" spans="2:9">
      <c r="B1222" t="s">
        <v>300</v>
      </c>
      <c r="C1222" t="s">
        <v>48</v>
      </c>
      <c r="D1222" t="s">
        <v>48</v>
      </c>
      <c r="E1222" t="s">
        <v>413</v>
      </c>
      <c r="F1222" s="113" t="str">
        <f>VLOOKUP(B1222,'DEER BldgType Assignment'!$B$7:$C$139,2,FALSE)</f>
        <v>RtS</v>
      </c>
      <c r="G1222" s="113"/>
      <c r="H1222" s="113" t="str">
        <f t="shared" si="18"/>
        <v>RtS</v>
      </c>
      <c r="I1222">
        <v>2</v>
      </c>
    </row>
    <row r="1223" spans="2:9">
      <c r="B1223" t="s">
        <v>300</v>
      </c>
      <c r="C1223" t="s">
        <v>48</v>
      </c>
      <c r="D1223" t="s">
        <v>48</v>
      </c>
      <c r="E1223" t="s">
        <v>386</v>
      </c>
      <c r="F1223" s="113" t="str">
        <f>VLOOKUP(B1223,'DEER BldgType Assignment'!$B$7:$C$139,2,FALSE)</f>
        <v>RtS</v>
      </c>
      <c r="G1223" s="113"/>
      <c r="H1223" s="113" t="str">
        <f t="shared" si="18"/>
        <v>RtS</v>
      </c>
      <c r="I1223">
        <v>1</v>
      </c>
    </row>
    <row r="1224" spans="2:9">
      <c r="B1224" t="s">
        <v>300</v>
      </c>
      <c r="C1224" t="s">
        <v>48</v>
      </c>
      <c r="D1224" t="s">
        <v>48</v>
      </c>
      <c r="E1224" t="s">
        <v>401</v>
      </c>
      <c r="F1224" s="113" t="str">
        <f>VLOOKUP(B1224,'DEER BldgType Assignment'!$B$7:$C$139,2,FALSE)</f>
        <v>RtS</v>
      </c>
      <c r="G1224" s="113"/>
      <c r="H1224" s="113" t="str">
        <f t="shared" ref="H1224:H1287" si="19">IF(ISBLANK(G1224),F1224,G1224)</f>
        <v>RtS</v>
      </c>
      <c r="I1224">
        <v>1</v>
      </c>
    </row>
    <row r="1225" spans="2:9">
      <c r="B1225" t="s">
        <v>300</v>
      </c>
      <c r="C1225" t="s">
        <v>48</v>
      </c>
      <c r="D1225" t="s">
        <v>48</v>
      </c>
      <c r="E1225" t="s">
        <v>400</v>
      </c>
      <c r="F1225" s="113" t="str">
        <f>VLOOKUP(B1225,'DEER BldgType Assignment'!$B$7:$C$139,2,FALSE)</f>
        <v>RtS</v>
      </c>
      <c r="G1225" s="113"/>
      <c r="H1225" s="113" t="str">
        <f t="shared" si="19"/>
        <v>RtS</v>
      </c>
      <c r="I1225">
        <v>1</v>
      </c>
    </row>
    <row r="1226" spans="2:9">
      <c r="B1226" t="s">
        <v>234</v>
      </c>
      <c r="C1226" t="s">
        <v>15</v>
      </c>
      <c r="D1226" t="s">
        <v>15</v>
      </c>
      <c r="E1226" t="s">
        <v>390</v>
      </c>
      <c r="F1226" s="113" t="str">
        <f>VLOOKUP(B1226,'DEER BldgType Assignment'!$B$7:$C$139,2,FALSE)</f>
        <v>Asm</v>
      </c>
      <c r="G1226" s="113"/>
      <c r="H1226" s="113" t="str">
        <f t="shared" si="19"/>
        <v>Asm</v>
      </c>
      <c r="I1226">
        <v>1</v>
      </c>
    </row>
    <row r="1227" spans="2:9">
      <c r="B1227" t="s">
        <v>234</v>
      </c>
      <c r="C1227" t="s">
        <v>15</v>
      </c>
      <c r="D1227" t="s">
        <v>15</v>
      </c>
      <c r="E1227" t="s">
        <v>385</v>
      </c>
      <c r="F1227" s="113" t="str">
        <f>VLOOKUP(B1227,'DEER BldgType Assignment'!$B$7:$C$139,2,FALSE)</f>
        <v>Asm</v>
      </c>
      <c r="G1227" s="113"/>
      <c r="H1227" s="113" t="str">
        <f t="shared" si="19"/>
        <v>Asm</v>
      </c>
      <c r="I1227">
        <v>1</v>
      </c>
    </row>
    <row r="1228" spans="2:9">
      <c r="B1228" t="s">
        <v>234</v>
      </c>
      <c r="C1228" t="s">
        <v>15</v>
      </c>
      <c r="D1228" t="s">
        <v>15</v>
      </c>
      <c r="E1228" t="s">
        <v>397</v>
      </c>
      <c r="F1228" s="113" t="str">
        <f>VLOOKUP(B1228,'DEER BldgType Assignment'!$B$7:$C$139,2,FALSE)</f>
        <v>Asm</v>
      </c>
      <c r="G1228" s="113"/>
      <c r="H1228" s="113" t="str">
        <f t="shared" si="19"/>
        <v>Asm</v>
      </c>
      <c r="I1228">
        <v>1</v>
      </c>
    </row>
    <row r="1229" spans="2:9">
      <c r="B1229" t="s">
        <v>234</v>
      </c>
      <c r="C1229" t="s">
        <v>15</v>
      </c>
      <c r="D1229" t="s">
        <v>15</v>
      </c>
      <c r="E1229" t="s">
        <v>386</v>
      </c>
      <c r="F1229" s="113" t="str">
        <f>VLOOKUP(B1229,'DEER BldgType Assignment'!$B$7:$C$139,2,FALSE)</f>
        <v>Asm</v>
      </c>
      <c r="G1229" s="113"/>
      <c r="H1229" s="113" t="str">
        <f t="shared" si="19"/>
        <v>Asm</v>
      </c>
      <c r="I1229">
        <v>1</v>
      </c>
    </row>
    <row r="1230" spans="2:9">
      <c r="B1230" t="s">
        <v>234</v>
      </c>
      <c r="C1230" t="s">
        <v>15</v>
      </c>
      <c r="D1230" t="s">
        <v>15</v>
      </c>
      <c r="E1230" t="s">
        <v>366</v>
      </c>
      <c r="F1230" s="113" t="str">
        <f>VLOOKUP(B1230,'DEER BldgType Assignment'!$B$7:$C$139,2,FALSE)</f>
        <v>Asm</v>
      </c>
      <c r="G1230" s="113"/>
      <c r="H1230" s="113" t="str">
        <f t="shared" si="19"/>
        <v>Asm</v>
      </c>
      <c r="I1230">
        <v>3</v>
      </c>
    </row>
    <row r="1231" spans="2:9">
      <c r="B1231" t="s">
        <v>344</v>
      </c>
      <c r="C1231" t="s">
        <v>373</v>
      </c>
      <c r="D1231" t="s">
        <v>52</v>
      </c>
      <c r="E1231" t="s">
        <v>381</v>
      </c>
      <c r="F1231" s="113" t="str">
        <f>VLOOKUP(B1231,'DEER BldgType Assignment'!$B$7:$C$139,2,FALSE)</f>
        <v>SUn</v>
      </c>
      <c r="G1231" s="113"/>
      <c r="H1231" s="113" t="str">
        <f t="shared" si="19"/>
        <v>SUn</v>
      </c>
      <c r="I1231">
        <v>2</v>
      </c>
    </row>
    <row r="1232" spans="2:9">
      <c r="B1232" t="s">
        <v>344</v>
      </c>
      <c r="C1232" t="s">
        <v>373</v>
      </c>
      <c r="D1232" t="s">
        <v>52</v>
      </c>
      <c r="E1232" t="s">
        <v>387</v>
      </c>
      <c r="F1232" s="113" t="str">
        <f>VLOOKUP(B1232,'DEER BldgType Assignment'!$B$7:$C$139,2,FALSE)</f>
        <v>SUn</v>
      </c>
      <c r="G1232" s="113"/>
      <c r="H1232" s="113" t="str">
        <f t="shared" si="19"/>
        <v>SUn</v>
      </c>
      <c r="I1232">
        <v>1</v>
      </c>
    </row>
    <row r="1233" spans="2:9">
      <c r="B1233" t="s">
        <v>324</v>
      </c>
      <c r="C1233" t="s">
        <v>375</v>
      </c>
      <c r="D1233" t="s">
        <v>48</v>
      </c>
      <c r="E1233" t="s">
        <v>401</v>
      </c>
      <c r="F1233" s="113" t="str">
        <f>VLOOKUP(B1233,'DEER BldgType Assignment'!$B$7:$C$139,2,FALSE)</f>
        <v>RtS</v>
      </c>
      <c r="G1233" s="113"/>
      <c r="H1233" s="113" t="str">
        <f t="shared" si="19"/>
        <v>RtS</v>
      </c>
      <c r="I1233">
        <v>1</v>
      </c>
    </row>
    <row r="1234" spans="2:9">
      <c r="B1234" t="s">
        <v>324</v>
      </c>
      <c r="C1234" t="s">
        <v>375</v>
      </c>
      <c r="D1234" t="s">
        <v>48</v>
      </c>
      <c r="E1234" t="s">
        <v>387</v>
      </c>
      <c r="F1234" s="113" t="str">
        <f>VLOOKUP(B1234,'DEER BldgType Assignment'!$B$7:$C$139,2,FALSE)</f>
        <v>RtS</v>
      </c>
      <c r="G1234" s="113"/>
      <c r="H1234" s="113" t="str">
        <f t="shared" si="19"/>
        <v>RtS</v>
      </c>
      <c r="I1234">
        <v>2</v>
      </c>
    </row>
    <row r="1235" spans="2:9">
      <c r="B1235" t="s">
        <v>223</v>
      </c>
      <c r="C1235" t="s">
        <v>276</v>
      </c>
      <c r="D1235" t="s">
        <v>105</v>
      </c>
      <c r="E1235" t="s">
        <v>396</v>
      </c>
      <c r="F1235" s="113" t="str">
        <f>VLOOKUP(B1235,'DEER BldgType Assignment'!$B$7:$C$139,2,FALSE)</f>
        <v>MLI</v>
      </c>
      <c r="G1235" s="113"/>
      <c r="H1235" s="113" t="str">
        <f t="shared" si="19"/>
        <v>MLI</v>
      </c>
      <c r="I1235">
        <v>3</v>
      </c>
    </row>
    <row r="1236" spans="2:9">
      <c r="B1236" t="s">
        <v>324</v>
      </c>
      <c r="C1236" t="s">
        <v>375</v>
      </c>
      <c r="D1236" t="s">
        <v>48</v>
      </c>
      <c r="E1236" t="s">
        <v>401</v>
      </c>
      <c r="F1236" s="113" t="str">
        <f>VLOOKUP(B1236,'DEER BldgType Assignment'!$B$7:$C$139,2,FALSE)</f>
        <v>RtS</v>
      </c>
      <c r="G1236" s="113"/>
      <c r="H1236" s="113" t="str">
        <f t="shared" si="19"/>
        <v>RtS</v>
      </c>
      <c r="I1236">
        <v>2</v>
      </c>
    </row>
    <row r="1237" spans="2:9">
      <c r="B1237" s="100" t="s">
        <v>300</v>
      </c>
      <c r="C1237" t="s">
        <v>48</v>
      </c>
      <c r="D1237" t="s">
        <v>48</v>
      </c>
      <c r="E1237" t="s">
        <v>391</v>
      </c>
      <c r="F1237" s="113" t="str">
        <f>VLOOKUP(B1237,'DEER BldgType Assignment'!$B$7:$C$139,2,FALSE)</f>
        <v>RtS</v>
      </c>
      <c r="G1237" s="113"/>
      <c r="H1237" s="113" t="str">
        <f t="shared" si="19"/>
        <v>RtS</v>
      </c>
      <c r="I1237">
        <v>1</v>
      </c>
    </row>
    <row r="1238" spans="2:9">
      <c r="B1238" s="100" t="s">
        <v>300</v>
      </c>
      <c r="C1238" t="s">
        <v>48</v>
      </c>
      <c r="D1238" t="s">
        <v>48</v>
      </c>
      <c r="E1238" t="s">
        <v>366</v>
      </c>
      <c r="F1238" s="113" t="str">
        <f>VLOOKUP(B1238,'DEER BldgType Assignment'!$B$7:$C$139,2,FALSE)</f>
        <v>RtS</v>
      </c>
      <c r="G1238" s="113"/>
      <c r="H1238" s="113" t="str">
        <f t="shared" si="19"/>
        <v>RtS</v>
      </c>
      <c r="I1238">
        <v>1</v>
      </c>
    </row>
    <row r="1239" spans="2:9">
      <c r="B1239" s="100" t="s">
        <v>300</v>
      </c>
      <c r="C1239" t="s">
        <v>48</v>
      </c>
      <c r="D1239" t="s">
        <v>48</v>
      </c>
      <c r="E1239" t="s">
        <v>413</v>
      </c>
      <c r="F1239" s="113" t="str">
        <f>VLOOKUP(B1239,'DEER BldgType Assignment'!$B$7:$C$139,2,FALSE)</f>
        <v>RtS</v>
      </c>
      <c r="G1239" s="113"/>
      <c r="H1239" s="113" t="str">
        <f t="shared" si="19"/>
        <v>RtS</v>
      </c>
      <c r="I1239">
        <v>1</v>
      </c>
    </row>
    <row r="1240" spans="2:9">
      <c r="B1240" t="s">
        <v>267</v>
      </c>
      <c r="C1240" t="s">
        <v>373</v>
      </c>
      <c r="D1240" t="s">
        <v>50</v>
      </c>
      <c r="E1240" t="s">
        <v>387</v>
      </c>
      <c r="F1240" s="113" t="str">
        <f>VLOOKUP(B1240,'DEER BldgType Assignment'!$B$7:$C$139,2,FALSE)</f>
        <v>SCn</v>
      </c>
      <c r="G1240" s="113"/>
      <c r="H1240" s="113" t="str">
        <f t="shared" si="19"/>
        <v>SCn</v>
      </c>
      <c r="I1240">
        <v>1</v>
      </c>
    </row>
    <row r="1241" spans="2:9">
      <c r="B1241" t="s">
        <v>267</v>
      </c>
      <c r="C1241" t="s">
        <v>373</v>
      </c>
      <c r="D1241" t="s">
        <v>50</v>
      </c>
      <c r="E1241" t="s">
        <v>385</v>
      </c>
      <c r="F1241" s="113" t="str">
        <f>VLOOKUP(B1241,'DEER BldgType Assignment'!$B$7:$C$139,2,FALSE)</f>
        <v>SCn</v>
      </c>
      <c r="G1241" s="113"/>
      <c r="H1241" s="113" t="str">
        <f t="shared" si="19"/>
        <v>SCn</v>
      </c>
      <c r="I1241">
        <v>1</v>
      </c>
    </row>
    <row r="1242" spans="2:9">
      <c r="B1242" t="s">
        <v>267</v>
      </c>
      <c r="C1242" t="s">
        <v>373</v>
      </c>
      <c r="D1242" t="s">
        <v>50</v>
      </c>
      <c r="E1242" t="s">
        <v>391</v>
      </c>
      <c r="F1242" s="113" t="str">
        <f>VLOOKUP(B1242,'DEER BldgType Assignment'!$B$7:$C$139,2,FALSE)</f>
        <v>SCn</v>
      </c>
      <c r="G1242" s="113"/>
      <c r="H1242" s="113" t="str">
        <f t="shared" si="19"/>
        <v>SCn</v>
      </c>
      <c r="I1242">
        <v>1</v>
      </c>
    </row>
    <row r="1243" spans="2:9">
      <c r="B1243" t="s">
        <v>267</v>
      </c>
      <c r="C1243" t="s">
        <v>373</v>
      </c>
      <c r="D1243" t="s">
        <v>50</v>
      </c>
      <c r="E1243" t="s">
        <v>386</v>
      </c>
      <c r="F1243" s="113" t="str">
        <f>VLOOKUP(B1243,'DEER BldgType Assignment'!$B$7:$C$139,2,FALSE)</f>
        <v>SCn</v>
      </c>
      <c r="G1243" s="113"/>
      <c r="H1243" s="113" t="str">
        <f t="shared" si="19"/>
        <v>SCn</v>
      </c>
      <c r="I1243">
        <v>2</v>
      </c>
    </row>
    <row r="1244" spans="2:9">
      <c r="B1244" t="s">
        <v>267</v>
      </c>
      <c r="C1244" t="s">
        <v>373</v>
      </c>
      <c r="D1244" t="s">
        <v>50</v>
      </c>
      <c r="E1244" t="s">
        <v>366</v>
      </c>
      <c r="F1244" s="113" t="str">
        <f>VLOOKUP(B1244,'DEER BldgType Assignment'!$B$7:$C$139,2,FALSE)</f>
        <v>SCn</v>
      </c>
      <c r="G1244" s="113"/>
      <c r="H1244" s="113" t="str">
        <f t="shared" si="19"/>
        <v>SCn</v>
      </c>
      <c r="I1244">
        <v>1</v>
      </c>
    </row>
    <row r="1245" spans="2:9">
      <c r="B1245" t="s">
        <v>285</v>
      </c>
      <c r="C1245" t="s">
        <v>36</v>
      </c>
      <c r="D1245" t="s">
        <v>40</v>
      </c>
      <c r="E1245" t="s">
        <v>396</v>
      </c>
      <c r="F1245" s="113" t="str">
        <f>VLOOKUP(B1245,'DEER BldgType Assignment'!$B$7:$C$139,2,FALSE)</f>
        <v>MBT</v>
      </c>
      <c r="G1245" s="113"/>
      <c r="H1245" s="113" t="str">
        <f t="shared" si="19"/>
        <v>MBT</v>
      </c>
      <c r="I1245">
        <v>5</v>
      </c>
    </row>
    <row r="1246" spans="2:9">
      <c r="B1246" t="s">
        <v>285</v>
      </c>
      <c r="C1246" t="s">
        <v>36</v>
      </c>
      <c r="D1246" t="s">
        <v>40</v>
      </c>
      <c r="E1246" t="s">
        <v>398</v>
      </c>
      <c r="F1246" s="113" t="str">
        <f>VLOOKUP(B1246,'DEER BldgType Assignment'!$B$7:$C$139,2,FALSE)</f>
        <v>MBT</v>
      </c>
      <c r="G1246" s="113"/>
      <c r="H1246" s="113" t="str">
        <f t="shared" si="19"/>
        <v>MBT</v>
      </c>
      <c r="I1246">
        <v>1</v>
      </c>
    </row>
    <row r="1247" spans="2:9">
      <c r="B1247" t="s">
        <v>285</v>
      </c>
      <c r="C1247" t="s">
        <v>36</v>
      </c>
      <c r="D1247" t="s">
        <v>40</v>
      </c>
      <c r="E1247" t="s">
        <v>392</v>
      </c>
      <c r="F1247" s="113" t="str">
        <f>VLOOKUP(B1247,'DEER BldgType Assignment'!$B$7:$C$139,2,FALSE)</f>
        <v>MBT</v>
      </c>
      <c r="G1247" s="113"/>
      <c r="H1247" s="113" t="str">
        <f t="shared" si="19"/>
        <v>MBT</v>
      </c>
      <c r="I1247">
        <v>1</v>
      </c>
    </row>
    <row r="1248" spans="2:9">
      <c r="B1248" t="s">
        <v>285</v>
      </c>
      <c r="C1248" t="s">
        <v>36</v>
      </c>
      <c r="D1248" t="s">
        <v>40</v>
      </c>
      <c r="E1248" t="s">
        <v>406</v>
      </c>
      <c r="F1248" s="113" t="str">
        <f>VLOOKUP(B1248,'DEER BldgType Assignment'!$B$7:$C$139,2,FALSE)</f>
        <v>MBT</v>
      </c>
      <c r="G1248" s="113"/>
      <c r="H1248" s="113" t="str">
        <f t="shared" si="19"/>
        <v>MBT</v>
      </c>
      <c r="I1248">
        <v>1</v>
      </c>
    </row>
    <row r="1249" spans="2:9">
      <c r="B1249" t="s">
        <v>285</v>
      </c>
      <c r="C1249" t="s">
        <v>36</v>
      </c>
      <c r="D1249" t="s">
        <v>40</v>
      </c>
      <c r="E1249" t="s">
        <v>379</v>
      </c>
      <c r="F1249" s="113" t="str">
        <f>VLOOKUP(B1249,'DEER BldgType Assignment'!$B$7:$C$139,2,FALSE)</f>
        <v>MBT</v>
      </c>
      <c r="G1249" s="113"/>
      <c r="H1249" s="113" t="str">
        <f t="shared" si="19"/>
        <v>MBT</v>
      </c>
      <c r="I1249">
        <v>1</v>
      </c>
    </row>
    <row r="1250" spans="2:9">
      <c r="B1250" t="s">
        <v>285</v>
      </c>
      <c r="C1250" t="s">
        <v>36</v>
      </c>
      <c r="D1250" t="s">
        <v>40</v>
      </c>
      <c r="E1250" t="s">
        <v>385</v>
      </c>
      <c r="F1250" s="113" t="str">
        <f>VLOOKUP(B1250,'DEER BldgType Assignment'!$B$7:$C$139,2,FALSE)</f>
        <v>MBT</v>
      </c>
      <c r="G1250" s="113"/>
      <c r="H1250" s="113" t="str">
        <f t="shared" si="19"/>
        <v>MBT</v>
      </c>
      <c r="I1250">
        <v>1</v>
      </c>
    </row>
    <row r="1251" spans="2:9">
      <c r="B1251" t="s">
        <v>285</v>
      </c>
      <c r="C1251" t="s">
        <v>36</v>
      </c>
      <c r="D1251" t="s">
        <v>40</v>
      </c>
      <c r="E1251" t="s">
        <v>391</v>
      </c>
      <c r="F1251" s="113" t="str">
        <f>VLOOKUP(B1251,'DEER BldgType Assignment'!$B$7:$C$139,2,FALSE)</f>
        <v>MBT</v>
      </c>
      <c r="G1251" s="113"/>
      <c r="H1251" s="113" t="str">
        <f t="shared" si="19"/>
        <v>MBT</v>
      </c>
      <c r="I1251">
        <v>2</v>
      </c>
    </row>
    <row r="1252" spans="2:9">
      <c r="B1252" t="s">
        <v>285</v>
      </c>
      <c r="C1252" t="s">
        <v>36</v>
      </c>
      <c r="D1252" t="s">
        <v>40</v>
      </c>
      <c r="E1252" t="s">
        <v>397</v>
      </c>
      <c r="F1252" s="113" t="str">
        <f>VLOOKUP(B1252,'DEER BldgType Assignment'!$B$7:$C$139,2,FALSE)</f>
        <v>MBT</v>
      </c>
      <c r="G1252" s="113"/>
      <c r="H1252" s="113" t="str">
        <f t="shared" si="19"/>
        <v>MBT</v>
      </c>
      <c r="I1252">
        <v>1</v>
      </c>
    </row>
    <row r="1253" spans="2:9">
      <c r="B1253" t="s">
        <v>285</v>
      </c>
      <c r="C1253" t="s">
        <v>36</v>
      </c>
      <c r="D1253" t="s">
        <v>40</v>
      </c>
      <c r="E1253" t="s">
        <v>393</v>
      </c>
      <c r="F1253" s="113" t="str">
        <f>VLOOKUP(B1253,'DEER BldgType Assignment'!$B$7:$C$139,2,FALSE)</f>
        <v>MBT</v>
      </c>
      <c r="G1253" s="113"/>
      <c r="H1253" s="113" t="str">
        <f t="shared" si="19"/>
        <v>MBT</v>
      </c>
      <c r="I1253">
        <v>1</v>
      </c>
    </row>
    <row r="1254" spans="2:9">
      <c r="B1254" t="s">
        <v>285</v>
      </c>
      <c r="C1254" t="s">
        <v>36</v>
      </c>
      <c r="D1254" t="s">
        <v>40</v>
      </c>
      <c r="E1254" t="s">
        <v>366</v>
      </c>
      <c r="F1254" s="113" t="str">
        <f>VLOOKUP(B1254,'DEER BldgType Assignment'!$B$7:$C$139,2,FALSE)</f>
        <v>MBT</v>
      </c>
      <c r="G1254" s="113"/>
      <c r="H1254" s="113" t="str">
        <f t="shared" si="19"/>
        <v>MBT</v>
      </c>
      <c r="I1254">
        <v>1</v>
      </c>
    </row>
    <row r="1255" spans="2:9">
      <c r="B1255" t="s">
        <v>285</v>
      </c>
      <c r="C1255" t="s">
        <v>36</v>
      </c>
      <c r="D1255" t="s">
        <v>40</v>
      </c>
      <c r="E1255" t="s">
        <v>387</v>
      </c>
      <c r="F1255" s="113" t="str">
        <f>VLOOKUP(B1255,'DEER BldgType Assignment'!$B$7:$C$139,2,FALSE)</f>
        <v>MBT</v>
      </c>
      <c r="G1255" s="113"/>
      <c r="H1255" s="113" t="str">
        <f t="shared" si="19"/>
        <v>MBT</v>
      </c>
      <c r="I1255">
        <v>1</v>
      </c>
    </row>
    <row r="1256" spans="2:9">
      <c r="B1256" t="s">
        <v>228</v>
      </c>
      <c r="C1256" t="s">
        <v>15</v>
      </c>
      <c r="D1256" t="s">
        <v>15</v>
      </c>
      <c r="E1256" t="s">
        <v>366</v>
      </c>
      <c r="F1256" s="113" t="str">
        <f>VLOOKUP(B1256,'DEER BldgType Assignment'!$B$7:$C$139,2,FALSE)</f>
        <v>Asm</v>
      </c>
      <c r="G1256" s="113"/>
      <c r="H1256" s="113" t="str">
        <f t="shared" si="19"/>
        <v>Asm</v>
      </c>
      <c r="I1256">
        <v>1</v>
      </c>
    </row>
    <row r="1257" spans="2:9">
      <c r="B1257" t="s">
        <v>228</v>
      </c>
      <c r="C1257" t="s">
        <v>15</v>
      </c>
      <c r="D1257" t="s">
        <v>15</v>
      </c>
      <c r="E1257" t="s">
        <v>401</v>
      </c>
      <c r="F1257" s="113" t="str">
        <f>VLOOKUP(B1257,'DEER BldgType Assignment'!$B$7:$C$139,2,FALSE)</f>
        <v>Asm</v>
      </c>
      <c r="G1257" s="113"/>
      <c r="H1257" s="113" t="str">
        <f t="shared" si="19"/>
        <v>Asm</v>
      </c>
      <c r="I1257">
        <v>1</v>
      </c>
    </row>
    <row r="1258" spans="2:9">
      <c r="B1258" t="s">
        <v>228</v>
      </c>
      <c r="C1258" t="s">
        <v>15</v>
      </c>
      <c r="D1258" t="s">
        <v>15</v>
      </c>
      <c r="E1258" t="s">
        <v>400</v>
      </c>
      <c r="F1258" s="113" t="str">
        <f>VLOOKUP(B1258,'DEER BldgType Assignment'!$B$7:$C$139,2,FALSE)</f>
        <v>Asm</v>
      </c>
      <c r="G1258" s="113"/>
      <c r="H1258" s="113" t="str">
        <f t="shared" si="19"/>
        <v>Asm</v>
      </c>
      <c r="I1258">
        <v>1</v>
      </c>
    </row>
    <row r="1259" spans="2:9">
      <c r="B1259" t="s">
        <v>316</v>
      </c>
      <c r="C1259" t="s">
        <v>48</v>
      </c>
      <c r="D1259" t="s">
        <v>48</v>
      </c>
      <c r="E1259" t="s">
        <v>413</v>
      </c>
      <c r="F1259" s="113" t="str">
        <f>VLOOKUP(B1259,'DEER BldgType Assignment'!$B$7:$C$139,2,FALSE)</f>
        <v>RtS</v>
      </c>
      <c r="G1259" s="113"/>
      <c r="H1259" s="113" t="str">
        <f t="shared" si="19"/>
        <v>RtS</v>
      </c>
      <c r="I1259">
        <v>1</v>
      </c>
    </row>
    <row r="1260" spans="2:9">
      <c r="B1260" t="s">
        <v>316</v>
      </c>
      <c r="C1260" t="s">
        <v>48</v>
      </c>
      <c r="D1260" t="s">
        <v>48</v>
      </c>
      <c r="E1260" t="s">
        <v>391</v>
      </c>
      <c r="F1260" s="113" t="str">
        <f>VLOOKUP(B1260,'DEER BldgType Assignment'!$B$7:$C$139,2,FALSE)</f>
        <v>RtS</v>
      </c>
      <c r="G1260" s="113"/>
      <c r="H1260" s="113" t="str">
        <f t="shared" si="19"/>
        <v>RtS</v>
      </c>
      <c r="I1260">
        <v>1</v>
      </c>
    </row>
    <row r="1261" spans="2:9">
      <c r="B1261" t="s">
        <v>316</v>
      </c>
      <c r="C1261" t="s">
        <v>48</v>
      </c>
      <c r="D1261" t="s">
        <v>48</v>
      </c>
      <c r="E1261" t="s">
        <v>406</v>
      </c>
      <c r="F1261" s="113" t="str">
        <f>VLOOKUP(B1261,'DEER BldgType Assignment'!$B$7:$C$139,2,FALSE)</f>
        <v>RtS</v>
      </c>
      <c r="G1261" s="113"/>
      <c r="H1261" s="113" t="str">
        <f t="shared" si="19"/>
        <v>RtS</v>
      </c>
      <c r="I1261">
        <v>1</v>
      </c>
    </row>
    <row r="1262" spans="2:9">
      <c r="B1262" t="s">
        <v>316</v>
      </c>
      <c r="C1262" t="s">
        <v>48</v>
      </c>
      <c r="D1262" t="s">
        <v>48</v>
      </c>
      <c r="E1262" t="s">
        <v>400</v>
      </c>
      <c r="F1262" s="113" t="str">
        <f>VLOOKUP(B1262,'DEER BldgType Assignment'!$B$7:$C$139,2,FALSE)</f>
        <v>RtS</v>
      </c>
      <c r="G1262" s="113"/>
      <c r="H1262" s="113" t="str">
        <f t="shared" si="19"/>
        <v>RtS</v>
      </c>
      <c r="I1262">
        <v>1</v>
      </c>
    </row>
    <row r="1263" spans="2:9">
      <c r="B1263" s="100" t="s">
        <v>332</v>
      </c>
      <c r="C1263" t="s">
        <v>375</v>
      </c>
      <c r="D1263" t="s">
        <v>46</v>
      </c>
      <c r="E1263" t="s">
        <v>397</v>
      </c>
      <c r="F1263" s="113" t="str">
        <f>VLOOKUP(B1263,'DEER BldgType Assignment'!$B$7:$C$139,2,FALSE)</f>
        <v>RtL</v>
      </c>
      <c r="G1263" s="113"/>
      <c r="H1263" s="113" t="str">
        <f t="shared" si="19"/>
        <v>RtL</v>
      </c>
      <c r="I1263">
        <v>1</v>
      </c>
    </row>
    <row r="1264" spans="2:9">
      <c r="B1264" s="100" t="s">
        <v>332</v>
      </c>
      <c r="C1264" t="s">
        <v>375</v>
      </c>
      <c r="D1264" t="s">
        <v>46</v>
      </c>
      <c r="E1264" t="s">
        <v>386</v>
      </c>
      <c r="F1264" s="113" t="str">
        <f>VLOOKUP(B1264,'DEER BldgType Assignment'!$B$7:$C$139,2,FALSE)</f>
        <v>RtL</v>
      </c>
      <c r="G1264" s="113"/>
      <c r="H1264" s="113" t="str">
        <f t="shared" si="19"/>
        <v>RtL</v>
      </c>
      <c r="I1264">
        <v>1</v>
      </c>
    </row>
    <row r="1265" spans="2:9">
      <c r="B1265" s="100" t="s">
        <v>332</v>
      </c>
      <c r="C1265" t="s">
        <v>375</v>
      </c>
      <c r="D1265" t="s">
        <v>46</v>
      </c>
      <c r="E1265" t="s">
        <v>401</v>
      </c>
      <c r="F1265" s="113" t="str">
        <f>VLOOKUP(B1265,'DEER BldgType Assignment'!$B$7:$C$139,2,FALSE)</f>
        <v>RtL</v>
      </c>
      <c r="G1265" s="113"/>
      <c r="H1265" s="113" t="str">
        <f t="shared" si="19"/>
        <v>RtL</v>
      </c>
      <c r="I1265">
        <v>2</v>
      </c>
    </row>
    <row r="1266" spans="2:9">
      <c r="B1266" s="100" t="s">
        <v>332</v>
      </c>
      <c r="C1266" t="s">
        <v>375</v>
      </c>
      <c r="D1266" t="s">
        <v>46</v>
      </c>
      <c r="E1266" t="s">
        <v>400</v>
      </c>
      <c r="F1266" s="113" t="str">
        <f>VLOOKUP(B1266,'DEER BldgType Assignment'!$B$7:$C$139,2,FALSE)</f>
        <v>RtL</v>
      </c>
      <c r="G1266" s="113"/>
      <c r="H1266" s="113" t="str">
        <f t="shared" si="19"/>
        <v>RtL</v>
      </c>
      <c r="I1266">
        <v>2</v>
      </c>
    </row>
    <row r="1267" spans="2:9">
      <c r="B1267" t="s">
        <v>291</v>
      </c>
      <c r="C1267" t="s">
        <v>17</v>
      </c>
      <c r="D1267" t="s">
        <v>100</v>
      </c>
      <c r="E1267" t="s">
        <v>405</v>
      </c>
      <c r="F1267" s="113" t="str">
        <f>VLOOKUP(B1267,'DEER BldgType Assignment'!$B$7:$C$139,2,FALSE)</f>
        <v>EPr</v>
      </c>
      <c r="G1267" s="113"/>
      <c r="H1267" s="113" t="str">
        <f t="shared" si="19"/>
        <v>EPr</v>
      </c>
      <c r="I1267">
        <v>5</v>
      </c>
    </row>
    <row r="1268" spans="2:9">
      <c r="B1268" s="100" t="s">
        <v>229</v>
      </c>
      <c r="C1268" t="s">
        <v>48</v>
      </c>
      <c r="D1268" t="s">
        <v>105</v>
      </c>
      <c r="E1268" t="s">
        <v>381</v>
      </c>
      <c r="F1268" s="113" t="str">
        <f>VLOOKUP(B1268,'DEER BldgType Assignment'!$B$7:$C$139,2,FALSE)</f>
        <v>MLI</v>
      </c>
      <c r="G1268" s="113"/>
      <c r="H1268" s="113" t="str">
        <f t="shared" si="19"/>
        <v>MLI</v>
      </c>
      <c r="I1268">
        <v>1</v>
      </c>
    </row>
    <row r="1269" spans="2:9">
      <c r="B1269" s="100" t="s">
        <v>298</v>
      </c>
      <c r="C1269" t="s">
        <v>319</v>
      </c>
      <c r="D1269" t="s">
        <v>34</v>
      </c>
      <c r="E1269" t="s">
        <v>391</v>
      </c>
      <c r="F1269" s="113" t="str">
        <f>VLOOKUP(B1269,'DEER BldgType Assignment'!$B$7:$C$139,2,FALSE)</f>
        <v>OfS</v>
      </c>
      <c r="G1269" s="113"/>
      <c r="H1269" s="113" t="str">
        <f t="shared" si="19"/>
        <v>OfS</v>
      </c>
      <c r="I1269">
        <v>1</v>
      </c>
    </row>
    <row r="1270" spans="2:9">
      <c r="B1270" s="100" t="s">
        <v>298</v>
      </c>
      <c r="C1270" t="s">
        <v>319</v>
      </c>
      <c r="D1270" t="s">
        <v>34</v>
      </c>
      <c r="E1270" t="s">
        <v>398</v>
      </c>
      <c r="F1270" s="113" t="str">
        <f>VLOOKUP(B1270,'DEER BldgType Assignment'!$B$7:$C$139,2,FALSE)</f>
        <v>OfS</v>
      </c>
      <c r="G1270" s="113"/>
      <c r="H1270" s="113" t="str">
        <f t="shared" si="19"/>
        <v>OfS</v>
      </c>
      <c r="I1270">
        <v>1</v>
      </c>
    </row>
    <row r="1271" spans="2:9">
      <c r="B1271" s="100" t="s">
        <v>298</v>
      </c>
      <c r="C1271" t="s">
        <v>319</v>
      </c>
      <c r="D1271" t="s">
        <v>34</v>
      </c>
      <c r="E1271" t="s">
        <v>366</v>
      </c>
      <c r="F1271" s="113" t="str">
        <f>VLOOKUP(B1271,'DEER BldgType Assignment'!$B$7:$C$139,2,FALSE)</f>
        <v>OfS</v>
      </c>
      <c r="G1271" s="113"/>
      <c r="H1271" s="113" t="str">
        <f t="shared" si="19"/>
        <v>OfS</v>
      </c>
      <c r="I1271">
        <v>1</v>
      </c>
    </row>
    <row r="1272" spans="2:9">
      <c r="B1272" s="100" t="s">
        <v>298</v>
      </c>
      <c r="C1272" t="s">
        <v>319</v>
      </c>
      <c r="D1272" t="s">
        <v>34</v>
      </c>
      <c r="E1272" t="s">
        <v>387</v>
      </c>
      <c r="F1272" s="113" t="str">
        <f>VLOOKUP(B1272,'DEER BldgType Assignment'!$B$7:$C$139,2,FALSE)</f>
        <v>OfS</v>
      </c>
      <c r="G1272" s="113"/>
      <c r="H1272" s="113" t="str">
        <f t="shared" si="19"/>
        <v>OfS</v>
      </c>
      <c r="I1272">
        <v>1</v>
      </c>
    </row>
    <row r="1273" spans="2:9">
      <c r="B1273" t="s">
        <v>292</v>
      </c>
      <c r="C1273" t="s">
        <v>42</v>
      </c>
      <c r="D1273" t="s">
        <v>42</v>
      </c>
      <c r="E1273" t="s">
        <v>405</v>
      </c>
      <c r="F1273" s="113" t="str">
        <f>VLOOKUP(B1273,'DEER BldgType Assignment'!$B$7:$C$139,2,FALSE)</f>
        <v>RFF</v>
      </c>
      <c r="G1273" s="113"/>
      <c r="H1273" s="113" t="str">
        <f t="shared" si="19"/>
        <v>RFF</v>
      </c>
      <c r="I1273">
        <v>1</v>
      </c>
    </row>
    <row r="1274" spans="2:9">
      <c r="B1274" t="s">
        <v>292</v>
      </c>
      <c r="C1274" t="s">
        <v>42</v>
      </c>
      <c r="D1274" t="s">
        <v>42</v>
      </c>
      <c r="E1274" t="s">
        <v>391</v>
      </c>
      <c r="F1274" s="113" t="str">
        <f>VLOOKUP(B1274,'DEER BldgType Assignment'!$B$7:$C$139,2,FALSE)</f>
        <v>RFF</v>
      </c>
      <c r="G1274" s="113"/>
      <c r="H1274" s="113" t="str">
        <f t="shared" si="19"/>
        <v>RFF</v>
      </c>
      <c r="I1274">
        <v>1</v>
      </c>
    </row>
    <row r="1275" spans="2:9">
      <c r="B1275" t="s">
        <v>292</v>
      </c>
      <c r="C1275" t="s">
        <v>42</v>
      </c>
      <c r="D1275" t="s">
        <v>42</v>
      </c>
      <c r="E1275" t="s">
        <v>397</v>
      </c>
      <c r="F1275" s="113" t="str">
        <f>VLOOKUP(B1275,'DEER BldgType Assignment'!$B$7:$C$139,2,FALSE)</f>
        <v>RFF</v>
      </c>
      <c r="G1275" s="113"/>
      <c r="H1275" s="113" t="str">
        <f t="shared" si="19"/>
        <v>RFF</v>
      </c>
      <c r="I1275">
        <v>1</v>
      </c>
    </row>
    <row r="1276" spans="2:9">
      <c r="B1276" t="s">
        <v>277</v>
      </c>
      <c r="C1276" t="s">
        <v>17</v>
      </c>
      <c r="D1276" t="s">
        <v>100</v>
      </c>
      <c r="E1276" t="s">
        <v>366</v>
      </c>
      <c r="F1276" s="113" t="str">
        <f>VLOOKUP(B1276,'DEER BldgType Assignment'!$B$7:$C$139,2,FALSE)</f>
        <v>EPr</v>
      </c>
      <c r="G1276" s="113"/>
      <c r="H1276" s="113" t="str">
        <f t="shared" si="19"/>
        <v>EPr</v>
      </c>
      <c r="I1276">
        <v>5</v>
      </c>
    </row>
    <row r="1277" spans="2:9">
      <c r="B1277" t="s">
        <v>277</v>
      </c>
      <c r="C1277" t="s">
        <v>17</v>
      </c>
      <c r="D1277" t="s">
        <v>100</v>
      </c>
      <c r="E1277" t="s">
        <v>397</v>
      </c>
      <c r="F1277" s="113" t="str">
        <f>VLOOKUP(B1277,'DEER BldgType Assignment'!$B$7:$C$139,2,FALSE)</f>
        <v>EPr</v>
      </c>
      <c r="G1277" s="113"/>
      <c r="H1277" s="113" t="str">
        <f t="shared" si="19"/>
        <v>EPr</v>
      </c>
      <c r="I1277">
        <v>1</v>
      </c>
    </row>
    <row r="1278" spans="2:9">
      <c r="B1278" t="s">
        <v>277</v>
      </c>
      <c r="C1278" t="s">
        <v>17</v>
      </c>
      <c r="D1278" t="s">
        <v>100</v>
      </c>
      <c r="E1278" t="s">
        <v>378</v>
      </c>
      <c r="F1278" s="113" t="str">
        <f>VLOOKUP(B1278,'DEER BldgType Assignment'!$B$7:$C$139,2,FALSE)</f>
        <v>EPr</v>
      </c>
      <c r="G1278" s="113"/>
      <c r="H1278" s="113" t="str">
        <f t="shared" si="19"/>
        <v>EPr</v>
      </c>
      <c r="I1278">
        <v>1</v>
      </c>
    </row>
    <row r="1279" spans="2:9">
      <c r="B1279" s="100" t="s">
        <v>348</v>
      </c>
      <c r="C1279" t="s">
        <v>276</v>
      </c>
      <c r="D1279" t="s">
        <v>44</v>
      </c>
      <c r="E1279" t="s">
        <v>400</v>
      </c>
      <c r="F1279" s="113" t="str">
        <f>VLOOKUP(B1279,'DEER BldgType Assignment'!$B$7:$C$139,2,FALSE)</f>
        <v>RSD</v>
      </c>
      <c r="G1279" s="113"/>
      <c r="H1279" s="113" t="str">
        <f t="shared" si="19"/>
        <v>RSD</v>
      </c>
      <c r="I1279">
        <v>8</v>
      </c>
    </row>
    <row r="1280" spans="2:9">
      <c r="B1280" t="s">
        <v>277</v>
      </c>
      <c r="C1280" t="s">
        <v>17</v>
      </c>
      <c r="D1280" t="s">
        <v>100</v>
      </c>
      <c r="E1280" t="s">
        <v>391</v>
      </c>
      <c r="F1280" s="113" t="str">
        <f>VLOOKUP(B1280,'DEER BldgType Assignment'!$B$7:$C$139,2,FALSE)</f>
        <v>EPr</v>
      </c>
      <c r="G1280" s="113"/>
      <c r="H1280" s="113" t="str">
        <f t="shared" si="19"/>
        <v>EPr</v>
      </c>
      <c r="I1280">
        <v>1</v>
      </c>
    </row>
    <row r="1281" spans="2:9">
      <c r="B1281" t="s">
        <v>277</v>
      </c>
      <c r="C1281" t="s">
        <v>17</v>
      </c>
      <c r="D1281" t="s">
        <v>100</v>
      </c>
      <c r="E1281" t="s">
        <v>386</v>
      </c>
      <c r="F1281" s="113" t="str">
        <f>VLOOKUP(B1281,'DEER BldgType Assignment'!$B$7:$C$139,2,FALSE)</f>
        <v>EPr</v>
      </c>
      <c r="G1281" s="113"/>
      <c r="H1281" s="113" t="str">
        <f t="shared" si="19"/>
        <v>EPr</v>
      </c>
      <c r="I1281">
        <v>1</v>
      </c>
    </row>
    <row r="1282" spans="2:9">
      <c r="B1282" t="s">
        <v>223</v>
      </c>
      <c r="C1282" t="s">
        <v>276</v>
      </c>
      <c r="D1282" t="s">
        <v>105</v>
      </c>
      <c r="E1282" t="s">
        <v>366</v>
      </c>
      <c r="F1282" s="113" t="str">
        <f>VLOOKUP(B1282,'DEER BldgType Assignment'!$B$7:$C$139,2,FALSE)</f>
        <v>MLI</v>
      </c>
      <c r="G1282" s="113"/>
      <c r="H1282" s="113" t="str">
        <f t="shared" si="19"/>
        <v>MLI</v>
      </c>
      <c r="I1282">
        <v>1</v>
      </c>
    </row>
    <row r="1283" spans="2:9">
      <c r="B1283" t="s">
        <v>223</v>
      </c>
      <c r="C1283" t="s">
        <v>276</v>
      </c>
      <c r="D1283" t="s">
        <v>105</v>
      </c>
      <c r="E1283" t="s">
        <v>396</v>
      </c>
      <c r="F1283" s="113" t="str">
        <f>VLOOKUP(B1283,'DEER BldgType Assignment'!$B$7:$C$139,2,FALSE)</f>
        <v>MLI</v>
      </c>
      <c r="G1283" s="113"/>
      <c r="H1283" s="113" t="str">
        <f t="shared" si="19"/>
        <v>MLI</v>
      </c>
      <c r="I1283">
        <v>2</v>
      </c>
    </row>
    <row r="1284" spans="2:9">
      <c r="B1284" t="s">
        <v>223</v>
      </c>
      <c r="C1284" t="s">
        <v>276</v>
      </c>
      <c r="D1284" t="s">
        <v>105</v>
      </c>
      <c r="E1284" t="s">
        <v>395</v>
      </c>
      <c r="F1284" s="113" t="str">
        <f>VLOOKUP(B1284,'DEER BldgType Assignment'!$B$7:$C$139,2,FALSE)</f>
        <v>MLI</v>
      </c>
      <c r="G1284" s="113"/>
      <c r="H1284" s="113" t="str">
        <f t="shared" si="19"/>
        <v>MLI</v>
      </c>
      <c r="I1284">
        <v>1</v>
      </c>
    </row>
    <row r="1285" spans="2:9">
      <c r="B1285" t="s">
        <v>223</v>
      </c>
      <c r="C1285" t="s">
        <v>276</v>
      </c>
      <c r="D1285" t="s">
        <v>105</v>
      </c>
      <c r="E1285" t="s">
        <v>385</v>
      </c>
      <c r="F1285" s="113" t="str">
        <f>VLOOKUP(B1285,'DEER BldgType Assignment'!$B$7:$C$139,2,FALSE)</f>
        <v>MLI</v>
      </c>
      <c r="G1285" s="113"/>
      <c r="H1285" s="113" t="str">
        <f t="shared" si="19"/>
        <v>MLI</v>
      </c>
      <c r="I1285">
        <v>2</v>
      </c>
    </row>
    <row r="1286" spans="2:9">
      <c r="B1286" t="s">
        <v>223</v>
      </c>
      <c r="C1286" t="s">
        <v>276</v>
      </c>
      <c r="D1286" t="s">
        <v>105</v>
      </c>
      <c r="E1286" t="s">
        <v>406</v>
      </c>
      <c r="F1286" s="113" t="str">
        <f>VLOOKUP(B1286,'DEER BldgType Assignment'!$B$7:$C$139,2,FALSE)</f>
        <v>MLI</v>
      </c>
      <c r="G1286" s="113"/>
      <c r="H1286" s="113" t="str">
        <f t="shared" si="19"/>
        <v>MLI</v>
      </c>
      <c r="I1286">
        <v>1</v>
      </c>
    </row>
    <row r="1287" spans="2:9">
      <c r="B1287" t="s">
        <v>226</v>
      </c>
      <c r="C1287" t="s">
        <v>15</v>
      </c>
      <c r="D1287" t="s">
        <v>15</v>
      </c>
      <c r="E1287" t="s">
        <v>366</v>
      </c>
      <c r="F1287" s="113" t="str">
        <f>VLOOKUP(B1287,'DEER BldgType Assignment'!$B$7:$C$139,2,FALSE)</f>
        <v>Asm</v>
      </c>
      <c r="G1287" s="113"/>
      <c r="H1287" s="113" t="str">
        <f t="shared" si="19"/>
        <v>Asm</v>
      </c>
      <c r="I1287">
        <v>1</v>
      </c>
    </row>
    <row r="1288" spans="2:9">
      <c r="B1288" t="s">
        <v>335</v>
      </c>
      <c r="C1288" t="s">
        <v>48</v>
      </c>
      <c r="D1288" t="s">
        <v>48</v>
      </c>
      <c r="E1288" t="s">
        <v>391</v>
      </c>
      <c r="F1288" s="113" t="str">
        <f>VLOOKUP(B1288,'DEER BldgType Assignment'!$B$7:$C$139,2,FALSE)</f>
        <v>RtS</v>
      </c>
      <c r="G1288" s="113"/>
      <c r="H1288" s="113" t="str">
        <f t="shared" ref="H1288:H1351" si="20">IF(ISBLANK(G1288),F1288,G1288)</f>
        <v>RtS</v>
      </c>
      <c r="I1288">
        <v>1</v>
      </c>
    </row>
    <row r="1289" spans="2:9">
      <c r="B1289" t="s">
        <v>335</v>
      </c>
      <c r="C1289" t="s">
        <v>48</v>
      </c>
      <c r="D1289" t="s">
        <v>48</v>
      </c>
      <c r="E1289" t="s">
        <v>401</v>
      </c>
      <c r="F1289" s="113" t="str">
        <f>VLOOKUP(B1289,'DEER BldgType Assignment'!$B$7:$C$139,2,FALSE)</f>
        <v>RtS</v>
      </c>
      <c r="G1289" s="113"/>
      <c r="H1289" s="113" t="str">
        <f t="shared" si="20"/>
        <v>RtS</v>
      </c>
      <c r="I1289">
        <v>4</v>
      </c>
    </row>
    <row r="1290" spans="2:9">
      <c r="B1290" t="s">
        <v>335</v>
      </c>
      <c r="C1290" t="s">
        <v>48</v>
      </c>
      <c r="D1290" t="s">
        <v>48</v>
      </c>
      <c r="E1290" t="s">
        <v>366</v>
      </c>
      <c r="F1290" s="113" t="str">
        <f>VLOOKUP(B1290,'DEER BldgType Assignment'!$B$7:$C$139,2,FALSE)</f>
        <v>RtS</v>
      </c>
      <c r="G1290" s="113"/>
      <c r="H1290" s="113" t="str">
        <f t="shared" si="20"/>
        <v>RtS</v>
      </c>
      <c r="I1290">
        <v>2</v>
      </c>
    </row>
    <row r="1291" spans="2:9">
      <c r="B1291" s="100" t="s">
        <v>348</v>
      </c>
      <c r="C1291" t="s">
        <v>276</v>
      </c>
      <c r="D1291" t="s">
        <v>44</v>
      </c>
      <c r="E1291" t="s">
        <v>400</v>
      </c>
      <c r="F1291" s="113" t="str">
        <f>VLOOKUP(B1291,'DEER BldgType Assignment'!$B$7:$C$139,2,FALSE)</f>
        <v>RSD</v>
      </c>
      <c r="G1291" s="113"/>
      <c r="H1291" s="113" t="str">
        <f t="shared" si="20"/>
        <v>RSD</v>
      </c>
      <c r="I1291">
        <v>2</v>
      </c>
    </row>
    <row r="1292" spans="2:9">
      <c r="B1292" s="100" t="s">
        <v>348</v>
      </c>
      <c r="C1292" t="s">
        <v>276</v>
      </c>
      <c r="D1292" t="s">
        <v>44</v>
      </c>
      <c r="E1292" t="s">
        <v>386</v>
      </c>
      <c r="F1292" s="113" t="str">
        <f>VLOOKUP(B1292,'DEER BldgType Assignment'!$B$7:$C$139,2,FALSE)</f>
        <v>RSD</v>
      </c>
      <c r="G1292" s="113"/>
      <c r="H1292" s="113" t="str">
        <f t="shared" si="20"/>
        <v>RSD</v>
      </c>
      <c r="I1292">
        <v>5</v>
      </c>
    </row>
    <row r="1293" spans="2:9">
      <c r="B1293" s="100" t="s">
        <v>348</v>
      </c>
      <c r="C1293" t="s">
        <v>276</v>
      </c>
      <c r="D1293" t="s">
        <v>44</v>
      </c>
      <c r="E1293" t="s">
        <v>366</v>
      </c>
      <c r="F1293" s="113" t="str">
        <f>VLOOKUP(B1293,'DEER BldgType Assignment'!$B$7:$C$139,2,FALSE)</f>
        <v>RSD</v>
      </c>
      <c r="G1293" s="113"/>
      <c r="H1293" s="113" t="str">
        <f t="shared" si="20"/>
        <v>RSD</v>
      </c>
      <c r="I1293">
        <v>2</v>
      </c>
    </row>
    <row r="1294" spans="2:9">
      <c r="B1294" t="s">
        <v>333</v>
      </c>
      <c r="C1294" t="s">
        <v>48</v>
      </c>
      <c r="D1294" t="s">
        <v>46</v>
      </c>
      <c r="E1294" t="s">
        <v>391</v>
      </c>
      <c r="F1294" s="113" t="str">
        <f>VLOOKUP(B1294,'DEER BldgType Assignment'!$B$7:$C$139,2,FALSE)</f>
        <v>RtL</v>
      </c>
      <c r="G1294" s="113"/>
      <c r="H1294" s="113" t="str">
        <f t="shared" si="20"/>
        <v>RtL</v>
      </c>
      <c r="I1294">
        <v>1</v>
      </c>
    </row>
    <row r="1295" spans="2:9">
      <c r="B1295" t="s">
        <v>333</v>
      </c>
      <c r="C1295" t="s">
        <v>48</v>
      </c>
      <c r="D1295" t="s">
        <v>46</v>
      </c>
      <c r="E1295" t="s">
        <v>366</v>
      </c>
      <c r="F1295" s="113" t="str">
        <f>VLOOKUP(B1295,'DEER BldgType Assignment'!$B$7:$C$139,2,FALSE)</f>
        <v>RtL</v>
      </c>
      <c r="G1295" s="113"/>
      <c r="H1295" s="113" t="str">
        <f t="shared" si="20"/>
        <v>RtL</v>
      </c>
      <c r="I1295">
        <v>1</v>
      </c>
    </row>
    <row r="1296" spans="2:9">
      <c r="B1296" t="s">
        <v>333</v>
      </c>
      <c r="C1296" t="s">
        <v>48</v>
      </c>
      <c r="D1296" t="s">
        <v>46</v>
      </c>
      <c r="E1296" t="s">
        <v>386</v>
      </c>
      <c r="F1296" s="113" t="str">
        <f>VLOOKUP(B1296,'DEER BldgType Assignment'!$B$7:$C$139,2,FALSE)</f>
        <v>RtL</v>
      </c>
      <c r="G1296" s="113"/>
      <c r="H1296" s="113" t="str">
        <f t="shared" si="20"/>
        <v>RtL</v>
      </c>
      <c r="I1296">
        <v>1</v>
      </c>
    </row>
    <row r="1297" spans="2:9">
      <c r="B1297" t="s">
        <v>333</v>
      </c>
      <c r="C1297" t="s">
        <v>48</v>
      </c>
      <c r="D1297" t="s">
        <v>46</v>
      </c>
      <c r="E1297" t="s">
        <v>401</v>
      </c>
      <c r="F1297" s="113" t="str">
        <f>VLOOKUP(B1297,'DEER BldgType Assignment'!$B$7:$C$139,2,FALSE)</f>
        <v>RtL</v>
      </c>
      <c r="G1297" s="113"/>
      <c r="H1297" s="113" t="str">
        <f t="shared" si="20"/>
        <v>RtL</v>
      </c>
      <c r="I1297">
        <v>3</v>
      </c>
    </row>
    <row r="1298" spans="2:9">
      <c r="B1298" t="s">
        <v>234</v>
      </c>
      <c r="C1298" t="s">
        <v>15</v>
      </c>
      <c r="D1298" t="s">
        <v>15</v>
      </c>
      <c r="E1298" t="s">
        <v>411</v>
      </c>
      <c r="F1298" s="113" t="str">
        <f>VLOOKUP(B1298,'DEER BldgType Assignment'!$B$7:$C$139,2,FALSE)</f>
        <v>Asm</v>
      </c>
      <c r="G1298" s="113"/>
      <c r="H1298" s="113" t="str">
        <f t="shared" si="20"/>
        <v>Asm</v>
      </c>
      <c r="I1298">
        <v>2</v>
      </c>
    </row>
    <row r="1299" spans="2:9">
      <c r="B1299" t="s">
        <v>234</v>
      </c>
      <c r="C1299" t="s">
        <v>15</v>
      </c>
      <c r="D1299" t="s">
        <v>15</v>
      </c>
      <c r="E1299" t="s">
        <v>397</v>
      </c>
      <c r="F1299" s="113" t="str">
        <f>VLOOKUP(B1299,'DEER BldgType Assignment'!$B$7:$C$139,2,FALSE)</f>
        <v>Asm</v>
      </c>
      <c r="G1299" s="113"/>
      <c r="H1299" s="113" t="str">
        <f t="shared" si="20"/>
        <v>Asm</v>
      </c>
      <c r="I1299">
        <v>1</v>
      </c>
    </row>
    <row r="1300" spans="2:9">
      <c r="B1300" t="s">
        <v>234</v>
      </c>
      <c r="C1300" t="s">
        <v>15</v>
      </c>
      <c r="D1300" t="s">
        <v>15</v>
      </c>
      <c r="E1300" t="s">
        <v>392</v>
      </c>
      <c r="F1300" s="113" t="str">
        <f>VLOOKUP(B1300,'DEER BldgType Assignment'!$B$7:$C$139,2,FALSE)</f>
        <v>Asm</v>
      </c>
      <c r="G1300" s="113"/>
      <c r="H1300" s="113" t="str">
        <f t="shared" si="20"/>
        <v>Asm</v>
      </c>
      <c r="I1300">
        <v>1</v>
      </c>
    </row>
    <row r="1301" spans="2:9">
      <c r="B1301" t="s">
        <v>223</v>
      </c>
      <c r="C1301" t="s">
        <v>276</v>
      </c>
      <c r="D1301" t="s">
        <v>105</v>
      </c>
      <c r="E1301" t="s">
        <v>396</v>
      </c>
      <c r="F1301" s="113" t="str">
        <f>VLOOKUP(B1301,'DEER BldgType Assignment'!$B$7:$C$139,2,FALSE)</f>
        <v>MLI</v>
      </c>
      <c r="G1301" s="113"/>
      <c r="H1301" s="113" t="str">
        <f t="shared" si="20"/>
        <v>MLI</v>
      </c>
      <c r="I1301">
        <v>2</v>
      </c>
    </row>
    <row r="1302" spans="2:9">
      <c r="B1302" t="s">
        <v>325</v>
      </c>
      <c r="C1302" t="s">
        <v>375</v>
      </c>
      <c r="D1302" t="s">
        <v>46</v>
      </c>
      <c r="E1302" t="s">
        <v>397</v>
      </c>
      <c r="F1302" s="113" t="str">
        <f>VLOOKUP(B1302,'DEER BldgType Assignment'!$B$7:$C$139,2,FALSE)</f>
        <v>RtL</v>
      </c>
      <c r="G1302" s="113"/>
      <c r="H1302" s="113" t="str">
        <f t="shared" si="20"/>
        <v>RtL</v>
      </c>
      <c r="I1302">
        <v>1</v>
      </c>
    </row>
    <row r="1303" spans="2:9">
      <c r="B1303" t="s">
        <v>325</v>
      </c>
      <c r="C1303" t="s">
        <v>375</v>
      </c>
      <c r="D1303" t="s">
        <v>46</v>
      </c>
      <c r="E1303" t="s">
        <v>386</v>
      </c>
      <c r="F1303" s="113" t="str">
        <f>VLOOKUP(B1303,'DEER BldgType Assignment'!$B$7:$C$139,2,FALSE)</f>
        <v>RtL</v>
      </c>
      <c r="G1303" s="113"/>
      <c r="H1303" s="113" t="str">
        <f t="shared" si="20"/>
        <v>RtL</v>
      </c>
      <c r="I1303">
        <v>1</v>
      </c>
    </row>
    <row r="1304" spans="2:9">
      <c r="B1304" t="s">
        <v>325</v>
      </c>
      <c r="C1304" t="s">
        <v>375</v>
      </c>
      <c r="D1304" t="s">
        <v>46</v>
      </c>
      <c r="E1304" t="s">
        <v>401</v>
      </c>
      <c r="F1304" s="113" t="str">
        <f>VLOOKUP(B1304,'DEER BldgType Assignment'!$B$7:$C$139,2,FALSE)</f>
        <v>RtL</v>
      </c>
      <c r="G1304" s="113"/>
      <c r="H1304" s="113" t="str">
        <f t="shared" si="20"/>
        <v>RtL</v>
      </c>
      <c r="I1304">
        <v>1</v>
      </c>
    </row>
    <row r="1305" spans="2:9">
      <c r="B1305" t="s">
        <v>325</v>
      </c>
      <c r="C1305" t="s">
        <v>375</v>
      </c>
      <c r="D1305" t="s">
        <v>46</v>
      </c>
      <c r="E1305" t="s">
        <v>387</v>
      </c>
      <c r="F1305" s="113" t="str">
        <f>VLOOKUP(B1305,'DEER BldgType Assignment'!$B$7:$C$139,2,FALSE)</f>
        <v>RtL</v>
      </c>
      <c r="G1305" s="113"/>
      <c r="H1305" s="113" t="str">
        <f t="shared" si="20"/>
        <v>RtL</v>
      </c>
      <c r="I1305">
        <v>4</v>
      </c>
    </row>
    <row r="1306" spans="2:9">
      <c r="B1306" t="s">
        <v>276</v>
      </c>
      <c r="C1306" t="s">
        <v>276</v>
      </c>
      <c r="D1306" t="s">
        <v>105</v>
      </c>
      <c r="E1306" t="s">
        <v>396</v>
      </c>
      <c r="F1306" s="113" t="str">
        <f>VLOOKUP(B1306,'DEER BldgType Assignment'!$B$7:$C$139,2,FALSE)</f>
        <v>MLI</v>
      </c>
      <c r="G1306" s="113"/>
      <c r="H1306" s="113" t="str">
        <f t="shared" si="20"/>
        <v>MLI</v>
      </c>
      <c r="I1306">
        <v>3</v>
      </c>
    </row>
    <row r="1307" spans="2:9">
      <c r="B1307" s="100" t="s">
        <v>229</v>
      </c>
      <c r="C1307" t="s">
        <v>48</v>
      </c>
      <c r="D1307" t="s">
        <v>105</v>
      </c>
      <c r="E1307" t="s">
        <v>381</v>
      </c>
      <c r="F1307" s="113" t="str">
        <f>VLOOKUP(B1307,'DEER BldgType Assignment'!$B$7:$C$139,2,FALSE)</f>
        <v>MLI</v>
      </c>
      <c r="G1307" s="113"/>
      <c r="H1307" s="113" t="str">
        <f t="shared" si="20"/>
        <v>MLI</v>
      </c>
      <c r="I1307">
        <v>4</v>
      </c>
    </row>
    <row r="1308" spans="2:9">
      <c r="B1308" s="100" t="s">
        <v>229</v>
      </c>
      <c r="C1308" t="s">
        <v>48</v>
      </c>
      <c r="D1308" t="s">
        <v>105</v>
      </c>
      <c r="E1308" t="s">
        <v>400</v>
      </c>
      <c r="F1308" s="113" t="str">
        <f>VLOOKUP(B1308,'DEER BldgType Assignment'!$B$7:$C$139,2,FALSE)</f>
        <v>MLI</v>
      </c>
      <c r="G1308" s="113"/>
      <c r="H1308" s="113" t="str">
        <f t="shared" si="20"/>
        <v>MLI</v>
      </c>
      <c r="I1308">
        <v>1</v>
      </c>
    </row>
    <row r="1309" spans="2:9">
      <c r="B1309" t="s">
        <v>234</v>
      </c>
      <c r="C1309" t="s">
        <v>15</v>
      </c>
      <c r="D1309" t="s">
        <v>15</v>
      </c>
      <c r="E1309" t="s">
        <v>389</v>
      </c>
      <c r="F1309" s="113" t="str">
        <f>VLOOKUP(B1309,'DEER BldgType Assignment'!$B$7:$C$139,2,FALSE)</f>
        <v>Asm</v>
      </c>
      <c r="G1309" s="113"/>
      <c r="H1309" s="113" t="str">
        <f t="shared" si="20"/>
        <v>Asm</v>
      </c>
      <c r="I1309">
        <v>3</v>
      </c>
    </row>
    <row r="1310" spans="2:9">
      <c r="B1310" t="s">
        <v>234</v>
      </c>
      <c r="C1310" t="s">
        <v>15</v>
      </c>
      <c r="D1310" t="s">
        <v>15</v>
      </c>
      <c r="E1310" t="s">
        <v>379</v>
      </c>
      <c r="F1310" s="113" t="str">
        <f>VLOOKUP(B1310,'DEER BldgType Assignment'!$B$7:$C$139,2,FALSE)</f>
        <v>Asm</v>
      </c>
      <c r="G1310" s="113"/>
      <c r="H1310" s="113" t="str">
        <f t="shared" si="20"/>
        <v>Asm</v>
      </c>
      <c r="I1310">
        <v>1</v>
      </c>
    </row>
    <row r="1311" spans="2:9">
      <c r="B1311" t="s">
        <v>234</v>
      </c>
      <c r="C1311" t="s">
        <v>15</v>
      </c>
      <c r="D1311" t="s">
        <v>15</v>
      </c>
      <c r="E1311" t="s">
        <v>405</v>
      </c>
      <c r="F1311" s="113" t="str">
        <f>VLOOKUP(B1311,'DEER BldgType Assignment'!$B$7:$C$139,2,FALSE)</f>
        <v>Asm</v>
      </c>
      <c r="G1311" s="113"/>
      <c r="H1311" s="113" t="str">
        <f t="shared" si="20"/>
        <v>Asm</v>
      </c>
      <c r="I1311">
        <v>1</v>
      </c>
    </row>
    <row r="1312" spans="2:9">
      <c r="B1312" t="s">
        <v>234</v>
      </c>
      <c r="C1312" t="s">
        <v>15</v>
      </c>
      <c r="D1312" t="s">
        <v>15</v>
      </c>
      <c r="E1312" t="s">
        <v>385</v>
      </c>
      <c r="F1312" s="113" t="str">
        <f>VLOOKUP(B1312,'DEER BldgType Assignment'!$B$7:$C$139,2,FALSE)</f>
        <v>Asm</v>
      </c>
      <c r="G1312" s="113"/>
      <c r="H1312" s="113" t="str">
        <f t="shared" si="20"/>
        <v>Asm</v>
      </c>
      <c r="I1312">
        <v>1</v>
      </c>
    </row>
    <row r="1313" spans="2:9">
      <c r="B1313" t="s">
        <v>234</v>
      </c>
      <c r="C1313" t="s">
        <v>15</v>
      </c>
      <c r="D1313" t="s">
        <v>15</v>
      </c>
      <c r="E1313" t="s">
        <v>391</v>
      </c>
      <c r="F1313" s="113" t="str">
        <f>VLOOKUP(B1313,'DEER BldgType Assignment'!$B$7:$C$139,2,FALSE)</f>
        <v>Asm</v>
      </c>
      <c r="G1313" s="113"/>
      <c r="H1313" s="113" t="str">
        <f t="shared" si="20"/>
        <v>Asm</v>
      </c>
      <c r="I1313">
        <v>1</v>
      </c>
    </row>
    <row r="1314" spans="2:9">
      <c r="B1314" t="s">
        <v>234</v>
      </c>
      <c r="C1314" t="s">
        <v>15</v>
      </c>
      <c r="D1314" t="s">
        <v>15</v>
      </c>
      <c r="E1314" t="s">
        <v>386</v>
      </c>
      <c r="F1314" s="113" t="str">
        <f>VLOOKUP(B1314,'DEER BldgType Assignment'!$B$7:$C$139,2,FALSE)</f>
        <v>Asm</v>
      </c>
      <c r="G1314" s="113"/>
      <c r="H1314" s="113" t="str">
        <f t="shared" si="20"/>
        <v>Asm</v>
      </c>
      <c r="I1314">
        <v>1</v>
      </c>
    </row>
    <row r="1315" spans="2:9">
      <c r="B1315" t="s">
        <v>234</v>
      </c>
      <c r="C1315" t="s">
        <v>15</v>
      </c>
      <c r="D1315" t="s">
        <v>15</v>
      </c>
      <c r="E1315" t="s">
        <v>366</v>
      </c>
      <c r="F1315" s="113" t="str">
        <f>VLOOKUP(B1315,'DEER BldgType Assignment'!$B$7:$C$139,2,FALSE)</f>
        <v>Asm</v>
      </c>
      <c r="G1315" s="113"/>
      <c r="H1315" s="113" t="str">
        <f t="shared" si="20"/>
        <v>Asm</v>
      </c>
      <c r="I1315">
        <v>1</v>
      </c>
    </row>
    <row r="1316" spans="2:9">
      <c r="B1316" t="s">
        <v>234</v>
      </c>
      <c r="C1316" t="s">
        <v>15</v>
      </c>
      <c r="D1316" t="s">
        <v>15</v>
      </c>
      <c r="E1316" t="s">
        <v>387</v>
      </c>
      <c r="F1316" s="113" t="str">
        <f>VLOOKUP(B1316,'DEER BldgType Assignment'!$B$7:$C$139,2,FALSE)</f>
        <v>Asm</v>
      </c>
      <c r="G1316" s="113"/>
      <c r="H1316" s="113" t="str">
        <f t="shared" si="20"/>
        <v>Asm</v>
      </c>
      <c r="I1316">
        <v>1</v>
      </c>
    </row>
    <row r="1317" spans="2:9">
      <c r="B1317" t="s">
        <v>341</v>
      </c>
      <c r="C1317" t="s">
        <v>44</v>
      </c>
      <c r="D1317" t="s">
        <v>44</v>
      </c>
      <c r="E1317" t="s">
        <v>387</v>
      </c>
      <c r="F1317" s="113" t="str">
        <f>VLOOKUP(B1317,'DEER BldgType Assignment'!$B$7:$C$139,2,FALSE)</f>
        <v>RSD</v>
      </c>
      <c r="G1317" s="113"/>
      <c r="H1317" s="113" t="str">
        <f t="shared" si="20"/>
        <v>RSD</v>
      </c>
      <c r="I1317">
        <v>1</v>
      </c>
    </row>
    <row r="1318" spans="2:9">
      <c r="B1318" t="s">
        <v>341</v>
      </c>
      <c r="C1318" t="s">
        <v>44</v>
      </c>
      <c r="D1318" t="s">
        <v>44</v>
      </c>
      <c r="E1318" t="s">
        <v>391</v>
      </c>
      <c r="F1318" s="113" t="str">
        <f>VLOOKUP(B1318,'DEER BldgType Assignment'!$B$7:$C$139,2,FALSE)</f>
        <v>RSD</v>
      </c>
      <c r="G1318" s="113"/>
      <c r="H1318" s="113" t="str">
        <f t="shared" si="20"/>
        <v>RSD</v>
      </c>
      <c r="I1318">
        <v>1</v>
      </c>
    </row>
    <row r="1319" spans="2:9">
      <c r="B1319" t="s">
        <v>341</v>
      </c>
      <c r="C1319" t="s">
        <v>44</v>
      </c>
      <c r="D1319" t="s">
        <v>44</v>
      </c>
      <c r="E1319" t="s">
        <v>397</v>
      </c>
      <c r="F1319" s="113" t="str">
        <f>VLOOKUP(B1319,'DEER BldgType Assignment'!$B$7:$C$139,2,FALSE)</f>
        <v>RSD</v>
      </c>
      <c r="G1319" s="113"/>
      <c r="H1319" s="113" t="str">
        <f t="shared" si="20"/>
        <v>RSD</v>
      </c>
      <c r="I1319">
        <v>1</v>
      </c>
    </row>
    <row r="1320" spans="2:9">
      <c r="B1320" t="s">
        <v>335</v>
      </c>
      <c r="C1320" t="s">
        <v>375</v>
      </c>
      <c r="D1320" t="s">
        <v>48</v>
      </c>
      <c r="E1320" t="s">
        <v>366</v>
      </c>
      <c r="F1320" s="113" t="str">
        <f>VLOOKUP(B1320,'DEER BldgType Assignment'!$B$7:$C$139,2,FALSE)</f>
        <v>RtS</v>
      </c>
      <c r="G1320" s="113"/>
      <c r="H1320" s="113" t="str">
        <f t="shared" si="20"/>
        <v>RtS</v>
      </c>
      <c r="I1320">
        <v>1</v>
      </c>
    </row>
    <row r="1321" spans="2:9">
      <c r="B1321" t="s">
        <v>335</v>
      </c>
      <c r="C1321" t="s">
        <v>375</v>
      </c>
      <c r="D1321" t="s">
        <v>48</v>
      </c>
      <c r="E1321" t="s">
        <v>401</v>
      </c>
      <c r="F1321" s="113" t="str">
        <f>VLOOKUP(B1321,'DEER BldgType Assignment'!$B$7:$C$139,2,FALSE)</f>
        <v>RtS</v>
      </c>
      <c r="G1321" s="113"/>
      <c r="H1321" s="113" t="str">
        <f t="shared" si="20"/>
        <v>RtS</v>
      </c>
      <c r="I1321">
        <v>2</v>
      </c>
    </row>
    <row r="1322" spans="2:9">
      <c r="B1322" t="s">
        <v>267</v>
      </c>
      <c r="C1322" t="s">
        <v>373</v>
      </c>
      <c r="D1322" t="s">
        <v>50</v>
      </c>
      <c r="E1322" t="s">
        <v>400</v>
      </c>
      <c r="F1322" s="113" t="str">
        <f>VLOOKUP(B1322,'DEER BldgType Assignment'!$B$7:$C$139,2,FALSE)</f>
        <v>SCn</v>
      </c>
      <c r="G1322" s="113"/>
      <c r="H1322" s="113" t="str">
        <f t="shared" si="20"/>
        <v>SCn</v>
      </c>
      <c r="I1322">
        <v>3</v>
      </c>
    </row>
    <row r="1323" spans="2:9">
      <c r="B1323" t="s">
        <v>335</v>
      </c>
      <c r="C1323" t="s">
        <v>48</v>
      </c>
      <c r="D1323" t="s">
        <v>48</v>
      </c>
      <c r="E1323" t="s">
        <v>387</v>
      </c>
      <c r="F1323" s="113" t="str">
        <f>VLOOKUP(B1323,'DEER BldgType Assignment'!$B$7:$C$139,2,FALSE)</f>
        <v>RtS</v>
      </c>
      <c r="G1323" s="113"/>
      <c r="H1323" s="113" t="str">
        <f t="shared" si="20"/>
        <v>RtS</v>
      </c>
      <c r="I1323">
        <v>3</v>
      </c>
    </row>
    <row r="1324" spans="2:9">
      <c r="B1324" t="s">
        <v>335</v>
      </c>
      <c r="C1324" t="s">
        <v>48</v>
      </c>
      <c r="D1324" t="s">
        <v>48</v>
      </c>
      <c r="E1324" t="s">
        <v>401</v>
      </c>
      <c r="F1324" s="113" t="str">
        <f>VLOOKUP(B1324,'DEER BldgType Assignment'!$B$7:$C$139,2,FALSE)</f>
        <v>RtS</v>
      </c>
      <c r="G1324" s="113"/>
      <c r="H1324" s="113" t="str">
        <f t="shared" si="20"/>
        <v>RtS</v>
      </c>
      <c r="I1324">
        <v>1</v>
      </c>
    </row>
    <row r="1325" spans="2:9">
      <c r="B1325" t="s">
        <v>324</v>
      </c>
      <c r="C1325" t="s">
        <v>48</v>
      </c>
      <c r="D1325" t="s">
        <v>48</v>
      </c>
      <c r="E1325" t="s">
        <v>401</v>
      </c>
      <c r="F1325" s="113" t="str">
        <f>VLOOKUP(B1325,'DEER BldgType Assignment'!$B$7:$C$139,2,FALSE)</f>
        <v>RtS</v>
      </c>
      <c r="G1325" s="113"/>
      <c r="H1325" s="113" t="str">
        <f t="shared" si="20"/>
        <v>RtS</v>
      </c>
      <c r="I1325">
        <v>1</v>
      </c>
    </row>
    <row r="1326" spans="2:9">
      <c r="B1326" s="100" t="s">
        <v>229</v>
      </c>
      <c r="C1326" t="s">
        <v>48</v>
      </c>
      <c r="D1326" t="s">
        <v>105</v>
      </c>
      <c r="E1326" t="s">
        <v>387</v>
      </c>
      <c r="F1326" s="113" t="str">
        <f>VLOOKUP(B1326,'DEER BldgType Assignment'!$B$7:$C$139,2,FALSE)</f>
        <v>MLI</v>
      </c>
      <c r="G1326" s="113"/>
      <c r="H1326" s="113" t="str">
        <f t="shared" si="20"/>
        <v>MLI</v>
      </c>
      <c r="I1326">
        <v>1</v>
      </c>
    </row>
    <row r="1327" spans="2:9">
      <c r="B1327" t="s">
        <v>310</v>
      </c>
      <c r="C1327" t="s">
        <v>19</v>
      </c>
      <c r="D1327" t="s">
        <v>101</v>
      </c>
      <c r="E1327" t="s">
        <v>405</v>
      </c>
      <c r="F1327" s="113" t="str">
        <f>VLOOKUP(B1327,'DEER BldgType Assignment'!$B$7:$C$139,2,FALSE)</f>
        <v>ESe</v>
      </c>
      <c r="G1327" s="113"/>
      <c r="H1327" s="113" t="str">
        <f t="shared" si="20"/>
        <v>ESe</v>
      </c>
      <c r="I1327">
        <v>1</v>
      </c>
    </row>
    <row r="1328" spans="2:9">
      <c r="B1328" t="s">
        <v>291</v>
      </c>
      <c r="C1328" t="s">
        <v>17</v>
      </c>
      <c r="D1328" t="s">
        <v>100</v>
      </c>
      <c r="E1328" t="s">
        <v>130</v>
      </c>
      <c r="F1328" s="113" t="str">
        <f>VLOOKUP(B1328,'DEER BldgType Assignment'!$B$7:$C$139,2,FALSE)</f>
        <v>EPr</v>
      </c>
      <c r="G1328" s="113"/>
      <c r="H1328" s="113" t="str">
        <f t="shared" si="20"/>
        <v>EPr</v>
      </c>
      <c r="I1328">
        <v>5</v>
      </c>
    </row>
    <row r="1329" spans="2:9">
      <c r="B1329" t="s">
        <v>291</v>
      </c>
      <c r="C1329" t="s">
        <v>17</v>
      </c>
      <c r="D1329" t="s">
        <v>100</v>
      </c>
      <c r="E1329" t="s">
        <v>389</v>
      </c>
      <c r="F1329" s="113" t="str">
        <f>VLOOKUP(B1329,'DEER BldgType Assignment'!$B$7:$C$139,2,FALSE)</f>
        <v>EPr</v>
      </c>
      <c r="G1329" s="113"/>
      <c r="H1329" s="113" t="str">
        <f t="shared" si="20"/>
        <v>EPr</v>
      </c>
      <c r="I1329">
        <v>7</v>
      </c>
    </row>
    <row r="1330" spans="2:9">
      <c r="B1330" t="s">
        <v>291</v>
      </c>
      <c r="C1330" t="s">
        <v>17</v>
      </c>
      <c r="D1330" t="s">
        <v>100</v>
      </c>
      <c r="E1330" t="s">
        <v>385</v>
      </c>
      <c r="F1330" s="113" t="str">
        <f>VLOOKUP(B1330,'DEER BldgType Assignment'!$B$7:$C$139,2,FALSE)</f>
        <v>EPr</v>
      </c>
      <c r="G1330" s="113"/>
      <c r="H1330" s="113" t="str">
        <f t="shared" si="20"/>
        <v>EPr</v>
      </c>
      <c r="I1330">
        <v>1</v>
      </c>
    </row>
    <row r="1331" spans="2:9">
      <c r="B1331" t="s">
        <v>291</v>
      </c>
      <c r="C1331" t="s">
        <v>17</v>
      </c>
      <c r="D1331" t="s">
        <v>100</v>
      </c>
      <c r="E1331" t="s">
        <v>399</v>
      </c>
      <c r="F1331" s="113" t="str">
        <f>VLOOKUP(B1331,'DEER BldgType Assignment'!$B$7:$C$139,2,FALSE)</f>
        <v>EPr</v>
      </c>
      <c r="G1331" s="113"/>
      <c r="H1331" s="113" t="str">
        <f t="shared" si="20"/>
        <v>EPr</v>
      </c>
      <c r="I1331">
        <v>2</v>
      </c>
    </row>
    <row r="1332" spans="2:9">
      <c r="B1332" t="s">
        <v>291</v>
      </c>
      <c r="C1332" t="s">
        <v>17</v>
      </c>
      <c r="D1332" t="s">
        <v>100</v>
      </c>
      <c r="E1332" t="s">
        <v>397</v>
      </c>
      <c r="F1332" s="113" t="str">
        <f>VLOOKUP(B1332,'DEER BldgType Assignment'!$B$7:$C$139,2,FALSE)</f>
        <v>EPr</v>
      </c>
      <c r="G1332" s="113"/>
      <c r="H1332" s="113" t="str">
        <f t="shared" si="20"/>
        <v>EPr</v>
      </c>
      <c r="I1332">
        <v>1</v>
      </c>
    </row>
    <row r="1333" spans="2:9">
      <c r="B1333" t="s">
        <v>291</v>
      </c>
      <c r="C1333" t="s">
        <v>17</v>
      </c>
      <c r="D1333" t="s">
        <v>100</v>
      </c>
      <c r="E1333" t="s">
        <v>366</v>
      </c>
      <c r="F1333" s="113" t="str">
        <f>VLOOKUP(B1333,'DEER BldgType Assignment'!$B$7:$C$139,2,FALSE)</f>
        <v>EPr</v>
      </c>
      <c r="G1333" s="113"/>
      <c r="H1333" s="113" t="str">
        <f t="shared" si="20"/>
        <v>EPr</v>
      </c>
      <c r="I1333">
        <v>1</v>
      </c>
    </row>
    <row r="1334" spans="2:9">
      <c r="B1334" t="s">
        <v>223</v>
      </c>
      <c r="C1334" t="s">
        <v>276</v>
      </c>
      <c r="D1334" t="s">
        <v>105</v>
      </c>
      <c r="E1334" t="s">
        <v>396</v>
      </c>
      <c r="F1334" s="113" t="str">
        <f>VLOOKUP(B1334,'DEER BldgType Assignment'!$B$7:$C$139,2,FALSE)</f>
        <v>MLI</v>
      </c>
      <c r="G1334" s="113"/>
      <c r="H1334" s="113" t="str">
        <f t="shared" si="20"/>
        <v>MLI</v>
      </c>
      <c r="I1334">
        <v>3</v>
      </c>
    </row>
    <row r="1335" spans="2:9">
      <c r="B1335" t="s">
        <v>223</v>
      </c>
      <c r="C1335" t="s">
        <v>276</v>
      </c>
      <c r="D1335" t="s">
        <v>105</v>
      </c>
      <c r="E1335" t="s">
        <v>393</v>
      </c>
      <c r="F1335" s="113" t="str">
        <f>VLOOKUP(B1335,'DEER BldgType Assignment'!$B$7:$C$139,2,FALSE)</f>
        <v>MLI</v>
      </c>
      <c r="G1335" s="113"/>
      <c r="H1335" s="113" t="str">
        <f t="shared" si="20"/>
        <v>MLI</v>
      </c>
      <c r="I1335">
        <v>1</v>
      </c>
    </row>
    <row r="1336" spans="2:9">
      <c r="B1336" t="s">
        <v>223</v>
      </c>
      <c r="C1336" t="s">
        <v>276</v>
      </c>
      <c r="D1336" t="s">
        <v>105</v>
      </c>
      <c r="E1336" t="s">
        <v>400</v>
      </c>
      <c r="F1336" s="113" t="str">
        <f>VLOOKUP(B1336,'DEER BldgType Assignment'!$B$7:$C$139,2,FALSE)</f>
        <v>MLI</v>
      </c>
      <c r="G1336" s="113"/>
      <c r="H1336" s="113" t="str">
        <f t="shared" si="20"/>
        <v>MLI</v>
      </c>
      <c r="I1336">
        <v>1</v>
      </c>
    </row>
    <row r="1337" spans="2:9">
      <c r="B1337" t="s">
        <v>335</v>
      </c>
      <c r="C1337" t="s">
        <v>48</v>
      </c>
      <c r="D1337" t="s">
        <v>48</v>
      </c>
      <c r="E1337" t="s">
        <v>366</v>
      </c>
      <c r="F1337" s="113" t="str">
        <f>VLOOKUP(B1337,'DEER BldgType Assignment'!$B$7:$C$139,2,FALSE)</f>
        <v>RtS</v>
      </c>
      <c r="G1337" s="113"/>
      <c r="H1337" s="113" t="str">
        <f t="shared" si="20"/>
        <v>RtS</v>
      </c>
      <c r="I1337">
        <v>1</v>
      </c>
    </row>
    <row r="1338" spans="2:9">
      <c r="B1338" s="100" t="s">
        <v>298</v>
      </c>
      <c r="C1338" t="s">
        <v>34</v>
      </c>
      <c r="D1338" t="s">
        <v>34</v>
      </c>
      <c r="E1338" t="s">
        <v>400</v>
      </c>
      <c r="F1338" s="113" t="str">
        <f>VLOOKUP(B1338,'DEER BldgType Assignment'!$B$7:$C$139,2,FALSE)</f>
        <v>OfS</v>
      </c>
      <c r="G1338" s="113"/>
      <c r="H1338" s="113" t="str">
        <f t="shared" si="20"/>
        <v>OfS</v>
      </c>
      <c r="I1338">
        <v>1</v>
      </c>
    </row>
    <row r="1339" spans="2:9">
      <c r="B1339" t="s">
        <v>324</v>
      </c>
      <c r="C1339" t="s">
        <v>48</v>
      </c>
      <c r="D1339" t="s">
        <v>48</v>
      </c>
      <c r="E1339" t="s">
        <v>401</v>
      </c>
      <c r="F1339" s="113" t="str">
        <f>VLOOKUP(B1339,'DEER BldgType Assignment'!$B$7:$C$139,2,FALSE)</f>
        <v>RtS</v>
      </c>
      <c r="G1339" s="113"/>
      <c r="H1339" s="113" t="str">
        <f t="shared" si="20"/>
        <v>RtS</v>
      </c>
      <c r="I1339">
        <v>1</v>
      </c>
    </row>
    <row r="1340" spans="2:9">
      <c r="B1340" t="s">
        <v>324</v>
      </c>
      <c r="C1340" t="s">
        <v>48</v>
      </c>
      <c r="D1340" t="s">
        <v>48</v>
      </c>
      <c r="E1340" t="s">
        <v>391</v>
      </c>
      <c r="F1340" s="113" t="str">
        <f>VLOOKUP(B1340,'DEER BldgType Assignment'!$B$7:$C$139,2,FALSE)</f>
        <v>RtS</v>
      </c>
      <c r="G1340" s="113"/>
      <c r="H1340" s="113" t="str">
        <f t="shared" si="20"/>
        <v>RtS</v>
      </c>
      <c r="I1340">
        <v>1</v>
      </c>
    </row>
    <row r="1341" spans="2:9">
      <c r="B1341" t="s">
        <v>324</v>
      </c>
      <c r="C1341" t="s">
        <v>48</v>
      </c>
      <c r="D1341" t="s">
        <v>48</v>
      </c>
      <c r="E1341" t="s">
        <v>366</v>
      </c>
      <c r="F1341" s="113" t="str">
        <f>VLOOKUP(B1341,'DEER BldgType Assignment'!$B$7:$C$139,2,FALSE)</f>
        <v>RtS</v>
      </c>
      <c r="G1341" s="113"/>
      <c r="H1341" s="113" t="str">
        <f t="shared" si="20"/>
        <v>RtS</v>
      </c>
      <c r="I1341">
        <v>1</v>
      </c>
    </row>
    <row r="1342" spans="2:9">
      <c r="B1342" t="s">
        <v>324</v>
      </c>
      <c r="C1342" t="s">
        <v>48</v>
      </c>
      <c r="D1342" t="s">
        <v>48</v>
      </c>
      <c r="E1342" t="s">
        <v>387</v>
      </c>
      <c r="F1342" s="113" t="str">
        <f>VLOOKUP(B1342,'DEER BldgType Assignment'!$B$7:$C$139,2,FALSE)</f>
        <v>RtS</v>
      </c>
      <c r="G1342" s="113"/>
      <c r="H1342" s="113" t="str">
        <f t="shared" si="20"/>
        <v>RtS</v>
      </c>
      <c r="I1342">
        <v>2</v>
      </c>
    </row>
    <row r="1343" spans="2:9">
      <c r="B1343" t="s">
        <v>270</v>
      </c>
      <c r="C1343" t="s">
        <v>375</v>
      </c>
      <c r="D1343" t="s">
        <v>105</v>
      </c>
      <c r="E1343" t="s">
        <v>387</v>
      </c>
      <c r="F1343" s="113" t="str">
        <f>VLOOKUP(B1343,'DEER BldgType Assignment'!$B$7:$C$139,2,FALSE)</f>
        <v>MLI</v>
      </c>
      <c r="G1343" s="113"/>
      <c r="H1343" s="113" t="str">
        <f t="shared" si="20"/>
        <v>MLI</v>
      </c>
      <c r="I1343">
        <v>2</v>
      </c>
    </row>
    <row r="1344" spans="2:9">
      <c r="B1344" t="s">
        <v>270</v>
      </c>
      <c r="C1344" t="s">
        <v>375</v>
      </c>
      <c r="D1344" t="s">
        <v>105</v>
      </c>
      <c r="E1344" t="s">
        <v>396</v>
      </c>
      <c r="F1344" s="113" t="str">
        <f>VLOOKUP(B1344,'DEER BldgType Assignment'!$B$7:$C$139,2,FALSE)</f>
        <v>MLI</v>
      </c>
      <c r="G1344" s="113"/>
      <c r="H1344" s="113" t="str">
        <f t="shared" si="20"/>
        <v>MLI</v>
      </c>
      <c r="I1344">
        <v>1</v>
      </c>
    </row>
    <row r="1345" spans="2:9">
      <c r="B1345" t="s">
        <v>267</v>
      </c>
      <c r="C1345" t="s">
        <v>373</v>
      </c>
      <c r="D1345" t="s">
        <v>50</v>
      </c>
      <c r="E1345" t="s">
        <v>396</v>
      </c>
      <c r="F1345" s="113" t="str">
        <f>VLOOKUP(B1345,'DEER BldgType Assignment'!$B$7:$C$139,2,FALSE)</f>
        <v>SCn</v>
      </c>
      <c r="G1345" s="113"/>
      <c r="H1345" s="113" t="str">
        <f t="shared" si="20"/>
        <v>SCn</v>
      </c>
      <c r="I1345">
        <v>1</v>
      </c>
    </row>
    <row r="1346" spans="2:9">
      <c r="B1346" t="s">
        <v>267</v>
      </c>
      <c r="C1346" t="s">
        <v>373</v>
      </c>
      <c r="D1346" t="s">
        <v>50</v>
      </c>
      <c r="E1346" t="s">
        <v>392</v>
      </c>
      <c r="F1346" s="113" t="str">
        <f>VLOOKUP(B1346,'DEER BldgType Assignment'!$B$7:$C$139,2,FALSE)</f>
        <v>SCn</v>
      </c>
      <c r="G1346" s="113"/>
      <c r="H1346" s="113" t="str">
        <f t="shared" si="20"/>
        <v>SCn</v>
      </c>
      <c r="I1346">
        <v>1</v>
      </c>
    </row>
    <row r="1347" spans="2:9">
      <c r="B1347" t="s">
        <v>267</v>
      </c>
      <c r="C1347" t="s">
        <v>373</v>
      </c>
      <c r="D1347" t="s">
        <v>50</v>
      </c>
      <c r="E1347" t="s">
        <v>409</v>
      </c>
      <c r="F1347" s="113" t="str">
        <f>VLOOKUP(B1347,'DEER BldgType Assignment'!$B$7:$C$139,2,FALSE)</f>
        <v>SCn</v>
      </c>
      <c r="G1347" s="113"/>
      <c r="H1347" s="113" t="str">
        <f t="shared" si="20"/>
        <v>SCn</v>
      </c>
      <c r="I1347">
        <v>1</v>
      </c>
    </row>
    <row r="1348" spans="2:9">
      <c r="B1348" t="s">
        <v>267</v>
      </c>
      <c r="C1348" t="s">
        <v>373</v>
      </c>
      <c r="D1348" t="s">
        <v>50</v>
      </c>
      <c r="E1348" t="s">
        <v>397</v>
      </c>
      <c r="F1348" s="113" t="str">
        <f>VLOOKUP(B1348,'DEER BldgType Assignment'!$B$7:$C$139,2,FALSE)</f>
        <v>SCn</v>
      </c>
      <c r="G1348" s="113"/>
      <c r="H1348" s="113" t="str">
        <f t="shared" si="20"/>
        <v>SCn</v>
      </c>
      <c r="I1348">
        <v>1</v>
      </c>
    </row>
    <row r="1349" spans="2:9">
      <c r="B1349" t="s">
        <v>267</v>
      </c>
      <c r="C1349" t="s">
        <v>373</v>
      </c>
      <c r="D1349" t="s">
        <v>50</v>
      </c>
      <c r="E1349" t="s">
        <v>386</v>
      </c>
      <c r="F1349" s="113" t="str">
        <f>VLOOKUP(B1349,'DEER BldgType Assignment'!$B$7:$C$139,2,FALSE)</f>
        <v>SCn</v>
      </c>
      <c r="G1349" s="113"/>
      <c r="H1349" s="113" t="str">
        <f t="shared" si="20"/>
        <v>SCn</v>
      </c>
      <c r="I1349">
        <v>1</v>
      </c>
    </row>
    <row r="1350" spans="2:9">
      <c r="B1350" t="s">
        <v>267</v>
      </c>
      <c r="C1350" t="s">
        <v>373</v>
      </c>
      <c r="D1350" t="s">
        <v>50</v>
      </c>
      <c r="E1350" t="s">
        <v>387</v>
      </c>
      <c r="F1350" s="113" t="str">
        <f>VLOOKUP(B1350,'DEER BldgType Assignment'!$B$7:$C$139,2,FALSE)</f>
        <v>SCn</v>
      </c>
      <c r="G1350" s="113"/>
      <c r="H1350" s="113" t="str">
        <f t="shared" si="20"/>
        <v>SCn</v>
      </c>
      <c r="I1350">
        <v>1</v>
      </c>
    </row>
    <row r="1351" spans="2:9">
      <c r="B1351" t="s">
        <v>344</v>
      </c>
      <c r="C1351" t="s">
        <v>373</v>
      </c>
      <c r="D1351" t="s">
        <v>52</v>
      </c>
      <c r="E1351" t="s">
        <v>387</v>
      </c>
      <c r="F1351" s="113" t="str">
        <f>VLOOKUP(B1351,'DEER BldgType Assignment'!$B$7:$C$139,2,FALSE)</f>
        <v>SUn</v>
      </c>
      <c r="G1351" s="113"/>
      <c r="H1351" s="113" t="str">
        <f t="shared" si="20"/>
        <v>SUn</v>
      </c>
      <c r="I1351">
        <v>2</v>
      </c>
    </row>
    <row r="1352" spans="2:9">
      <c r="B1352" t="s">
        <v>336</v>
      </c>
      <c r="C1352" t="s">
        <v>48</v>
      </c>
      <c r="D1352" t="s">
        <v>48</v>
      </c>
      <c r="E1352" t="s">
        <v>366</v>
      </c>
      <c r="F1352" s="113" t="str">
        <f>VLOOKUP(B1352,'DEER BldgType Assignment'!$B$7:$C$139,2,FALSE)</f>
        <v>RtS</v>
      </c>
      <c r="G1352" s="113"/>
      <c r="H1352" s="113" t="str">
        <f t="shared" ref="H1352:H1415" si="21">IF(ISBLANK(G1352),F1352,G1352)</f>
        <v>RtS</v>
      </c>
      <c r="I1352">
        <v>1</v>
      </c>
    </row>
    <row r="1353" spans="2:9">
      <c r="B1353" t="s">
        <v>265</v>
      </c>
      <c r="C1353" t="s">
        <v>276</v>
      </c>
      <c r="D1353" t="s">
        <v>105</v>
      </c>
      <c r="E1353" t="s">
        <v>396</v>
      </c>
      <c r="F1353" s="113" t="str">
        <f>VLOOKUP(B1353,'DEER BldgType Assignment'!$B$7:$C$139,2,FALSE)</f>
        <v>MLI</v>
      </c>
      <c r="G1353" s="113"/>
      <c r="H1353" s="113" t="str">
        <f t="shared" si="21"/>
        <v>MLI</v>
      </c>
      <c r="I1353">
        <v>2</v>
      </c>
    </row>
    <row r="1354" spans="2:9">
      <c r="B1354" t="s">
        <v>276</v>
      </c>
      <c r="C1354" t="s">
        <v>276</v>
      </c>
      <c r="D1354" t="s">
        <v>105</v>
      </c>
      <c r="E1354" t="s">
        <v>396</v>
      </c>
      <c r="F1354" s="113" t="str">
        <f>VLOOKUP(B1354,'DEER BldgType Assignment'!$B$7:$C$139,2,FALSE)</f>
        <v>MLI</v>
      </c>
      <c r="G1354" s="113"/>
      <c r="H1354" s="113" t="str">
        <f t="shared" si="21"/>
        <v>MLI</v>
      </c>
      <c r="I1354">
        <v>2</v>
      </c>
    </row>
    <row r="1355" spans="2:9">
      <c r="B1355" t="s">
        <v>317</v>
      </c>
      <c r="C1355" t="s">
        <v>36</v>
      </c>
      <c r="D1355" t="s">
        <v>36</v>
      </c>
      <c r="E1355" t="s">
        <v>385</v>
      </c>
      <c r="F1355" s="113" t="str">
        <f>VLOOKUP(B1355,'DEER BldgType Assignment'!$B$7:$C$139,2,FALSE)</f>
        <v>OfL</v>
      </c>
      <c r="G1355" s="113"/>
      <c r="H1355" s="113" t="str">
        <f t="shared" si="21"/>
        <v>OfL</v>
      </c>
      <c r="I1355">
        <v>1</v>
      </c>
    </row>
    <row r="1356" spans="2:9">
      <c r="B1356" t="s">
        <v>317</v>
      </c>
      <c r="C1356" t="s">
        <v>36</v>
      </c>
      <c r="D1356" t="s">
        <v>36</v>
      </c>
      <c r="E1356" t="s">
        <v>397</v>
      </c>
      <c r="F1356" s="113" t="str">
        <f>VLOOKUP(B1356,'DEER BldgType Assignment'!$B$7:$C$139,2,FALSE)</f>
        <v>OfL</v>
      </c>
      <c r="G1356" s="113"/>
      <c r="H1356" s="113" t="str">
        <f t="shared" si="21"/>
        <v>OfL</v>
      </c>
      <c r="I1356">
        <v>1</v>
      </c>
    </row>
    <row r="1357" spans="2:9">
      <c r="B1357" t="s">
        <v>317</v>
      </c>
      <c r="C1357" t="s">
        <v>36</v>
      </c>
      <c r="D1357" t="s">
        <v>36</v>
      </c>
      <c r="E1357" t="s">
        <v>386</v>
      </c>
      <c r="F1357" s="113" t="str">
        <f>VLOOKUP(B1357,'DEER BldgType Assignment'!$B$7:$C$139,2,FALSE)</f>
        <v>OfL</v>
      </c>
      <c r="G1357" s="113"/>
      <c r="H1357" s="113" t="str">
        <f t="shared" si="21"/>
        <v>OfL</v>
      </c>
      <c r="I1357">
        <v>1</v>
      </c>
    </row>
    <row r="1358" spans="2:9">
      <c r="B1358" t="s">
        <v>317</v>
      </c>
      <c r="C1358" t="s">
        <v>36</v>
      </c>
      <c r="D1358" t="s">
        <v>36</v>
      </c>
      <c r="E1358" t="s">
        <v>379</v>
      </c>
      <c r="F1358" s="113" t="str">
        <f>VLOOKUP(B1358,'DEER BldgType Assignment'!$B$7:$C$139,2,FALSE)</f>
        <v>OfL</v>
      </c>
      <c r="G1358" s="113"/>
      <c r="H1358" s="113" t="str">
        <f t="shared" si="21"/>
        <v>OfL</v>
      </c>
      <c r="I1358">
        <v>1</v>
      </c>
    </row>
    <row r="1359" spans="2:9">
      <c r="B1359" t="s">
        <v>317</v>
      </c>
      <c r="C1359" t="s">
        <v>36</v>
      </c>
      <c r="D1359" t="s">
        <v>36</v>
      </c>
      <c r="E1359" t="s">
        <v>391</v>
      </c>
      <c r="F1359" s="113" t="str">
        <f>VLOOKUP(B1359,'DEER BldgType Assignment'!$B$7:$C$139,2,FALSE)</f>
        <v>OfL</v>
      </c>
      <c r="G1359" s="113"/>
      <c r="H1359" s="113" t="str">
        <f t="shared" si="21"/>
        <v>OfL</v>
      </c>
      <c r="I1359">
        <v>1</v>
      </c>
    </row>
    <row r="1360" spans="2:9">
      <c r="B1360" t="s">
        <v>317</v>
      </c>
      <c r="C1360" t="s">
        <v>36</v>
      </c>
      <c r="D1360" t="s">
        <v>36</v>
      </c>
      <c r="E1360" t="s">
        <v>406</v>
      </c>
      <c r="F1360" s="113" t="str">
        <f>VLOOKUP(B1360,'DEER BldgType Assignment'!$B$7:$C$139,2,FALSE)</f>
        <v>OfL</v>
      </c>
      <c r="G1360" s="113"/>
      <c r="H1360" s="113" t="str">
        <f t="shared" si="21"/>
        <v>OfL</v>
      </c>
      <c r="I1360">
        <v>2</v>
      </c>
    </row>
    <row r="1361" spans="2:9">
      <c r="B1361" t="s">
        <v>317</v>
      </c>
      <c r="C1361" t="s">
        <v>36</v>
      </c>
      <c r="D1361" t="s">
        <v>36</v>
      </c>
      <c r="E1361" t="s">
        <v>398</v>
      </c>
      <c r="F1361" s="113" t="str">
        <f>VLOOKUP(B1361,'DEER BldgType Assignment'!$B$7:$C$139,2,FALSE)</f>
        <v>OfL</v>
      </c>
      <c r="G1361" s="113"/>
      <c r="H1361" s="113" t="str">
        <f t="shared" si="21"/>
        <v>OfL</v>
      </c>
      <c r="I1361">
        <v>1</v>
      </c>
    </row>
    <row r="1362" spans="2:9">
      <c r="B1362" t="s">
        <v>317</v>
      </c>
      <c r="C1362" t="s">
        <v>36</v>
      </c>
      <c r="D1362" t="s">
        <v>36</v>
      </c>
      <c r="E1362" t="s">
        <v>366</v>
      </c>
      <c r="F1362" s="113" t="str">
        <f>VLOOKUP(B1362,'DEER BldgType Assignment'!$B$7:$C$139,2,FALSE)</f>
        <v>OfL</v>
      </c>
      <c r="G1362" s="113"/>
      <c r="H1362" s="113" t="str">
        <f t="shared" si="21"/>
        <v>OfL</v>
      </c>
      <c r="I1362">
        <v>1</v>
      </c>
    </row>
    <row r="1363" spans="2:9">
      <c r="B1363" t="s">
        <v>317</v>
      </c>
      <c r="C1363" t="s">
        <v>36</v>
      </c>
      <c r="D1363" t="s">
        <v>36</v>
      </c>
      <c r="E1363" t="s">
        <v>400</v>
      </c>
      <c r="F1363" s="113" t="str">
        <f>VLOOKUP(B1363,'DEER BldgType Assignment'!$B$7:$C$139,2,FALSE)</f>
        <v>OfL</v>
      </c>
      <c r="G1363" s="113"/>
      <c r="H1363" s="113" t="str">
        <f t="shared" si="21"/>
        <v>OfL</v>
      </c>
      <c r="I1363">
        <v>2</v>
      </c>
    </row>
    <row r="1364" spans="2:9">
      <c r="B1364" t="s">
        <v>322</v>
      </c>
      <c r="C1364" t="s">
        <v>15</v>
      </c>
      <c r="D1364" t="s">
        <v>108</v>
      </c>
      <c r="E1364" t="s">
        <v>165</v>
      </c>
      <c r="F1364" s="113" t="str">
        <f>VLOOKUP(B1364,'DEER BldgType Assignment'!$B$7:$C$139,2,FALSE)</f>
        <v>Htl</v>
      </c>
      <c r="G1364" s="113"/>
      <c r="H1364" s="113" t="str">
        <f t="shared" si="21"/>
        <v>Htl</v>
      </c>
      <c r="I1364">
        <v>1</v>
      </c>
    </row>
    <row r="1365" spans="2:9">
      <c r="B1365" t="s">
        <v>234</v>
      </c>
      <c r="C1365" t="s">
        <v>15</v>
      </c>
      <c r="D1365" t="s">
        <v>15</v>
      </c>
      <c r="E1365" t="s">
        <v>130</v>
      </c>
      <c r="F1365" s="113" t="str">
        <f>VLOOKUP(B1365,'DEER BldgType Assignment'!$B$7:$C$139,2,FALSE)</f>
        <v>Asm</v>
      </c>
      <c r="G1365" s="113"/>
      <c r="H1365" s="113" t="str">
        <f t="shared" si="21"/>
        <v>Asm</v>
      </c>
      <c r="I1365">
        <v>1</v>
      </c>
    </row>
    <row r="1366" spans="2:9">
      <c r="B1366" t="s">
        <v>234</v>
      </c>
      <c r="C1366" t="s">
        <v>15</v>
      </c>
      <c r="D1366" t="s">
        <v>15</v>
      </c>
      <c r="E1366" t="s">
        <v>392</v>
      </c>
      <c r="F1366" s="113" t="str">
        <f>VLOOKUP(B1366,'DEER BldgType Assignment'!$B$7:$C$139,2,FALSE)</f>
        <v>Asm</v>
      </c>
      <c r="G1366" s="113"/>
      <c r="H1366" s="113" t="str">
        <f t="shared" si="21"/>
        <v>Asm</v>
      </c>
      <c r="I1366">
        <v>1</v>
      </c>
    </row>
    <row r="1367" spans="2:9">
      <c r="B1367" t="s">
        <v>257</v>
      </c>
      <c r="C1367" t="s">
        <v>276</v>
      </c>
      <c r="D1367" t="s">
        <v>289</v>
      </c>
      <c r="E1367" t="s">
        <v>381</v>
      </c>
      <c r="F1367" s="113" t="str">
        <f>VLOOKUP(B1367,'DEER BldgType Assignment'!$B$7:$C$139,2,FALSE)</f>
        <v>NA</v>
      </c>
      <c r="G1367" s="113"/>
      <c r="H1367" s="113" t="str">
        <f t="shared" si="21"/>
        <v>NA</v>
      </c>
      <c r="I1367">
        <v>1</v>
      </c>
    </row>
    <row r="1368" spans="2:9">
      <c r="B1368" s="100" t="s">
        <v>227</v>
      </c>
      <c r="C1368" t="s">
        <v>276</v>
      </c>
      <c r="D1368" t="s">
        <v>48</v>
      </c>
      <c r="E1368" t="s">
        <v>381</v>
      </c>
      <c r="F1368" s="113" t="str">
        <f>VLOOKUP(B1368,'DEER BldgType Assignment'!$B$7:$C$139,2,FALSE)</f>
        <v>RtS</v>
      </c>
      <c r="G1368" s="113"/>
      <c r="H1368" s="113" t="str">
        <f t="shared" si="21"/>
        <v>RtS</v>
      </c>
      <c r="I1368">
        <v>1</v>
      </c>
    </row>
    <row r="1369" spans="2:9">
      <c r="B1369" s="100" t="s">
        <v>227</v>
      </c>
      <c r="C1369" t="s">
        <v>276</v>
      </c>
      <c r="D1369" t="s">
        <v>48</v>
      </c>
      <c r="E1369" t="s">
        <v>401</v>
      </c>
      <c r="F1369" s="113" t="str">
        <f>VLOOKUP(B1369,'DEER BldgType Assignment'!$B$7:$C$139,2,FALSE)</f>
        <v>RtS</v>
      </c>
      <c r="G1369" s="113"/>
      <c r="H1369" s="113" t="str">
        <f t="shared" si="21"/>
        <v>RtS</v>
      </c>
      <c r="I1369">
        <v>1</v>
      </c>
    </row>
    <row r="1370" spans="2:9">
      <c r="B1370" t="s">
        <v>310</v>
      </c>
      <c r="C1370" t="s">
        <v>19</v>
      </c>
      <c r="D1370" t="s">
        <v>101</v>
      </c>
      <c r="E1370" t="s">
        <v>389</v>
      </c>
      <c r="F1370" s="113" t="str">
        <f>VLOOKUP(B1370,'DEER BldgType Assignment'!$B$7:$C$139,2,FALSE)</f>
        <v>ESe</v>
      </c>
      <c r="G1370" s="113"/>
      <c r="H1370" s="113" t="str">
        <f t="shared" si="21"/>
        <v>ESe</v>
      </c>
      <c r="I1370">
        <v>3</v>
      </c>
    </row>
    <row r="1371" spans="2:9">
      <c r="B1371" t="s">
        <v>310</v>
      </c>
      <c r="C1371" t="s">
        <v>19</v>
      </c>
      <c r="D1371" t="s">
        <v>101</v>
      </c>
      <c r="E1371" t="s">
        <v>409</v>
      </c>
      <c r="F1371" s="113" t="str">
        <f>VLOOKUP(B1371,'DEER BldgType Assignment'!$B$7:$C$139,2,FALSE)</f>
        <v>ESe</v>
      </c>
      <c r="G1371" s="113"/>
      <c r="H1371" s="113" t="str">
        <f t="shared" si="21"/>
        <v>ESe</v>
      </c>
      <c r="I1371">
        <v>2</v>
      </c>
    </row>
    <row r="1372" spans="2:9">
      <c r="B1372" t="s">
        <v>310</v>
      </c>
      <c r="C1372" t="s">
        <v>19</v>
      </c>
      <c r="D1372" t="s">
        <v>101</v>
      </c>
      <c r="E1372" t="s">
        <v>386</v>
      </c>
      <c r="F1372" s="113" t="str">
        <f>VLOOKUP(B1372,'DEER BldgType Assignment'!$B$7:$C$139,2,FALSE)</f>
        <v>ESe</v>
      </c>
      <c r="G1372" s="113"/>
      <c r="H1372" s="113" t="str">
        <f t="shared" si="21"/>
        <v>ESe</v>
      </c>
      <c r="I1372">
        <v>1</v>
      </c>
    </row>
    <row r="1373" spans="2:9">
      <c r="B1373" t="s">
        <v>310</v>
      </c>
      <c r="C1373" t="s">
        <v>19</v>
      </c>
      <c r="D1373" t="s">
        <v>101</v>
      </c>
      <c r="E1373" t="s">
        <v>402</v>
      </c>
      <c r="F1373" s="113" t="str">
        <f>VLOOKUP(B1373,'DEER BldgType Assignment'!$B$7:$C$139,2,FALSE)</f>
        <v>ESe</v>
      </c>
      <c r="G1373" s="113"/>
      <c r="H1373" s="113" t="str">
        <f t="shared" si="21"/>
        <v>ESe</v>
      </c>
      <c r="I1373">
        <v>1</v>
      </c>
    </row>
    <row r="1374" spans="2:9">
      <c r="B1374" t="s">
        <v>310</v>
      </c>
      <c r="C1374" t="s">
        <v>19</v>
      </c>
      <c r="D1374" t="s">
        <v>101</v>
      </c>
      <c r="E1374" t="s">
        <v>414</v>
      </c>
      <c r="F1374" s="113" t="str">
        <f>VLOOKUP(B1374,'DEER BldgType Assignment'!$B$7:$C$139,2,FALSE)</f>
        <v>ESe</v>
      </c>
      <c r="G1374" s="113"/>
      <c r="H1374" s="113" t="str">
        <f t="shared" si="21"/>
        <v>ESe</v>
      </c>
      <c r="I1374">
        <v>1</v>
      </c>
    </row>
    <row r="1375" spans="2:9">
      <c r="B1375" s="100" t="s">
        <v>217</v>
      </c>
      <c r="C1375" t="s">
        <v>15</v>
      </c>
      <c r="D1375" t="s">
        <v>15</v>
      </c>
      <c r="E1375" t="s">
        <v>378</v>
      </c>
      <c r="F1375" s="113" t="str">
        <f>VLOOKUP(B1375,'DEER BldgType Assignment'!$B$7:$C$139,2,FALSE)</f>
        <v>Asm</v>
      </c>
      <c r="G1375" s="113"/>
      <c r="H1375" s="113" t="str">
        <f t="shared" si="21"/>
        <v>Asm</v>
      </c>
      <c r="I1375">
        <v>2</v>
      </c>
    </row>
    <row r="1376" spans="2:9">
      <c r="B1376" s="100" t="s">
        <v>217</v>
      </c>
      <c r="C1376" t="s">
        <v>15</v>
      </c>
      <c r="D1376" t="s">
        <v>15</v>
      </c>
      <c r="E1376" t="s">
        <v>393</v>
      </c>
      <c r="F1376" s="113" t="str">
        <f>VLOOKUP(B1376,'DEER BldgType Assignment'!$B$7:$C$139,2,FALSE)</f>
        <v>Asm</v>
      </c>
      <c r="G1376" s="113"/>
      <c r="H1376" s="113" t="str">
        <f t="shared" si="21"/>
        <v>Asm</v>
      </c>
      <c r="I1376">
        <v>1</v>
      </c>
    </row>
    <row r="1377" spans="2:9">
      <c r="B1377" s="100" t="s">
        <v>217</v>
      </c>
      <c r="C1377" t="s">
        <v>15</v>
      </c>
      <c r="D1377" t="s">
        <v>15</v>
      </c>
      <c r="E1377" t="s">
        <v>415</v>
      </c>
      <c r="F1377" s="113" t="str">
        <f>VLOOKUP(B1377,'DEER BldgType Assignment'!$B$7:$C$139,2,FALSE)</f>
        <v>Asm</v>
      </c>
      <c r="G1377" s="113"/>
      <c r="H1377" s="113" t="str">
        <f t="shared" si="21"/>
        <v>Asm</v>
      </c>
      <c r="I1377">
        <v>1</v>
      </c>
    </row>
    <row r="1378" spans="2:9">
      <c r="B1378" s="100" t="s">
        <v>217</v>
      </c>
      <c r="C1378" t="s">
        <v>15</v>
      </c>
      <c r="D1378" t="s">
        <v>15</v>
      </c>
      <c r="E1378" t="s">
        <v>405</v>
      </c>
      <c r="F1378" s="113" t="str">
        <f>VLOOKUP(B1378,'DEER BldgType Assignment'!$B$7:$C$139,2,FALSE)</f>
        <v>Asm</v>
      </c>
      <c r="G1378" s="113"/>
      <c r="H1378" s="113" t="str">
        <f t="shared" si="21"/>
        <v>Asm</v>
      </c>
      <c r="I1378">
        <v>1</v>
      </c>
    </row>
    <row r="1379" spans="2:9">
      <c r="B1379" s="100" t="s">
        <v>217</v>
      </c>
      <c r="C1379" t="s">
        <v>15</v>
      </c>
      <c r="D1379" t="s">
        <v>15</v>
      </c>
      <c r="E1379" t="s">
        <v>386</v>
      </c>
      <c r="F1379" s="113" t="str">
        <f>VLOOKUP(B1379,'DEER BldgType Assignment'!$B$7:$C$139,2,FALSE)</f>
        <v>Asm</v>
      </c>
      <c r="G1379" s="113"/>
      <c r="H1379" s="113" t="str">
        <f t="shared" si="21"/>
        <v>Asm</v>
      </c>
      <c r="I1379">
        <v>1</v>
      </c>
    </row>
    <row r="1380" spans="2:9">
      <c r="B1380" t="s">
        <v>291</v>
      </c>
      <c r="C1380" t="s">
        <v>17</v>
      </c>
      <c r="D1380" t="s">
        <v>100</v>
      </c>
      <c r="E1380" t="s">
        <v>389</v>
      </c>
      <c r="F1380" s="113" t="str">
        <f>VLOOKUP(B1380,'DEER BldgType Assignment'!$B$7:$C$139,2,FALSE)</f>
        <v>EPr</v>
      </c>
      <c r="G1380" s="113"/>
      <c r="H1380" s="113" t="str">
        <f t="shared" si="21"/>
        <v>EPr</v>
      </c>
      <c r="I1380">
        <v>4</v>
      </c>
    </row>
    <row r="1381" spans="2:9">
      <c r="B1381" t="s">
        <v>291</v>
      </c>
      <c r="C1381" t="s">
        <v>17</v>
      </c>
      <c r="D1381" t="s">
        <v>100</v>
      </c>
      <c r="E1381" t="s">
        <v>390</v>
      </c>
      <c r="F1381" s="113" t="str">
        <f>VLOOKUP(B1381,'DEER BldgType Assignment'!$B$7:$C$139,2,FALSE)</f>
        <v>EPr</v>
      </c>
      <c r="G1381" s="113"/>
      <c r="H1381" s="113" t="str">
        <f t="shared" si="21"/>
        <v>EPr</v>
      </c>
      <c r="I1381">
        <v>4</v>
      </c>
    </row>
    <row r="1382" spans="2:9">
      <c r="B1382" t="s">
        <v>108</v>
      </c>
      <c r="C1382" t="s">
        <v>368</v>
      </c>
      <c r="D1382" t="s">
        <v>108</v>
      </c>
      <c r="E1382" t="s">
        <v>416</v>
      </c>
      <c r="F1382" s="113" t="str">
        <f>VLOOKUP(B1382,'DEER BldgType Assignment'!$B$7:$C$139,2,FALSE)</f>
        <v>Htl</v>
      </c>
      <c r="G1382" s="113"/>
      <c r="H1382" s="113" t="str">
        <f t="shared" si="21"/>
        <v>Htl</v>
      </c>
      <c r="I1382">
        <v>1</v>
      </c>
    </row>
    <row r="1383" spans="2:9">
      <c r="B1383" t="s">
        <v>108</v>
      </c>
      <c r="C1383" t="s">
        <v>368</v>
      </c>
      <c r="D1383" t="s">
        <v>108</v>
      </c>
      <c r="E1383" t="s">
        <v>410</v>
      </c>
      <c r="F1383" s="113" t="str">
        <f>VLOOKUP(B1383,'DEER BldgType Assignment'!$B$7:$C$139,2,FALSE)</f>
        <v>Htl</v>
      </c>
      <c r="G1383" s="113"/>
      <c r="H1383" s="113" t="str">
        <f t="shared" si="21"/>
        <v>Htl</v>
      </c>
      <c r="I1383">
        <v>3</v>
      </c>
    </row>
    <row r="1384" spans="2:9">
      <c r="B1384" t="s">
        <v>108</v>
      </c>
      <c r="C1384" t="s">
        <v>368</v>
      </c>
      <c r="D1384" t="s">
        <v>108</v>
      </c>
      <c r="E1384" t="s">
        <v>366</v>
      </c>
      <c r="F1384" s="113" t="str">
        <f>VLOOKUP(B1384,'DEER BldgType Assignment'!$B$7:$C$139,2,FALSE)</f>
        <v>Htl</v>
      </c>
      <c r="G1384" s="113"/>
      <c r="H1384" s="113" t="str">
        <f t="shared" si="21"/>
        <v>Htl</v>
      </c>
      <c r="I1384">
        <v>2</v>
      </c>
    </row>
    <row r="1385" spans="2:9">
      <c r="B1385" t="s">
        <v>267</v>
      </c>
      <c r="C1385" t="s">
        <v>373</v>
      </c>
      <c r="D1385" t="s">
        <v>50</v>
      </c>
      <c r="E1385" t="s">
        <v>400</v>
      </c>
      <c r="F1385" s="113" t="str">
        <f>VLOOKUP(B1385,'DEER BldgType Assignment'!$B$7:$C$139,2,FALSE)</f>
        <v>SCn</v>
      </c>
      <c r="G1385" s="113"/>
      <c r="H1385" s="113" t="str">
        <f t="shared" si="21"/>
        <v>SCn</v>
      </c>
      <c r="I1385">
        <v>3</v>
      </c>
    </row>
    <row r="1386" spans="2:9">
      <c r="B1386" t="s">
        <v>327</v>
      </c>
      <c r="C1386" t="s">
        <v>380</v>
      </c>
      <c r="D1386" t="s">
        <v>289</v>
      </c>
      <c r="E1386" t="s">
        <v>366</v>
      </c>
      <c r="F1386" s="113" t="str">
        <f>VLOOKUP(B1386,'DEER BldgType Assignment'!$B$7:$C$139,2,FALSE)</f>
        <v>NA</v>
      </c>
      <c r="G1386" s="113"/>
      <c r="H1386" s="113" t="str">
        <f t="shared" si="21"/>
        <v>NA</v>
      </c>
      <c r="I1386">
        <v>1</v>
      </c>
    </row>
    <row r="1387" spans="2:9">
      <c r="B1387" t="s">
        <v>327</v>
      </c>
      <c r="C1387" t="s">
        <v>380</v>
      </c>
      <c r="D1387" t="s">
        <v>289</v>
      </c>
      <c r="E1387" t="s">
        <v>391</v>
      </c>
      <c r="F1387" s="113" t="str">
        <f>VLOOKUP(B1387,'DEER BldgType Assignment'!$B$7:$C$139,2,FALSE)</f>
        <v>NA</v>
      </c>
      <c r="G1387" s="113"/>
      <c r="H1387" s="113" t="str">
        <f t="shared" si="21"/>
        <v>NA</v>
      </c>
      <c r="I1387">
        <v>2</v>
      </c>
    </row>
    <row r="1388" spans="2:9">
      <c r="B1388" t="s">
        <v>327</v>
      </c>
      <c r="C1388" t="s">
        <v>380</v>
      </c>
      <c r="D1388" t="s">
        <v>289</v>
      </c>
      <c r="E1388" t="s">
        <v>417</v>
      </c>
      <c r="F1388" s="113" t="str">
        <f>VLOOKUP(B1388,'DEER BldgType Assignment'!$B$7:$C$139,2,FALSE)</f>
        <v>NA</v>
      </c>
      <c r="G1388" s="113"/>
      <c r="H1388" s="113" t="str">
        <f t="shared" si="21"/>
        <v>NA</v>
      </c>
      <c r="I1388">
        <v>1</v>
      </c>
    </row>
    <row r="1389" spans="2:9">
      <c r="B1389" t="s">
        <v>327</v>
      </c>
      <c r="C1389" t="s">
        <v>380</v>
      </c>
      <c r="D1389" t="s">
        <v>289</v>
      </c>
      <c r="E1389" t="s">
        <v>385</v>
      </c>
      <c r="F1389" s="113" t="str">
        <f>VLOOKUP(B1389,'DEER BldgType Assignment'!$B$7:$C$139,2,FALSE)</f>
        <v>NA</v>
      </c>
      <c r="G1389" s="113"/>
      <c r="H1389" s="113" t="str">
        <f t="shared" si="21"/>
        <v>NA</v>
      </c>
      <c r="I1389">
        <v>1</v>
      </c>
    </row>
    <row r="1390" spans="2:9">
      <c r="B1390" t="s">
        <v>327</v>
      </c>
      <c r="C1390" t="s">
        <v>380</v>
      </c>
      <c r="D1390" t="s">
        <v>289</v>
      </c>
      <c r="E1390" t="s">
        <v>386</v>
      </c>
      <c r="F1390" s="113" t="str">
        <f>VLOOKUP(B1390,'DEER BldgType Assignment'!$B$7:$C$139,2,FALSE)</f>
        <v>NA</v>
      </c>
      <c r="G1390" s="113"/>
      <c r="H1390" s="113" t="str">
        <f t="shared" si="21"/>
        <v>NA</v>
      </c>
      <c r="I1390">
        <v>1</v>
      </c>
    </row>
    <row r="1391" spans="2:9">
      <c r="B1391" t="s">
        <v>234</v>
      </c>
      <c r="C1391" t="s">
        <v>15</v>
      </c>
      <c r="D1391" t="s">
        <v>15</v>
      </c>
      <c r="E1391" t="s">
        <v>385</v>
      </c>
      <c r="F1391" s="113" t="str">
        <f>VLOOKUP(B1391,'DEER BldgType Assignment'!$B$7:$C$139,2,FALSE)</f>
        <v>Asm</v>
      </c>
      <c r="G1391" s="113"/>
      <c r="H1391" s="113" t="str">
        <f t="shared" si="21"/>
        <v>Asm</v>
      </c>
      <c r="I1391">
        <v>1</v>
      </c>
    </row>
    <row r="1392" spans="2:9">
      <c r="B1392" t="s">
        <v>234</v>
      </c>
      <c r="C1392" t="s">
        <v>15</v>
      </c>
      <c r="D1392" t="s">
        <v>15</v>
      </c>
      <c r="E1392" t="s">
        <v>411</v>
      </c>
      <c r="F1392" s="113" t="str">
        <f>VLOOKUP(B1392,'DEER BldgType Assignment'!$B$7:$C$139,2,FALSE)</f>
        <v>Asm</v>
      </c>
      <c r="G1392" s="113"/>
      <c r="H1392" s="113" t="str">
        <f t="shared" si="21"/>
        <v>Asm</v>
      </c>
      <c r="I1392">
        <v>1</v>
      </c>
    </row>
    <row r="1393" spans="2:9">
      <c r="B1393" t="s">
        <v>234</v>
      </c>
      <c r="C1393" t="s">
        <v>15</v>
      </c>
      <c r="D1393" t="s">
        <v>15</v>
      </c>
      <c r="E1393" t="s">
        <v>366</v>
      </c>
      <c r="F1393" s="113" t="str">
        <f>VLOOKUP(B1393,'DEER BldgType Assignment'!$B$7:$C$139,2,FALSE)</f>
        <v>Asm</v>
      </c>
      <c r="G1393" s="113"/>
      <c r="H1393" s="113" t="str">
        <f t="shared" si="21"/>
        <v>Asm</v>
      </c>
      <c r="I1393">
        <v>1</v>
      </c>
    </row>
    <row r="1394" spans="2:9">
      <c r="B1394" s="100" t="s">
        <v>278</v>
      </c>
      <c r="C1394" t="s">
        <v>48</v>
      </c>
      <c r="D1394" t="s">
        <v>105</v>
      </c>
      <c r="E1394" t="s">
        <v>388</v>
      </c>
      <c r="F1394" s="113" t="str">
        <f>VLOOKUP(B1394,'DEER BldgType Assignment'!$B$7:$C$139,2,FALSE)</f>
        <v>MLI</v>
      </c>
      <c r="G1394" s="113"/>
      <c r="H1394" s="113" t="str">
        <f t="shared" si="21"/>
        <v>MLI</v>
      </c>
      <c r="I1394">
        <v>1</v>
      </c>
    </row>
    <row r="1395" spans="2:9">
      <c r="B1395" s="100" t="s">
        <v>278</v>
      </c>
      <c r="C1395" t="s">
        <v>48</v>
      </c>
      <c r="D1395" t="s">
        <v>105</v>
      </c>
      <c r="E1395" t="s">
        <v>406</v>
      </c>
      <c r="F1395" s="113" t="str">
        <f>VLOOKUP(B1395,'DEER BldgType Assignment'!$B$7:$C$139,2,FALSE)</f>
        <v>MLI</v>
      </c>
      <c r="G1395" s="113"/>
      <c r="H1395" s="113" t="str">
        <f t="shared" si="21"/>
        <v>MLI</v>
      </c>
      <c r="I1395">
        <v>1</v>
      </c>
    </row>
    <row r="1396" spans="2:9">
      <c r="B1396" s="100" t="s">
        <v>278</v>
      </c>
      <c r="C1396" t="s">
        <v>48</v>
      </c>
      <c r="D1396" t="s">
        <v>105</v>
      </c>
      <c r="E1396" t="s">
        <v>398</v>
      </c>
      <c r="F1396" s="113" t="str">
        <f>VLOOKUP(B1396,'DEER BldgType Assignment'!$B$7:$C$139,2,FALSE)</f>
        <v>MLI</v>
      </c>
      <c r="G1396" s="113"/>
      <c r="H1396" s="113" t="str">
        <f t="shared" si="21"/>
        <v>MLI</v>
      </c>
      <c r="I1396">
        <v>1</v>
      </c>
    </row>
    <row r="1397" spans="2:9">
      <c r="B1397" t="s">
        <v>231</v>
      </c>
      <c r="C1397" t="s">
        <v>48</v>
      </c>
      <c r="D1397" t="s">
        <v>48</v>
      </c>
      <c r="E1397" t="s">
        <v>391</v>
      </c>
      <c r="F1397" s="113" t="str">
        <f>VLOOKUP(B1397,'DEER BldgType Assignment'!$B$7:$C$139,2,FALSE)</f>
        <v>RtS</v>
      </c>
      <c r="G1397" s="113"/>
      <c r="H1397" s="113" t="str">
        <f t="shared" si="21"/>
        <v>RtS</v>
      </c>
      <c r="I1397">
        <v>1</v>
      </c>
    </row>
    <row r="1398" spans="2:9">
      <c r="B1398" t="s">
        <v>231</v>
      </c>
      <c r="C1398" t="s">
        <v>48</v>
      </c>
      <c r="D1398" t="s">
        <v>48</v>
      </c>
      <c r="E1398" t="s">
        <v>397</v>
      </c>
      <c r="F1398" s="113" t="str">
        <f>VLOOKUP(B1398,'DEER BldgType Assignment'!$B$7:$C$139,2,FALSE)</f>
        <v>RtS</v>
      </c>
      <c r="G1398" s="113"/>
      <c r="H1398" s="113" t="str">
        <f t="shared" si="21"/>
        <v>RtS</v>
      </c>
      <c r="I1398">
        <v>1</v>
      </c>
    </row>
    <row r="1399" spans="2:9">
      <c r="B1399" t="s">
        <v>231</v>
      </c>
      <c r="C1399" t="s">
        <v>48</v>
      </c>
      <c r="D1399" t="s">
        <v>48</v>
      </c>
      <c r="E1399" t="s">
        <v>398</v>
      </c>
      <c r="F1399" s="113" t="str">
        <f>VLOOKUP(B1399,'DEER BldgType Assignment'!$B$7:$C$139,2,FALSE)</f>
        <v>RtS</v>
      </c>
      <c r="G1399" s="113"/>
      <c r="H1399" s="113" t="str">
        <f t="shared" si="21"/>
        <v>RtS</v>
      </c>
      <c r="I1399">
        <v>2</v>
      </c>
    </row>
    <row r="1400" spans="2:9">
      <c r="B1400" t="s">
        <v>108</v>
      </c>
      <c r="C1400" t="s">
        <v>368</v>
      </c>
      <c r="D1400" t="s">
        <v>108</v>
      </c>
      <c r="E1400" t="s">
        <v>410</v>
      </c>
      <c r="F1400" s="113" t="str">
        <f>VLOOKUP(B1400,'DEER BldgType Assignment'!$B$7:$C$139,2,FALSE)</f>
        <v>Htl</v>
      </c>
      <c r="G1400" s="113"/>
      <c r="H1400" s="113" t="str">
        <f t="shared" si="21"/>
        <v>Htl</v>
      </c>
      <c r="I1400">
        <v>5</v>
      </c>
    </row>
    <row r="1401" spans="2:9">
      <c r="B1401" t="s">
        <v>109</v>
      </c>
      <c r="C1401" t="s">
        <v>368</v>
      </c>
      <c r="D1401" t="s">
        <v>109</v>
      </c>
      <c r="E1401" t="s">
        <v>410</v>
      </c>
      <c r="F1401" s="113" t="str">
        <f>VLOOKUP(B1401,'DEER BldgType Assignment'!$B$7:$C$139,2,FALSE)</f>
        <v>Mtl</v>
      </c>
      <c r="G1401" s="113"/>
      <c r="H1401" s="113" t="str">
        <f t="shared" si="21"/>
        <v>Mtl</v>
      </c>
      <c r="I1401">
        <v>2</v>
      </c>
    </row>
    <row r="1402" spans="2:9">
      <c r="B1402" t="s">
        <v>109</v>
      </c>
      <c r="C1402" t="s">
        <v>368</v>
      </c>
      <c r="D1402" t="s">
        <v>109</v>
      </c>
      <c r="E1402" t="s">
        <v>385</v>
      </c>
      <c r="F1402" s="113" t="str">
        <f>VLOOKUP(B1402,'DEER BldgType Assignment'!$B$7:$C$139,2,FALSE)</f>
        <v>Mtl</v>
      </c>
      <c r="G1402" s="113"/>
      <c r="H1402" s="113" t="str">
        <f t="shared" si="21"/>
        <v>Mtl</v>
      </c>
      <c r="I1402">
        <v>1</v>
      </c>
    </row>
    <row r="1403" spans="2:9">
      <c r="B1403" t="s">
        <v>109</v>
      </c>
      <c r="C1403" t="s">
        <v>368</v>
      </c>
      <c r="D1403" t="s">
        <v>109</v>
      </c>
      <c r="E1403" t="s">
        <v>391</v>
      </c>
      <c r="F1403" s="113" t="str">
        <f>VLOOKUP(B1403,'DEER BldgType Assignment'!$B$7:$C$139,2,FALSE)</f>
        <v>Mtl</v>
      </c>
      <c r="G1403" s="113"/>
      <c r="H1403" s="113" t="str">
        <f t="shared" si="21"/>
        <v>Mtl</v>
      </c>
      <c r="I1403">
        <v>1</v>
      </c>
    </row>
    <row r="1404" spans="2:9">
      <c r="B1404" t="s">
        <v>109</v>
      </c>
      <c r="C1404" t="s">
        <v>368</v>
      </c>
      <c r="D1404" t="s">
        <v>109</v>
      </c>
      <c r="E1404" t="s">
        <v>387</v>
      </c>
      <c r="F1404" s="113" t="str">
        <f>VLOOKUP(B1404,'DEER BldgType Assignment'!$B$7:$C$139,2,FALSE)</f>
        <v>Mtl</v>
      </c>
      <c r="G1404" s="113"/>
      <c r="H1404" s="113" t="str">
        <f t="shared" si="21"/>
        <v>Mtl</v>
      </c>
      <c r="I1404">
        <v>1</v>
      </c>
    </row>
    <row r="1405" spans="2:9">
      <c r="B1405" t="s">
        <v>265</v>
      </c>
      <c r="C1405" t="s">
        <v>276</v>
      </c>
      <c r="D1405" t="s">
        <v>105</v>
      </c>
      <c r="E1405" t="s">
        <v>387</v>
      </c>
      <c r="F1405" s="113" t="str">
        <f>VLOOKUP(B1405,'DEER BldgType Assignment'!$B$7:$C$139,2,FALSE)</f>
        <v>MLI</v>
      </c>
      <c r="G1405" s="113"/>
      <c r="H1405" s="113" t="str">
        <f t="shared" si="21"/>
        <v>MLI</v>
      </c>
      <c r="I1405">
        <v>9</v>
      </c>
    </row>
    <row r="1406" spans="2:9">
      <c r="B1406" t="s">
        <v>335</v>
      </c>
      <c r="C1406" t="s">
        <v>48</v>
      </c>
      <c r="D1406" t="s">
        <v>48</v>
      </c>
      <c r="E1406" t="s">
        <v>386</v>
      </c>
      <c r="F1406" s="113" t="str">
        <f>VLOOKUP(B1406,'DEER BldgType Assignment'!$B$7:$C$139,2,FALSE)</f>
        <v>RtS</v>
      </c>
      <c r="G1406" s="113"/>
      <c r="H1406" s="113" t="str">
        <f t="shared" si="21"/>
        <v>RtS</v>
      </c>
      <c r="I1406">
        <v>1</v>
      </c>
    </row>
    <row r="1407" spans="2:9">
      <c r="B1407" t="s">
        <v>335</v>
      </c>
      <c r="C1407" t="s">
        <v>48</v>
      </c>
      <c r="D1407" t="s">
        <v>48</v>
      </c>
      <c r="E1407" t="s">
        <v>401</v>
      </c>
      <c r="F1407" s="113" t="str">
        <f>VLOOKUP(B1407,'DEER BldgType Assignment'!$B$7:$C$139,2,FALSE)</f>
        <v>RtS</v>
      </c>
      <c r="G1407" s="113"/>
      <c r="H1407" s="113" t="str">
        <f t="shared" si="21"/>
        <v>RtS</v>
      </c>
      <c r="I1407">
        <v>1</v>
      </c>
    </row>
    <row r="1408" spans="2:9">
      <c r="B1408" t="s">
        <v>276</v>
      </c>
      <c r="C1408" t="s">
        <v>276</v>
      </c>
      <c r="D1408" t="s">
        <v>105</v>
      </c>
      <c r="E1408" t="s">
        <v>387</v>
      </c>
      <c r="F1408" s="113" t="str">
        <f>VLOOKUP(B1408,'DEER BldgType Assignment'!$B$7:$C$139,2,FALSE)</f>
        <v>MLI</v>
      </c>
      <c r="G1408" s="113"/>
      <c r="H1408" s="113" t="str">
        <f t="shared" si="21"/>
        <v>MLI</v>
      </c>
      <c r="I1408">
        <v>3</v>
      </c>
    </row>
    <row r="1409" spans="2:9">
      <c r="B1409" t="s">
        <v>282</v>
      </c>
      <c r="C1409" t="s">
        <v>48</v>
      </c>
      <c r="D1409" t="s">
        <v>105</v>
      </c>
      <c r="E1409" t="s">
        <v>397</v>
      </c>
      <c r="F1409" s="113" t="str">
        <f>VLOOKUP(B1409,'DEER BldgType Assignment'!$B$7:$C$139,2,FALSE)</f>
        <v>MLI</v>
      </c>
      <c r="G1409" s="113"/>
      <c r="H1409" s="113" t="str">
        <f t="shared" si="21"/>
        <v>MLI</v>
      </c>
      <c r="I1409">
        <v>2</v>
      </c>
    </row>
    <row r="1410" spans="2:9">
      <c r="B1410" t="s">
        <v>282</v>
      </c>
      <c r="C1410" t="s">
        <v>48</v>
      </c>
      <c r="D1410" t="s">
        <v>105</v>
      </c>
      <c r="E1410" t="s">
        <v>398</v>
      </c>
      <c r="F1410" s="113" t="str">
        <f>VLOOKUP(B1410,'DEER BldgType Assignment'!$B$7:$C$139,2,FALSE)</f>
        <v>MLI</v>
      </c>
      <c r="G1410" s="113"/>
      <c r="H1410" s="113" t="str">
        <f t="shared" si="21"/>
        <v>MLI</v>
      </c>
      <c r="I1410">
        <v>2</v>
      </c>
    </row>
    <row r="1411" spans="2:9">
      <c r="B1411" t="s">
        <v>282</v>
      </c>
      <c r="C1411" t="s">
        <v>48</v>
      </c>
      <c r="D1411" t="s">
        <v>105</v>
      </c>
      <c r="E1411" t="s">
        <v>400</v>
      </c>
      <c r="F1411" s="113" t="str">
        <f>VLOOKUP(B1411,'DEER BldgType Assignment'!$B$7:$C$139,2,FALSE)</f>
        <v>MLI</v>
      </c>
      <c r="G1411" s="113"/>
      <c r="H1411" s="113" t="str">
        <f t="shared" si="21"/>
        <v>MLI</v>
      </c>
      <c r="I1411">
        <v>1</v>
      </c>
    </row>
    <row r="1412" spans="2:9">
      <c r="B1412" t="s">
        <v>273</v>
      </c>
      <c r="C1412" t="s">
        <v>34</v>
      </c>
      <c r="D1412" t="s">
        <v>34</v>
      </c>
      <c r="E1412" t="s">
        <v>395</v>
      </c>
      <c r="F1412" s="113" t="str">
        <f>VLOOKUP(B1412,'DEER BldgType Assignment'!$B$7:$C$139,2,FALSE)</f>
        <v>OfS</v>
      </c>
      <c r="G1412" s="113"/>
      <c r="H1412" s="113" t="str">
        <f t="shared" si="21"/>
        <v>OfS</v>
      </c>
      <c r="I1412">
        <v>1</v>
      </c>
    </row>
    <row r="1413" spans="2:9">
      <c r="B1413" t="s">
        <v>273</v>
      </c>
      <c r="C1413" t="s">
        <v>34</v>
      </c>
      <c r="D1413" t="s">
        <v>34</v>
      </c>
      <c r="E1413" t="s">
        <v>385</v>
      </c>
      <c r="F1413" s="113" t="str">
        <f>VLOOKUP(B1413,'DEER BldgType Assignment'!$B$7:$C$139,2,FALSE)</f>
        <v>OfS</v>
      </c>
      <c r="G1413" s="113"/>
      <c r="H1413" s="113" t="str">
        <f t="shared" si="21"/>
        <v>OfS</v>
      </c>
      <c r="I1413">
        <v>3</v>
      </c>
    </row>
    <row r="1414" spans="2:9">
      <c r="B1414" t="s">
        <v>273</v>
      </c>
      <c r="C1414" t="s">
        <v>34</v>
      </c>
      <c r="D1414" t="s">
        <v>34</v>
      </c>
      <c r="E1414" t="s">
        <v>392</v>
      </c>
      <c r="F1414" s="113" t="str">
        <f>VLOOKUP(B1414,'DEER BldgType Assignment'!$B$7:$C$139,2,FALSE)</f>
        <v>OfS</v>
      </c>
      <c r="G1414" s="113"/>
      <c r="H1414" s="113" t="str">
        <f t="shared" si="21"/>
        <v>OfS</v>
      </c>
      <c r="I1414">
        <v>2</v>
      </c>
    </row>
    <row r="1415" spans="2:9">
      <c r="B1415" t="s">
        <v>273</v>
      </c>
      <c r="C1415" t="s">
        <v>34</v>
      </c>
      <c r="D1415" t="s">
        <v>34</v>
      </c>
      <c r="E1415" t="s">
        <v>366</v>
      </c>
      <c r="F1415" s="113" t="str">
        <f>VLOOKUP(B1415,'DEER BldgType Assignment'!$B$7:$C$139,2,FALSE)</f>
        <v>OfS</v>
      </c>
      <c r="G1415" s="113"/>
      <c r="H1415" s="113" t="str">
        <f t="shared" si="21"/>
        <v>OfS</v>
      </c>
      <c r="I1415">
        <v>2</v>
      </c>
    </row>
    <row r="1416" spans="2:9">
      <c r="B1416" t="s">
        <v>331</v>
      </c>
      <c r="C1416" t="s">
        <v>368</v>
      </c>
      <c r="D1416" t="s">
        <v>108</v>
      </c>
      <c r="E1416" t="s">
        <v>416</v>
      </c>
      <c r="F1416" s="113" t="str">
        <f>VLOOKUP(B1416,'DEER BldgType Assignment'!$B$7:$C$139,2,FALSE)</f>
        <v>Htl</v>
      </c>
      <c r="G1416" s="113"/>
      <c r="H1416" s="113" t="str">
        <f t="shared" ref="H1416:H1479" si="22">IF(ISBLANK(G1416),F1416,G1416)</f>
        <v>Htl</v>
      </c>
      <c r="I1416">
        <v>1</v>
      </c>
    </row>
    <row r="1417" spans="2:9">
      <c r="B1417" t="s">
        <v>331</v>
      </c>
      <c r="C1417" t="s">
        <v>368</v>
      </c>
      <c r="D1417" t="s">
        <v>108</v>
      </c>
      <c r="E1417" t="s">
        <v>397</v>
      </c>
      <c r="F1417" s="113" t="str">
        <f>VLOOKUP(B1417,'DEER BldgType Assignment'!$B$7:$C$139,2,FALSE)</f>
        <v>Htl</v>
      </c>
      <c r="G1417" s="113"/>
      <c r="H1417" s="113" t="str">
        <f t="shared" si="22"/>
        <v>Htl</v>
      </c>
      <c r="I1417">
        <v>3</v>
      </c>
    </row>
    <row r="1418" spans="2:9">
      <c r="B1418" t="s">
        <v>331</v>
      </c>
      <c r="C1418" t="s">
        <v>368</v>
      </c>
      <c r="D1418" t="s">
        <v>108</v>
      </c>
      <c r="E1418" t="s">
        <v>398</v>
      </c>
      <c r="F1418" s="113" t="str">
        <f>VLOOKUP(B1418,'DEER BldgType Assignment'!$B$7:$C$139,2,FALSE)</f>
        <v>Htl</v>
      </c>
      <c r="G1418" s="113"/>
      <c r="H1418" s="113" t="str">
        <f t="shared" si="22"/>
        <v>Htl</v>
      </c>
      <c r="I1418">
        <v>1</v>
      </c>
    </row>
    <row r="1419" spans="2:9">
      <c r="B1419" t="s">
        <v>331</v>
      </c>
      <c r="C1419" t="s">
        <v>368</v>
      </c>
      <c r="D1419" t="s">
        <v>108</v>
      </c>
      <c r="E1419" t="s">
        <v>400</v>
      </c>
      <c r="F1419" s="113" t="str">
        <f>VLOOKUP(B1419,'DEER BldgType Assignment'!$B$7:$C$139,2,FALSE)</f>
        <v>Htl</v>
      </c>
      <c r="G1419" s="113"/>
      <c r="H1419" s="113" t="str">
        <f t="shared" si="22"/>
        <v>Htl</v>
      </c>
      <c r="I1419">
        <v>1</v>
      </c>
    </row>
    <row r="1420" spans="2:9">
      <c r="B1420" t="s">
        <v>308</v>
      </c>
      <c r="C1420" t="s">
        <v>374</v>
      </c>
      <c r="D1420" t="s">
        <v>34</v>
      </c>
      <c r="E1420" t="s">
        <v>385</v>
      </c>
      <c r="F1420" s="113" t="str">
        <f>VLOOKUP(B1420,'DEER BldgType Assignment'!$B$7:$C$139,2,FALSE)</f>
        <v>OfS</v>
      </c>
      <c r="G1420" s="113"/>
      <c r="H1420" s="113" t="str">
        <f t="shared" si="22"/>
        <v>OfS</v>
      </c>
      <c r="I1420">
        <v>1</v>
      </c>
    </row>
    <row r="1421" spans="2:9">
      <c r="B1421" t="s">
        <v>308</v>
      </c>
      <c r="C1421" t="s">
        <v>374</v>
      </c>
      <c r="D1421" t="s">
        <v>34</v>
      </c>
      <c r="E1421" t="s">
        <v>418</v>
      </c>
      <c r="F1421" s="113" t="str">
        <f>VLOOKUP(B1421,'DEER BldgType Assignment'!$B$7:$C$139,2,FALSE)</f>
        <v>OfS</v>
      </c>
      <c r="G1421" s="113"/>
      <c r="H1421" s="113" t="str">
        <f t="shared" si="22"/>
        <v>OfS</v>
      </c>
      <c r="I1421">
        <v>4</v>
      </c>
    </row>
    <row r="1422" spans="2:9">
      <c r="B1422" t="s">
        <v>308</v>
      </c>
      <c r="C1422" t="s">
        <v>374</v>
      </c>
      <c r="D1422" t="s">
        <v>34</v>
      </c>
      <c r="E1422" t="s">
        <v>386</v>
      </c>
      <c r="F1422" s="113" t="str">
        <f>VLOOKUP(B1422,'DEER BldgType Assignment'!$B$7:$C$139,2,FALSE)</f>
        <v>OfS</v>
      </c>
      <c r="G1422" s="113"/>
      <c r="H1422" s="113" t="str">
        <f t="shared" si="22"/>
        <v>OfS</v>
      </c>
      <c r="I1422">
        <v>2</v>
      </c>
    </row>
    <row r="1423" spans="2:9">
      <c r="B1423" t="s">
        <v>308</v>
      </c>
      <c r="C1423" t="s">
        <v>374</v>
      </c>
      <c r="D1423" t="s">
        <v>34</v>
      </c>
      <c r="E1423" t="s">
        <v>366</v>
      </c>
      <c r="F1423" s="113" t="str">
        <f>VLOOKUP(B1423,'DEER BldgType Assignment'!$B$7:$C$139,2,FALSE)</f>
        <v>OfS</v>
      </c>
      <c r="G1423" s="113"/>
      <c r="H1423" s="113" t="str">
        <f t="shared" si="22"/>
        <v>OfS</v>
      </c>
      <c r="I1423">
        <v>1</v>
      </c>
    </row>
    <row r="1424" spans="2:9">
      <c r="B1424" t="s">
        <v>223</v>
      </c>
      <c r="C1424" t="s">
        <v>276</v>
      </c>
      <c r="D1424" t="s">
        <v>105</v>
      </c>
      <c r="E1424" t="s">
        <v>396</v>
      </c>
      <c r="F1424" s="113" t="str">
        <f>VLOOKUP(B1424,'DEER BldgType Assignment'!$B$7:$C$139,2,FALSE)</f>
        <v>MLI</v>
      </c>
      <c r="G1424" s="113"/>
      <c r="H1424" s="113" t="str">
        <f t="shared" si="22"/>
        <v>MLI</v>
      </c>
      <c r="I1424">
        <v>2</v>
      </c>
    </row>
    <row r="1425" spans="2:9">
      <c r="B1425" t="s">
        <v>223</v>
      </c>
      <c r="C1425" t="s">
        <v>276</v>
      </c>
      <c r="D1425" t="s">
        <v>105</v>
      </c>
      <c r="E1425" t="s">
        <v>406</v>
      </c>
      <c r="F1425" s="113" t="str">
        <f>VLOOKUP(B1425,'DEER BldgType Assignment'!$B$7:$C$139,2,FALSE)</f>
        <v>MLI</v>
      </c>
      <c r="G1425" s="113"/>
      <c r="H1425" s="113" t="str">
        <f t="shared" si="22"/>
        <v>MLI</v>
      </c>
      <c r="I1425">
        <v>1</v>
      </c>
    </row>
    <row r="1426" spans="2:9">
      <c r="B1426" t="s">
        <v>223</v>
      </c>
      <c r="C1426" t="s">
        <v>276</v>
      </c>
      <c r="D1426" t="s">
        <v>105</v>
      </c>
      <c r="E1426" t="s">
        <v>400</v>
      </c>
      <c r="F1426" s="113" t="str">
        <f>VLOOKUP(B1426,'DEER BldgType Assignment'!$B$7:$C$139,2,FALSE)</f>
        <v>MLI</v>
      </c>
      <c r="G1426" s="113"/>
      <c r="H1426" s="113" t="str">
        <f t="shared" si="22"/>
        <v>MLI</v>
      </c>
      <c r="I1426">
        <v>2</v>
      </c>
    </row>
    <row r="1427" spans="2:9">
      <c r="B1427" t="s">
        <v>223</v>
      </c>
      <c r="C1427" t="s">
        <v>276</v>
      </c>
      <c r="D1427" t="s">
        <v>105</v>
      </c>
      <c r="E1427" t="s">
        <v>366</v>
      </c>
      <c r="F1427" s="113" t="str">
        <f>VLOOKUP(B1427,'DEER BldgType Assignment'!$B$7:$C$139,2,FALSE)</f>
        <v>MLI</v>
      </c>
      <c r="G1427" s="113"/>
      <c r="H1427" s="113" t="str">
        <f t="shared" si="22"/>
        <v>MLI</v>
      </c>
      <c r="I1427">
        <v>1</v>
      </c>
    </row>
    <row r="1428" spans="2:9">
      <c r="B1428" t="s">
        <v>223</v>
      </c>
      <c r="C1428" t="s">
        <v>276</v>
      </c>
      <c r="D1428" t="s">
        <v>105</v>
      </c>
      <c r="E1428" t="s">
        <v>396</v>
      </c>
      <c r="F1428" s="113" t="str">
        <f>VLOOKUP(B1428,'DEER BldgType Assignment'!$B$7:$C$139,2,FALSE)</f>
        <v>MLI</v>
      </c>
      <c r="G1428" s="113"/>
      <c r="H1428" s="113" t="str">
        <f t="shared" si="22"/>
        <v>MLI</v>
      </c>
      <c r="I1428">
        <v>3</v>
      </c>
    </row>
    <row r="1429" spans="2:9">
      <c r="B1429" t="s">
        <v>223</v>
      </c>
      <c r="C1429" t="s">
        <v>276</v>
      </c>
      <c r="D1429" t="s">
        <v>105</v>
      </c>
      <c r="E1429" t="s">
        <v>400</v>
      </c>
      <c r="F1429" s="113" t="str">
        <f>VLOOKUP(B1429,'DEER BldgType Assignment'!$B$7:$C$139,2,FALSE)</f>
        <v>MLI</v>
      </c>
      <c r="G1429" s="113"/>
      <c r="H1429" s="113" t="str">
        <f t="shared" si="22"/>
        <v>MLI</v>
      </c>
      <c r="I1429">
        <v>2</v>
      </c>
    </row>
    <row r="1430" spans="2:9">
      <c r="B1430" t="s">
        <v>302</v>
      </c>
      <c r="C1430" t="s">
        <v>48</v>
      </c>
      <c r="D1430" t="s">
        <v>48</v>
      </c>
      <c r="E1430" t="s">
        <v>401</v>
      </c>
      <c r="F1430" s="113" t="str">
        <f>VLOOKUP(B1430,'DEER BldgType Assignment'!$B$7:$C$139,2,FALSE)</f>
        <v>RtS</v>
      </c>
      <c r="G1430" s="113"/>
      <c r="H1430" s="113" t="str">
        <f t="shared" si="22"/>
        <v>RtS</v>
      </c>
      <c r="I1430">
        <v>1</v>
      </c>
    </row>
    <row r="1431" spans="2:9">
      <c r="B1431" t="s">
        <v>302</v>
      </c>
      <c r="C1431" t="s">
        <v>48</v>
      </c>
      <c r="D1431" t="s">
        <v>48</v>
      </c>
      <c r="E1431" t="s">
        <v>391</v>
      </c>
      <c r="F1431" s="113" t="str">
        <f>VLOOKUP(B1431,'DEER BldgType Assignment'!$B$7:$C$139,2,FALSE)</f>
        <v>RtS</v>
      </c>
      <c r="G1431" s="113"/>
      <c r="H1431" s="113" t="str">
        <f t="shared" si="22"/>
        <v>RtS</v>
      </c>
      <c r="I1431">
        <v>1</v>
      </c>
    </row>
    <row r="1432" spans="2:9">
      <c r="B1432" t="s">
        <v>302</v>
      </c>
      <c r="C1432" t="s">
        <v>48</v>
      </c>
      <c r="D1432" t="s">
        <v>48</v>
      </c>
      <c r="E1432" t="s">
        <v>366</v>
      </c>
      <c r="F1432" s="113" t="str">
        <f>VLOOKUP(B1432,'DEER BldgType Assignment'!$B$7:$C$139,2,FALSE)</f>
        <v>RtS</v>
      </c>
      <c r="G1432" s="113"/>
      <c r="H1432" s="113" t="str">
        <f t="shared" si="22"/>
        <v>RtS</v>
      </c>
      <c r="I1432">
        <v>2</v>
      </c>
    </row>
    <row r="1433" spans="2:9">
      <c r="B1433" t="s">
        <v>277</v>
      </c>
      <c r="C1433" t="s">
        <v>17</v>
      </c>
      <c r="D1433" t="s">
        <v>100</v>
      </c>
      <c r="E1433" t="s">
        <v>389</v>
      </c>
      <c r="F1433" s="113" t="str">
        <f>VLOOKUP(B1433,'DEER BldgType Assignment'!$B$7:$C$139,2,FALSE)</f>
        <v>EPr</v>
      </c>
      <c r="G1433" s="113"/>
      <c r="H1433" s="113" t="str">
        <f t="shared" si="22"/>
        <v>EPr</v>
      </c>
      <c r="I1433">
        <v>1</v>
      </c>
    </row>
    <row r="1434" spans="2:9">
      <c r="B1434" t="s">
        <v>277</v>
      </c>
      <c r="C1434" t="s">
        <v>17</v>
      </c>
      <c r="D1434" t="s">
        <v>100</v>
      </c>
      <c r="E1434" t="s">
        <v>385</v>
      </c>
      <c r="F1434" s="113" t="str">
        <f>VLOOKUP(B1434,'DEER BldgType Assignment'!$B$7:$C$139,2,FALSE)</f>
        <v>EPr</v>
      </c>
      <c r="G1434" s="113"/>
      <c r="H1434" s="113" t="str">
        <f t="shared" si="22"/>
        <v>EPr</v>
      </c>
      <c r="I1434">
        <v>1</v>
      </c>
    </row>
    <row r="1435" spans="2:9">
      <c r="B1435" t="s">
        <v>277</v>
      </c>
      <c r="C1435" t="s">
        <v>17</v>
      </c>
      <c r="D1435" t="s">
        <v>100</v>
      </c>
      <c r="E1435" t="s">
        <v>391</v>
      </c>
      <c r="F1435" s="113" t="str">
        <f>VLOOKUP(B1435,'DEER BldgType Assignment'!$B$7:$C$139,2,FALSE)</f>
        <v>EPr</v>
      </c>
      <c r="G1435" s="113"/>
      <c r="H1435" s="113" t="str">
        <f t="shared" si="22"/>
        <v>EPr</v>
      </c>
      <c r="I1435">
        <v>1</v>
      </c>
    </row>
    <row r="1436" spans="2:9">
      <c r="B1436" t="s">
        <v>277</v>
      </c>
      <c r="C1436" t="s">
        <v>17</v>
      </c>
      <c r="D1436" t="s">
        <v>100</v>
      </c>
      <c r="E1436" t="s">
        <v>366</v>
      </c>
      <c r="F1436" s="113" t="str">
        <f>VLOOKUP(B1436,'DEER BldgType Assignment'!$B$7:$C$139,2,FALSE)</f>
        <v>EPr</v>
      </c>
      <c r="G1436" s="113"/>
      <c r="H1436" s="113" t="str">
        <f t="shared" si="22"/>
        <v>EPr</v>
      </c>
      <c r="I1436">
        <v>2</v>
      </c>
    </row>
    <row r="1437" spans="2:9">
      <c r="B1437" t="s">
        <v>265</v>
      </c>
      <c r="C1437" t="s">
        <v>276</v>
      </c>
      <c r="D1437" t="s">
        <v>105</v>
      </c>
      <c r="E1437" t="s">
        <v>393</v>
      </c>
      <c r="F1437" s="113" t="str">
        <f>VLOOKUP(B1437,'DEER BldgType Assignment'!$B$7:$C$139,2,FALSE)</f>
        <v>MLI</v>
      </c>
      <c r="G1437" s="113"/>
      <c r="H1437" s="113" t="str">
        <f t="shared" si="22"/>
        <v>MLI</v>
      </c>
      <c r="I1437">
        <v>4</v>
      </c>
    </row>
    <row r="1438" spans="2:9">
      <c r="B1438" t="s">
        <v>265</v>
      </c>
      <c r="C1438" t="s">
        <v>276</v>
      </c>
      <c r="D1438" t="s">
        <v>105</v>
      </c>
      <c r="E1438" t="s">
        <v>387</v>
      </c>
      <c r="F1438" s="113" t="str">
        <f>VLOOKUP(B1438,'DEER BldgType Assignment'!$B$7:$C$139,2,FALSE)</f>
        <v>MLI</v>
      </c>
      <c r="G1438" s="113"/>
      <c r="H1438" s="113" t="str">
        <f t="shared" si="22"/>
        <v>MLI</v>
      </c>
      <c r="I1438">
        <v>2</v>
      </c>
    </row>
    <row r="1439" spans="2:9">
      <c r="B1439" t="s">
        <v>259</v>
      </c>
      <c r="C1439" t="s">
        <v>165</v>
      </c>
      <c r="D1439" t="s">
        <v>105</v>
      </c>
      <c r="E1439" t="s">
        <v>407</v>
      </c>
      <c r="F1439" s="113" t="str">
        <f>VLOOKUP(B1439,'DEER BldgType Assignment'!$B$7:$C$139,2,FALSE)</f>
        <v>MLI</v>
      </c>
      <c r="G1439" s="113"/>
      <c r="H1439" s="113" t="str">
        <f t="shared" si="22"/>
        <v>MLI</v>
      </c>
      <c r="I1439">
        <v>1</v>
      </c>
    </row>
    <row r="1440" spans="2:9">
      <c r="B1440" t="s">
        <v>234</v>
      </c>
      <c r="C1440" t="s">
        <v>15</v>
      </c>
      <c r="D1440" t="s">
        <v>15</v>
      </c>
      <c r="E1440" t="s">
        <v>389</v>
      </c>
      <c r="F1440" s="113" t="str">
        <f>VLOOKUP(B1440,'DEER BldgType Assignment'!$B$7:$C$139,2,FALSE)</f>
        <v>Asm</v>
      </c>
      <c r="G1440" s="113"/>
      <c r="H1440" s="113" t="str">
        <f t="shared" si="22"/>
        <v>Asm</v>
      </c>
      <c r="I1440">
        <v>2</v>
      </c>
    </row>
    <row r="1441" spans="2:9">
      <c r="B1441" t="s">
        <v>234</v>
      </c>
      <c r="C1441" t="s">
        <v>15</v>
      </c>
      <c r="D1441" t="s">
        <v>15</v>
      </c>
      <c r="E1441" t="s">
        <v>397</v>
      </c>
      <c r="F1441" s="113" t="str">
        <f>VLOOKUP(B1441,'DEER BldgType Assignment'!$B$7:$C$139,2,FALSE)</f>
        <v>Asm</v>
      </c>
      <c r="G1441" s="113"/>
      <c r="H1441" s="113" t="str">
        <f t="shared" si="22"/>
        <v>Asm</v>
      </c>
      <c r="I1441">
        <v>2</v>
      </c>
    </row>
    <row r="1442" spans="2:9">
      <c r="B1442" t="s">
        <v>234</v>
      </c>
      <c r="C1442" t="s">
        <v>15</v>
      </c>
      <c r="D1442" t="s">
        <v>15</v>
      </c>
      <c r="E1442" t="s">
        <v>393</v>
      </c>
      <c r="F1442" s="113" t="str">
        <f>VLOOKUP(B1442,'DEER BldgType Assignment'!$B$7:$C$139,2,FALSE)</f>
        <v>Asm</v>
      </c>
      <c r="G1442" s="113"/>
      <c r="H1442" s="113" t="str">
        <f t="shared" si="22"/>
        <v>Asm</v>
      </c>
      <c r="I1442">
        <v>1</v>
      </c>
    </row>
    <row r="1443" spans="2:9">
      <c r="B1443" t="s">
        <v>234</v>
      </c>
      <c r="C1443" t="s">
        <v>15</v>
      </c>
      <c r="D1443" t="s">
        <v>15</v>
      </c>
      <c r="E1443" t="s">
        <v>400</v>
      </c>
      <c r="F1443" s="113" t="str">
        <f>VLOOKUP(B1443,'DEER BldgType Assignment'!$B$7:$C$139,2,FALSE)</f>
        <v>Asm</v>
      </c>
      <c r="G1443" s="113"/>
      <c r="H1443" s="113" t="str">
        <f t="shared" si="22"/>
        <v>Asm</v>
      </c>
      <c r="I1443">
        <v>1</v>
      </c>
    </row>
    <row r="1444" spans="2:9">
      <c r="B1444" t="s">
        <v>234</v>
      </c>
      <c r="C1444" t="s">
        <v>15</v>
      </c>
      <c r="D1444" t="s">
        <v>15</v>
      </c>
      <c r="E1444" t="s">
        <v>385</v>
      </c>
      <c r="F1444" s="113" t="str">
        <f>VLOOKUP(B1444,'DEER BldgType Assignment'!$B$7:$C$139,2,FALSE)</f>
        <v>Asm</v>
      </c>
      <c r="G1444" s="113"/>
      <c r="H1444" s="113" t="str">
        <f t="shared" si="22"/>
        <v>Asm</v>
      </c>
      <c r="I1444">
        <v>2</v>
      </c>
    </row>
    <row r="1445" spans="2:9">
      <c r="B1445" t="s">
        <v>234</v>
      </c>
      <c r="C1445" t="s">
        <v>15</v>
      </c>
      <c r="D1445" t="s">
        <v>15</v>
      </c>
      <c r="E1445" t="s">
        <v>366</v>
      </c>
      <c r="F1445" s="113" t="str">
        <f>VLOOKUP(B1445,'DEER BldgType Assignment'!$B$7:$C$139,2,FALSE)</f>
        <v>Asm</v>
      </c>
      <c r="G1445" s="113"/>
      <c r="H1445" s="113" t="str">
        <f t="shared" si="22"/>
        <v>Asm</v>
      </c>
      <c r="I1445">
        <v>1</v>
      </c>
    </row>
    <row r="1446" spans="2:9">
      <c r="B1446" t="s">
        <v>223</v>
      </c>
      <c r="C1446" t="s">
        <v>276</v>
      </c>
      <c r="D1446" t="s">
        <v>105</v>
      </c>
      <c r="E1446" t="s">
        <v>386</v>
      </c>
      <c r="F1446" s="113" t="str">
        <f>VLOOKUP(B1446,'DEER BldgType Assignment'!$B$7:$C$139,2,FALSE)</f>
        <v>MLI</v>
      </c>
      <c r="G1446" s="113"/>
      <c r="H1446" s="113" t="str">
        <f t="shared" si="22"/>
        <v>MLI</v>
      </c>
      <c r="I1446">
        <v>1</v>
      </c>
    </row>
    <row r="1447" spans="2:9">
      <c r="B1447" t="s">
        <v>223</v>
      </c>
      <c r="C1447" t="s">
        <v>276</v>
      </c>
      <c r="D1447" t="s">
        <v>105</v>
      </c>
      <c r="E1447" t="s">
        <v>396</v>
      </c>
      <c r="F1447" s="113" t="str">
        <f>VLOOKUP(B1447,'DEER BldgType Assignment'!$B$7:$C$139,2,FALSE)</f>
        <v>MLI</v>
      </c>
      <c r="G1447" s="113"/>
      <c r="H1447" s="113" t="str">
        <f t="shared" si="22"/>
        <v>MLI</v>
      </c>
      <c r="I1447">
        <v>3</v>
      </c>
    </row>
    <row r="1448" spans="2:9">
      <c r="B1448" t="s">
        <v>251</v>
      </c>
      <c r="C1448" t="s">
        <v>26</v>
      </c>
      <c r="D1448" t="s">
        <v>26</v>
      </c>
      <c r="E1448" t="s">
        <v>401</v>
      </c>
      <c r="F1448" s="113" t="str">
        <f>VLOOKUP(B1448,'DEER BldgType Assignment'!$B$7:$C$139,2,FALSE)</f>
        <v>Gro</v>
      </c>
      <c r="G1448" s="113"/>
      <c r="H1448" s="113" t="str">
        <f t="shared" si="22"/>
        <v>Gro</v>
      </c>
      <c r="I1448">
        <v>4</v>
      </c>
    </row>
    <row r="1449" spans="2:9">
      <c r="B1449" t="s">
        <v>345</v>
      </c>
      <c r="C1449" t="s">
        <v>276</v>
      </c>
      <c r="D1449" t="s">
        <v>52</v>
      </c>
      <c r="E1449" t="s">
        <v>370</v>
      </c>
      <c r="F1449" s="113" t="str">
        <f>VLOOKUP(B1449,'DEER BldgType Assignment'!$B$7:$C$139,2,FALSE)</f>
        <v>SUn</v>
      </c>
      <c r="G1449" s="113"/>
      <c r="H1449" s="113" t="str">
        <f t="shared" si="22"/>
        <v>SUn</v>
      </c>
      <c r="I1449">
        <v>11</v>
      </c>
    </row>
    <row r="1450" spans="2:9">
      <c r="B1450" t="s">
        <v>345</v>
      </c>
      <c r="C1450" t="s">
        <v>276</v>
      </c>
      <c r="D1450" t="s">
        <v>52</v>
      </c>
      <c r="E1450" t="s">
        <v>367</v>
      </c>
      <c r="F1450" s="113" t="str">
        <f>VLOOKUP(B1450,'DEER BldgType Assignment'!$B$7:$C$139,2,FALSE)</f>
        <v>SUn</v>
      </c>
      <c r="G1450" s="113"/>
      <c r="H1450" s="113" t="str">
        <f t="shared" si="22"/>
        <v>SUn</v>
      </c>
      <c r="I1450">
        <v>1</v>
      </c>
    </row>
    <row r="1451" spans="2:9">
      <c r="B1451" t="s">
        <v>345</v>
      </c>
      <c r="C1451" t="s">
        <v>276</v>
      </c>
      <c r="D1451" t="s">
        <v>52</v>
      </c>
      <c r="E1451" t="s">
        <v>365</v>
      </c>
      <c r="F1451" s="113" t="str">
        <f>VLOOKUP(B1451,'DEER BldgType Assignment'!$B$7:$C$139,2,FALSE)</f>
        <v>SUn</v>
      </c>
      <c r="G1451" s="113"/>
      <c r="H1451" s="113" t="str">
        <f t="shared" si="22"/>
        <v>SUn</v>
      </c>
      <c r="I1451">
        <v>2</v>
      </c>
    </row>
    <row r="1452" spans="2:9">
      <c r="B1452" t="s">
        <v>345</v>
      </c>
      <c r="C1452" t="s">
        <v>276</v>
      </c>
      <c r="D1452" t="s">
        <v>52</v>
      </c>
      <c r="E1452" t="s">
        <v>371</v>
      </c>
      <c r="F1452" s="113" t="str">
        <f>VLOOKUP(B1452,'DEER BldgType Assignment'!$B$7:$C$139,2,FALSE)</f>
        <v>SUn</v>
      </c>
      <c r="G1452" s="113"/>
      <c r="H1452" s="113" t="str">
        <f t="shared" si="22"/>
        <v>SUn</v>
      </c>
      <c r="I1452">
        <v>3</v>
      </c>
    </row>
    <row r="1453" spans="2:9">
      <c r="B1453" t="s">
        <v>293</v>
      </c>
      <c r="C1453" t="s">
        <v>34</v>
      </c>
      <c r="D1453" t="s">
        <v>34</v>
      </c>
      <c r="E1453" t="s">
        <v>367</v>
      </c>
      <c r="F1453" s="113" t="str">
        <f>VLOOKUP(B1453,'DEER BldgType Assignment'!$B$7:$C$139,2,FALSE)</f>
        <v>OfS</v>
      </c>
      <c r="G1453" s="113"/>
      <c r="H1453" s="113" t="str">
        <f t="shared" si="22"/>
        <v>OfS</v>
      </c>
      <c r="I1453">
        <v>1</v>
      </c>
    </row>
    <row r="1454" spans="2:9">
      <c r="B1454" t="s">
        <v>293</v>
      </c>
      <c r="C1454" t="s">
        <v>34</v>
      </c>
      <c r="D1454" t="s">
        <v>34</v>
      </c>
      <c r="E1454" t="s">
        <v>366</v>
      </c>
      <c r="F1454" s="113" t="str">
        <f>VLOOKUP(B1454,'DEER BldgType Assignment'!$B$7:$C$139,2,FALSE)</f>
        <v>OfS</v>
      </c>
      <c r="G1454" s="113"/>
      <c r="H1454" s="113" t="str">
        <f t="shared" si="22"/>
        <v>OfS</v>
      </c>
      <c r="I1454">
        <v>1</v>
      </c>
    </row>
    <row r="1455" spans="2:9">
      <c r="B1455" t="s">
        <v>293</v>
      </c>
      <c r="C1455" t="s">
        <v>34</v>
      </c>
      <c r="D1455" t="s">
        <v>34</v>
      </c>
      <c r="E1455" t="s">
        <v>379</v>
      </c>
      <c r="F1455" s="113" t="str">
        <f>VLOOKUP(B1455,'DEER BldgType Assignment'!$B$7:$C$139,2,FALSE)</f>
        <v>OfS</v>
      </c>
      <c r="G1455" s="113"/>
      <c r="H1455" s="113" t="str">
        <f t="shared" si="22"/>
        <v>OfS</v>
      </c>
      <c r="I1455">
        <v>2</v>
      </c>
    </row>
    <row r="1456" spans="2:9">
      <c r="B1456" t="s">
        <v>290</v>
      </c>
      <c r="C1456" t="s">
        <v>373</v>
      </c>
      <c r="D1456" t="s">
        <v>50</v>
      </c>
      <c r="E1456" t="s">
        <v>340</v>
      </c>
      <c r="F1456" s="113" t="str">
        <f>VLOOKUP(B1456,'DEER BldgType Assignment'!$B$7:$C$139,2,FALSE)</f>
        <v>SCn</v>
      </c>
      <c r="G1456" s="113"/>
      <c r="H1456" s="113" t="str">
        <f t="shared" si="22"/>
        <v>SCn</v>
      </c>
      <c r="I1456">
        <v>4</v>
      </c>
    </row>
    <row r="1457" spans="2:9">
      <c r="B1457" t="s">
        <v>107</v>
      </c>
      <c r="C1457" t="s">
        <v>374</v>
      </c>
      <c r="D1457" t="s">
        <v>107</v>
      </c>
      <c r="E1457" t="s">
        <v>367</v>
      </c>
      <c r="F1457" s="113" t="str">
        <f>VLOOKUP(B1457,'DEER BldgType Assignment'!$B$7:$C$139,2,FALSE)</f>
        <v>Nrs</v>
      </c>
      <c r="G1457" s="113"/>
      <c r="H1457" s="113" t="str">
        <f t="shared" si="22"/>
        <v>Nrs</v>
      </c>
      <c r="I1457">
        <v>1</v>
      </c>
    </row>
    <row r="1458" spans="2:9">
      <c r="B1458" t="s">
        <v>107</v>
      </c>
      <c r="C1458" t="s">
        <v>374</v>
      </c>
      <c r="D1458" t="s">
        <v>107</v>
      </c>
      <c r="E1458" t="s">
        <v>371</v>
      </c>
      <c r="F1458" s="113" t="str">
        <f>VLOOKUP(B1458,'DEER BldgType Assignment'!$B$7:$C$139,2,FALSE)</f>
        <v>Nrs</v>
      </c>
      <c r="G1458" s="113"/>
      <c r="H1458" s="113" t="str">
        <f t="shared" si="22"/>
        <v>Nrs</v>
      </c>
      <c r="I1458">
        <v>2</v>
      </c>
    </row>
    <row r="1459" spans="2:9">
      <c r="B1459" t="s">
        <v>107</v>
      </c>
      <c r="C1459" t="s">
        <v>374</v>
      </c>
      <c r="D1459" t="s">
        <v>107</v>
      </c>
      <c r="E1459" t="s">
        <v>366</v>
      </c>
      <c r="F1459" s="113" t="str">
        <f>VLOOKUP(B1459,'DEER BldgType Assignment'!$B$7:$C$139,2,FALSE)</f>
        <v>Nrs</v>
      </c>
      <c r="G1459" s="113"/>
      <c r="H1459" s="113" t="str">
        <f t="shared" si="22"/>
        <v>Nrs</v>
      </c>
      <c r="I1459">
        <v>5</v>
      </c>
    </row>
    <row r="1460" spans="2:9">
      <c r="B1460" t="s">
        <v>223</v>
      </c>
      <c r="C1460" t="s">
        <v>276</v>
      </c>
      <c r="D1460" t="s">
        <v>105</v>
      </c>
      <c r="E1460" t="s">
        <v>370</v>
      </c>
      <c r="F1460" s="113" t="str">
        <f>VLOOKUP(B1460,'DEER BldgType Assignment'!$B$7:$C$139,2,FALSE)</f>
        <v>MLI</v>
      </c>
      <c r="G1460" s="113"/>
      <c r="H1460" s="113" t="str">
        <f t="shared" si="22"/>
        <v>MLI</v>
      </c>
      <c r="I1460">
        <v>2</v>
      </c>
    </row>
    <row r="1461" spans="2:9">
      <c r="B1461" t="s">
        <v>223</v>
      </c>
      <c r="C1461" t="s">
        <v>276</v>
      </c>
      <c r="D1461" t="s">
        <v>105</v>
      </c>
      <c r="E1461" t="s">
        <v>371</v>
      </c>
      <c r="F1461" s="113" t="str">
        <f>VLOOKUP(B1461,'DEER BldgType Assignment'!$B$7:$C$139,2,FALSE)</f>
        <v>MLI</v>
      </c>
      <c r="G1461" s="113"/>
      <c r="H1461" s="113" t="str">
        <f t="shared" si="22"/>
        <v>MLI</v>
      </c>
      <c r="I1461">
        <v>1</v>
      </c>
    </row>
    <row r="1462" spans="2:9">
      <c r="B1462" t="s">
        <v>223</v>
      </c>
      <c r="C1462" t="s">
        <v>276</v>
      </c>
      <c r="D1462" t="s">
        <v>105</v>
      </c>
      <c r="E1462" t="s">
        <v>340</v>
      </c>
      <c r="F1462" s="113" t="str">
        <f>VLOOKUP(B1462,'DEER BldgType Assignment'!$B$7:$C$139,2,FALSE)</f>
        <v>MLI</v>
      </c>
      <c r="G1462" s="113"/>
      <c r="H1462" s="113" t="str">
        <f t="shared" si="22"/>
        <v>MLI</v>
      </c>
      <c r="I1462">
        <v>1</v>
      </c>
    </row>
    <row r="1463" spans="2:9">
      <c r="B1463" s="100" t="s">
        <v>229</v>
      </c>
      <c r="C1463" t="s">
        <v>377</v>
      </c>
      <c r="D1463" t="s">
        <v>105</v>
      </c>
      <c r="E1463" t="s">
        <v>370</v>
      </c>
      <c r="F1463" s="113" t="str">
        <f>VLOOKUP(B1463,'DEER BldgType Assignment'!$B$7:$C$139,2,FALSE)</f>
        <v>MLI</v>
      </c>
      <c r="G1463" s="113"/>
      <c r="H1463" s="113" t="str">
        <f t="shared" si="22"/>
        <v>MLI</v>
      </c>
      <c r="I1463">
        <v>2</v>
      </c>
    </row>
    <row r="1464" spans="2:9">
      <c r="B1464" s="100" t="s">
        <v>229</v>
      </c>
      <c r="C1464" t="s">
        <v>377</v>
      </c>
      <c r="D1464" t="s">
        <v>105</v>
      </c>
      <c r="E1464" t="s">
        <v>340</v>
      </c>
      <c r="F1464" s="113" t="str">
        <f>VLOOKUP(B1464,'DEER BldgType Assignment'!$B$7:$C$139,2,FALSE)</f>
        <v>MLI</v>
      </c>
      <c r="G1464" s="113"/>
      <c r="H1464" s="113" t="str">
        <f t="shared" si="22"/>
        <v>MLI</v>
      </c>
      <c r="I1464">
        <v>2</v>
      </c>
    </row>
    <row r="1465" spans="2:9">
      <c r="B1465" t="s">
        <v>291</v>
      </c>
      <c r="C1465" t="s">
        <v>17</v>
      </c>
      <c r="D1465" t="s">
        <v>100</v>
      </c>
      <c r="E1465" t="s">
        <v>371</v>
      </c>
      <c r="F1465" s="113" t="str">
        <f>VLOOKUP(B1465,'DEER BldgType Assignment'!$B$7:$C$139,2,FALSE)</f>
        <v>EPr</v>
      </c>
      <c r="G1465" s="113"/>
      <c r="H1465" s="113" t="str">
        <f t="shared" si="22"/>
        <v>EPr</v>
      </c>
      <c r="I1465">
        <v>1</v>
      </c>
    </row>
    <row r="1466" spans="2:9">
      <c r="B1466" t="s">
        <v>291</v>
      </c>
      <c r="C1466" t="s">
        <v>17</v>
      </c>
      <c r="D1466" t="s">
        <v>100</v>
      </c>
      <c r="E1466" t="s">
        <v>367</v>
      </c>
      <c r="F1466" s="113" t="str">
        <f>VLOOKUP(B1466,'DEER BldgType Assignment'!$B$7:$C$139,2,FALSE)</f>
        <v>EPr</v>
      </c>
      <c r="G1466" s="113"/>
      <c r="H1466" s="113" t="str">
        <f t="shared" si="22"/>
        <v>EPr</v>
      </c>
      <c r="I1466">
        <v>2</v>
      </c>
    </row>
    <row r="1467" spans="2:9">
      <c r="B1467" t="s">
        <v>291</v>
      </c>
      <c r="C1467" t="s">
        <v>17</v>
      </c>
      <c r="D1467" t="s">
        <v>100</v>
      </c>
      <c r="E1467" t="s">
        <v>365</v>
      </c>
      <c r="F1467" s="113" t="str">
        <f>VLOOKUP(B1467,'DEER BldgType Assignment'!$B$7:$C$139,2,FALSE)</f>
        <v>EPr</v>
      </c>
      <c r="G1467" s="113"/>
      <c r="H1467" s="113" t="str">
        <f t="shared" si="22"/>
        <v>EPr</v>
      </c>
      <c r="I1467">
        <v>3</v>
      </c>
    </row>
    <row r="1468" spans="2:9">
      <c r="B1468" t="s">
        <v>291</v>
      </c>
      <c r="C1468" t="s">
        <v>17</v>
      </c>
      <c r="D1468" t="s">
        <v>100</v>
      </c>
      <c r="E1468" t="s">
        <v>366</v>
      </c>
      <c r="F1468" s="113" t="str">
        <f>VLOOKUP(B1468,'DEER BldgType Assignment'!$B$7:$C$139,2,FALSE)</f>
        <v>EPr</v>
      </c>
      <c r="G1468" s="113"/>
      <c r="H1468" s="113" t="str">
        <f t="shared" si="22"/>
        <v>EPr</v>
      </c>
      <c r="I1468">
        <v>2</v>
      </c>
    </row>
    <row r="1469" spans="2:9">
      <c r="B1469" t="s">
        <v>327</v>
      </c>
      <c r="C1469" t="s">
        <v>380</v>
      </c>
      <c r="D1469" t="s">
        <v>289</v>
      </c>
      <c r="E1469" t="s">
        <v>370</v>
      </c>
      <c r="F1469" s="113" t="str">
        <f>VLOOKUP(B1469,'DEER BldgType Assignment'!$B$7:$C$139,2,FALSE)</f>
        <v>NA</v>
      </c>
      <c r="G1469" s="113"/>
      <c r="H1469" s="113" t="str">
        <f t="shared" si="22"/>
        <v>NA</v>
      </c>
      <c r="I1469">
        <v>1</v>
      </c>
    </row>
    <row r="1470" spans="2:9">
      <c r="B1470" t="s">
        <v>327</v>
      </c>
      <c r="C1470" t="s">
        <v>380</v>
      </c>
      <c r="D1470" t="s">
        <v>289</v>
      </c>
      <c r="E1470" t="s">
        <v>367</v>
      </c>
      <c r="F1470" s="113" t="str">
        <f>VLOOKUP(B1470,'DEER BldgType Assignment'!$B$7:$C$139,2,FALSE)</f>
        <v>NA</v>
      </c>
      <c r="G1470" s="113"/>
      <c r="H1470" s="113" t="str">
        <f t="shared" si="22"/>
        <v>NA</v>
      </c>
      <c r="I1470">
        <v>2</v>
      </c>
    </row>
    <row r="1471" spans="2:9">
      <c r="B1471" t="s">
        <v>327</v>
      </c>
      <c r="C1471" t="s">
        <v>380</v>
      </c>
      <c r="D1471" t="s">
        <v>289</v>
      </c>
      <c r="E1471" t="s">
        <v>365</v>
      </c>
      <c r="F1471" s="113" t="str">
        <f>VLOOKUP(B1471,'DEER BldgType Assignment'!$B$7:$C$139,2,FALSE)</f>
        <v>NA</v>
      </c>
      <c r="G1471" s="113"/>
      <c r="H1471" s="113" t="str">
        <f t="shared" si="22"/>
        <v>NA</v>
      </c>
      <c r="I1471">
        <v>1</v>
      </c>
    </row>
    <row r="1472" spans="2:9">
      <c r="B1472" t="s">
        <v>327</v>
      </c>
      <c r="C1472" t="s">
        <v>380</v>
      </c>
      <c r="D1472" t="s">
        <v>289</v>
      </c>
      <c r="E1472" t="s">
        <v>371</v>
      </c>
      <c r="F1472" s="113" t="str">
        <f>VLOOKUP(B1472,'DEER BldgType Assignment'!$B$7:$C$139,2,FALSE)</f>
        <v>NA</v>
      </c>
      <c r="G1472" s="113"/>
      <c r="H1472" s="113" t="str">
        <f t="shared" si="22"/>
        <v>NA</v>
      </c>
      <c r="I1472">
        <v>3</v>
      </c>
    </row>
    <row r="1473" spans="2:9">
      <c r="B1473" t="s">
        <v>327</v>
      </c>
      <c r="C1473" t="s">
        <v>380</v>
      </c>
      <c r="D1473" t="s">
        <v>289</v>
      </c>
      <c r="E1473" t="s">
        <v>366</v>
      </c>
      <c r="F1473" s="113" t="str">
        <f>VLOOKUP(B1473,'DEER BldgType Assignment'!$B$7:$C$139,2,FALSE)</f>
        <v>NA</v>
      </c>
      <c r="G1473" s="113"/>
      <c r="H1473" s="113" t="str">
        <f t="shared" si="22"/>
        <v>NA</v>
      </c>
      <c r="I1473">
        <v>2</v>
      </c>
    </row>
    <row r="1474" spans="2:9">
      <c r="B1474" t="s">
        <v>344</v>
      </c>
      <c r="C1474" t="s">
        <v>373</v>
      </c>
      <c r="D1474" t="s">
        <v>52</v>
      </c>
      <c r="E1474" t="s">
        <v>340</v>
      </c>
      <c r="F1474" s="113" t="str">
        <f>VLOOKUP(B1474,'DEER BldgType Assignment'!$B$7:$C$139,2,FALSE)</f>
        <v>SUn</v>
      </c>
      <c r="G1474" s="113"/>
      <c r="H1474" s="113" t="str">
        <f t="shared" si="22"/>
        <v>SUn</v>
      </c>
      <c r="I1474">
        <v>4</v>
      </c>
    </row>
    <row r="1475" spans="2:9">
      <c r="B1475" t="s">
        <v>223</v>
      </c>
      <c r="C1475" t="s">
        <v>276</v>
      </c>
      <c r="D1475" t="s">
        <v>105</v>
      </c>
      <c r="E1475" t="s">
        <v>370</v>
      </c>
      <c r="F1475" s="113" t="str">
        <f>VLOOKUP(B1475,'DEER BldgType Assignment'!$B$7:$C$139,2,FALSE)</f>
        <v>MLI</v>
      </c>
      <c r="G1475" s="113"/>
      <c r="H1475" s="113" t="str">
        <f t="shared" si="22"/>
        <v>MLI</v>
      </c>
      <c r="I1475">
        <v>3</v>
      </c>
    </row>
    <row r="1476" spans="2:9">
      <c r="B1476" t="s">
        <v>234</v>
      </c>
      <c r="C1476" t="s">
        <v>15</v>
      </c>
      <c r="D1476" t="s">
        <v>15</v>
      </c>
      <c r="E1476" t="s">
        <v>15</v>
      </c>
      <c r="F1476" s="113" t="str">
        <f>VLOOKUP(B1476,'DEER BldgType Assignment'!$B$7:$C$139,2,FALSE)</f>
        <v>Asm</v>
      </c>
      <c r="G1476" s="113"/>
      <c r="H1476" s="113" t="str">
        <f t="shared" si="22"/>
        <v>Asm</v>
      </c>
      <c r="I1476">
        <v>6</v>
      </c>
    </row>
    <row r="1477" spans="2:9">
      <c r="B1477" t="s">
        <v>234</v>
      </c>
      <c r="C1477" t="s">
        <v>15</v>
      </c>
      <c r="D1477" t="s">
        <v>15</v>
      </c>
      <c r="E1477" t="s">
        <v>367</v>
      </c>
      <c r="F1477" s="113" t="str">
        <f>VLOOKUP(B1477,'DEER BldgType Assignment'!$B$7:$C$139,2,FALSE)</f>
        <v>Asm</v>
      </c>
      <c r="G1477" s="113"/>
      <c r="H1477" s="113" t="str">
        <f t="shared" si="22"/>
        <v>Asm</v>
      </c>
      <c r="I1477">
        <v>1</v>
      </c>
    </row>
    <row r="1478" spans="2:9">
      <c r="B1478" t="s">
        <v>234</v>
      </c>
      <c r="C1478" t="s">
        <v>15</v>
      </c>
      <c r="D1478" t="s">
        <v>15</v>
      </c>
      <c r="E1478" t="s">
        <v>365</v>
      </c>
      <c r="F1478" s="113" t="str">
        <f>VLOOKUP(B1478,'DEER BldgType Assignment'!$B$7:$C$139,2,FALSE)</f>
        <v>Asm</v>
      </c>
      <c r="G1478" s="113"/>
      <c r="H1478" s="113" t="str">
        <f t="shared" si="22"/>
        <v>Asm</v>
      </c>
      <c r="I1478">
        <v>1</v>
      </c>
    </row>
    <row r="1479" spans="2:9">
      <c r="B1479" t="s">
        <v>223</v>
      </c>
      <c r="C1479" t="s">
        <v>276</v>
      </c>
      <c r="D1479" t="s">
        <v>105</v>
      </c>
      <c r="E1479" t="s">
        <v>365</v>
      </c>
      <c r="F1479" s="113" t="str">
        <f>VLOOKUP(B1479,'DEER BldgType Assignment'!$B$7:$C$139,2,FALSE)</f>
        <v>MLI</v>
      </c>
      <c r="G1479" s="113"/>
      <c r="H1479" s="113" t="str">
        <f t="shared" si="22"/>
        <v>MLI</v>
      </c>
      <c r="I1479">
        <v>2</v>
      </c>
    </row>
    <row r="1480" spans="2:9">
      <c r="B1480" t="s">
        <v>223</v>
      </c>
      <c r="C1480" t="s">
        <v>276</v>
      </c>
      <c r="D1480" t="s">
        <v>105</v>
      </c>
      <c r="E1480" t="s">
        <v>370</v>
      </c>
      <c r="F1480" s="113" t="str">
        <f>VLOOKUP(B1480,'DEER BldgType Assignment'!$B$7:$C$139,2,FALSE)</f>
        <v>MLI</v>
      </c>
      <c r="G1480" s="113"/>
      <c r="H1480" s="113" t="str">
        <f t="shared" ref="H1480:H1543" si="23">IF(ISBLANK(G1480),F1480,G1480)</f>
        <v>MLI</v>
      </c>
      <c r="I1480">
        <v>1</v>
      </c>
    </row>
    <row r="1481" spans="2:9">
      <c r="B1481" t="s">
        <v>344</v>
      </c>
      <c r="C1481" t="s">
        <v>373</v>
      </c>
      <c r="D1481" t="s">
        <v>52</v>
      </c>
      <c r="E1481" t="s">
        <v>340</v>
      </c>
      <c r="F1481" s="113" t="str">
        <f>VLOOKUP(B1481,'DEER BldgType Assignment'!$B$7:$C$139,2,FALSE)</f>
        <v>SUn</v>
      </c>
      <c r="G1481" s="113"/>
      <c r="H1481" s="113" t="str">
        <f t="shared" si="23"/>
        <v>SUn</v>
      </c>
      <c r="I1481">
        <v>2</v>
      </c>
    </row>
    <row r="1482" spans="2:9">
      <c r="B1482" s="100" t="s">
        <v>272</v>
      </c>
      <c r="C1482" t="s">
        <v>373</v>
      </c>
      <c r="D1482" t="s">
        <v>105</v>
      </c>
      <c r="E1482" t="s">
        <v>370</v>
      </c>
      <c r="F1482" s="113" t="str">
        <f>VLOOKUP(B1482,'DEER BldgType Assignment'!$B$7:$C$139,2,FALSE)</f>
        <v>MLI</v>
      </c>
      <c r="G1482" s="113"/>
      <c r="H1482" s="113" t="str">
        <f t="shared" si="23"/>
        <v>MLI</v>
      </c>
      <c r="I1482">
        <v>2</v>
      </c>
    </row>
    <row r="1483" spans="2:9">
      <c r="B1483" t="s">
        <v>344</v>
      </c>
      <c r="C1483" t="s">
        <v>373</v>
      </c>
      <c r="D1483" t="s">
        <v>52</v>
      </c>
      <c r="E1483" t="s">
        <v>340</v>
      </c>
      <c r="F1483" s="113" t="str">
        <f>VLOOKUP(B1483,'DEER BldgType Assignment'!$B$7:$C$139,2,FALSE)</f>
        <v>SUn</v>
      </c>
      <c r="G1483" s="113"/>
      <c r="H1483" s="113" t="str">
        <f t="shared" si="23"/>
        <v>SUn</v>
      </c>
      <c r="I1483">
        <v>4</v>
      </c>
    </row>
    <row r="1484" spans="2:9">
      <c r="B1484" t="s">
        <v>310</v>
      </c>
      <c r="C1484" t="s">
        <v>17</v>
      </c>
      <c r="D1484" t="s">
        <v>101</v>
      </c>
      <c r="E1484" t="s">
        <v>365</v>
      </c>
      <c r="F1484" s="113" t="str">
        <f>VLOOKUP(B1484,'DEER BldgType Assignment'!$B$7:$C$139,2,FALSE)</f>
        <v>ESe</v>
      </c>
      <c r="G1484" s="113"/>
      <c r="H1484" s="113" t="str">
        <f t="shared" si="23"/>
        <v>ESe</v>
      </c>
      <c r="I1484">
        <v>2</v>
      </c>
    </row>
    <row r="1485" spans="2:9">
      <c r="B1485" t="s">
        <v>310</v>
      </c>
      <c r="C1485" t="s">
        <v>17</v>
      </c>
      <c r="D1485" t="s">
        <v>101</v>
      </c>
      <c r="E1485" t="s">
        <v>371</v>
      </c>
      <c r="F1485" s="113" t="str">
        <f>VLOOKUP(B1485,'DEER BldgType Assignment'!$B$7:$C$139,2,FALSE)</f>
        <v>ESe</v>
      </c>
      <c r="G1485" s="113"/>
      <c r="H1485" s="113" t="str">
        <f t="shared" si="23"/>
        <v>ESe</v>
      </c>
      <c r="I1485">
        <v>7</v>
      </c>
    </row>
    <row r="1486" spans="2:9">
      <c r="B1486" t="s">
        <v>109</v>
      </c>
      <c r="C1486" t="s">
        <v>368</v>
      </c>
      <c r="D1486" t="s">
        <v>109</v>
      </c>
      <c r="E1486" t="s">
        <v>369</v>
      </c>
      <c r="F1486" s="113" t="str">
        <f>VLOOKUP(B1486,'DEER BldgType Assignment'!$B$7:$C$139,2,FALSE)</f>
        <v>Mtl</v>
      </c>
      <c r="G1486" s="113"/>
      <c r="H1486" s="113" t="str">
        <f t="shared" si="23"/>
        <v>Mtl</v>
      </c>
      <c r="I1486">
        <v>9</v>
      </c>
    </row>
    <row r="1487" spans="2:9">
      <c r="B1487" t="s">
        <v>267</v>
      </c>
      <c r="C1487" t="s">
        <v>373</v>
      </c>
      <c r="D1487" t="s">
        <v>50</v>
      </c>
      <c r="E1487" t="s">
        <v>340</v>
      </c>
      <c r="F1487" s="113" t="str">
        <f>VLOOKUP(B1487,'DEER BldgType Assignment'!$B$7:$C$139,2,FALSE)</f>
        <v>SCn</v>
      </c>
      <c r="G1487" s="113"/>
      <c r="H1487" s="113" t="str">
        <f t="shared" si="23"/>
        <v>SCn</v>
      </c>
      <c r="I1487">
        <v>4</v>
      </c>
    </row>
    <row r="1488" spans="2:9">
      <c r="B1488" t="s">
        <v>223</v>
      </c>
      <c r="C1488" t="s">
        <v>377</v>
      </c>
      <c r="D1488" t="s">
        <v>105</v>
      </c>
      <c r="E1488" t="s">
        <v>370</v>
      </c>
      <c r="F1488" s="113" t="str">
        <f>VLOOKUP(B1488,'DEER BldgType Assignment'!$B$7:$C$139,2,FALSE)</f>
        <v>MLI</v>
      </c>
      <c r="G1488" s="113"/>
      <c r="H1488" s="113" t="str">
        <f t="shared" si="23"/>
        <v>MLI</v>
      </c>
      <c r="I1488">
        <v>1</v>
      </c>
    </row>
    <row r="1489" spans="2:9">
      <c r="B1489" t="s">
        <v>223</v>
      </c>
      <c r="C1489" t="s">
        <v>377</v>
      </c>
      <c r="D1489" t="s">
        <v>105</v>
      </c>
      <c r="E1489" t="s">
        <v>367</v>
      </c>
      <c r="F1489" s="113" t="str">
        <f>VLOOKUP(B1489,'DEER BldgType Assignment'!$B$7:$C$139,2,FALSE)</f>
        <v>MLI</v>
      </c>
      <c r="G1489" s="113"/>
      <c r="H1489" s="113" t="str">
        <f t="shared" si="23"/>
        <v>MLI</v>
      </c>
      <c r="I1489">
        <v>1</v>
      </c>
    </row>
    <row r="1490" spans="2:9">
      <c r="B1490" t="s">
        <v>223</v>
      </c>
      <c r="C1490" t="s">
        <v>276</v>
      </c>
      <c r="D1490" t="s">
        <v>105</v>
      </c>
      <c r="E1490" t="s">
        <v>371</v>
      </c>
      <c r="F1490" s="113" t="str">
        <f>VLOOKUP(B1490,'DEER BldgType Assignment'!$B$7:$C$139,2,FALSE)</f>
        <v>MLI</v>
      </c>
      <c r="G1490" s="113"/>
      <c r="H1490" s="113" t="str">
        <f t="shared" si="23"/>
        <v>MLI</v>
      </c>
      <c r="I1490">
        <v>2</v>
      </c>
    </row>
    <row r="1491" spans="2:9">
      <c r="B1491" t="s">
        <v>223</v>
      </c>
      <c r="C1491" t="s">
        <v>276</v>
      </c>
      <c r="D1491" t="s">
        <v>105</v>
      </c>
      <c r="E1491" t="s">
        <v>370</v>
      </c>
      <c r="F1491" s="113" t="str">
        <f>VLOOKUP(B1491,'DEER BldgType Assignment'!$B$7:$C$139,2,FALSE)</f>
        <v>MLI</v>
      </c>
      <c r="G1491" s="113"/>
      <c r="H1491" s="113" t="str">
        <f t="shared" si="23"/>
        <v>MLI</v>
      </c>
      <c r="I1491">
        <v>1</v>
      </c>
    </row>
    <row r="1492" spans="2:9">
      <c r="B1492" t="s">
        <v>345</v>
      </c>
      <c r="C1492" t="s">
        <v>373</v>
      </c>
      <c r="D1492" t="s">
        <v>52</v>
      </c>
      <c r="E1492" t="s">
        <v>340</v>
      </c>
      <c r="F1492" s="113" t="str">
        <f>VLOOKUP(B1492,'DEER BldgType Assignment'!$B$7:$C$139,2,FALSE)</f>
        <v>SUn</v>
      </c>
      <c r="G1492" s="113"/>
      <c r="H1492" s="113" t="str">
        <f t="shared" si="23"/>
        <v>SUn</v>
      </c>
      <c r="I1492">
        <v>2</v>
      </c>
    </row>
    <row r="1493" spans="2:9">
      <c r="B1493" s="100" t="s">
        <v>272</v>
      </c>
      <c r="C1493" t="s">
        <v>276</v>
      </c>
      <c r="D1493" t="s">
        <v>105</v>
      </c>
      <c r="E1493" t="s">
        <v>370</v>
      </c>
      <c r="F1493" s="113" t="str">
        <f>VLOOKUP(B1493,'DEER BldgType Assignment'!$B$7:$C$139,2,FALSE)</f>
        <v>MLI</v>
      </c>
      <c r="G1493" s="113"/>
      <c r="H1493" s="113" t="str">
        <f t="shared" si="23"/>
        <v>MLI</v>
      </c>
      <c r="I1493">
        <v>3</v>
      </c>
    </row>
    <row r="1494" spans="2:9">
      <c r="B1494" s="100" t="s">
        <v>247</v>
      </c>
      <c r="C1494" t="s">
        <v>377</v>
      </c>
      <c r="D1494" t="s">
        <v>26</v>
      </c>
      <c r="E1494" t="s">
        <v>340</v>
      </c>
      <c r="F1494" s="113" t="str">
        <f>VLOOKUP(B1494,'DEER BldgType Assignment'!$B$7:$C$139,2,FALSE)</f>
        <v>Gro</v>
      </c>
      <c r="G1494" s="113"/>
      <c r="H1494" s="113" t="str">
        <f t="shared" si="23"/>
        <v>Gro</v>
      </c>
      <c r="I1494">
        <v>2</v>
      </c>
    </row>
    <row r="1495" spans="2:9">
      <c r="B1495" t="s">
        <v>223</v>
      </c>
      <c r="C1495" t="s">
        <v>377</v>
      </c>
      <c r="D1495" t="s">
        <v>105</v>
      </c>
      <c r="E1495" t="s">
        <v>370</v>
      </c>
      <c r="F1495" s="113" t="str">
        <f>VLOOKUP(B1495,'DEER BldgType Assignment'!$B$7:$C$139,2,FALSE)</f>
        <v>MLI</v>
      </c>
      <c r="G1495" s="113"/>
      <c r="H1495" s="113" t="str">
        <f t="shared" si="23"/>
        <v>MLI</v>
      </c>
      <c r="I1495">
        <v>4</v>
      </c>
    </row>
    <row r="1496" spans="2:9">
      <c r="B1496" t="s">
        <v>310</v>
      </c>
      <c r="C1496" t="s">
        <v>19</v>
      </c>
      <c r="D1496" t="s">
        <v>101</v>
      </c>
      <c r="E1496" t="s">
        <v>371</v>
      </c>
      <c r="F1496" s="113" t="str">
        <f>VLOOKUP(B1496,'DEER BldgType Assignment'!$B$7:$C$139,2,FALSE)</f>
        <v>ESe</v>
      </c>
      <c r="G1496" s="113"/>
      <c r="H1496" s="113" t="str">
        <f t="shared" si="23"/>
        <v>ESe</v>
      </c>
      <c r="I1496">
        <v>2</v>
      </c>
    </row>
    <row r="1497" spans="2:9">
      <c r="B1497" t="s">
        <v>324</v>
      </c>
      <c r="C1497" t="s">
        <v>48</v>
      </c>
      <c r="D1497" t="s">
        <v>48</v>
      </c>
      <c r="E1497" t="s">
        <v>142</v>
      </c>
      <c r="F1497" s="113" t="str">
        <f>VLOOKUP(B1497,'DEER BldgType Assignment'!$B$7:$C$139,2,FALSE)</f>
        <v>RtS</v>
      </c>
      <c r="G1497" s="113"/>
      <c r="H1497" s="113" t="str">
        <f t="shared" si="23"/>
        <v>RtS</v>
      </c>
      <c r="I1497">
        <v>2</v>
      </c>
    </row>
    <row r="1498" spans="2:9">
      <c r="B1498" t="s">
        <v>223</v>
      </c>
      <c r="C1498" t="s">
        <v>276</v>
      </c>
      <c r="D1498" t="s">
        <v>105</v>
      </c>
      <c r="E1498" t="s">
        <v>370</v>
      </c>
      <c r="F1498" s="113" t="str">
        <f>VLOOKUP(B1498,'DEER BldgType Assignment'!$B$7:$C$139,2,FALSE)</f>
        <v>MLI</v>
      </c>
      <c r="G1498" s="113"/>
      <c r="H1498" s="113" t="str">
        <f t="shared" si="23"/>
        <v>MLI</v>
      </c>
      <c r="I1498">
        <v>1</v>
      </c>
    </row>
    <row r="1499" spans="2:9">
      <c r="B1499" s="100" t="s">
        <v>227</v>
      </c>
      <c r="C1499" t="s">
        <v>48</v>
      </c>
      <c r="D1499" t="s">
        <v>48</v>
      </c>
      <c r="E1499" t="s">
        <v>381</v>
      </c>
      <c r="F1499" s="113" t="str">
        <f>VLOOKUP(B1499,'DEER BldgType Assignment'!$B$7:$C$139,2,FALSE)</f>
        <v>RtS</v>
      </c>
      <c r="G1499" s="113"/>
      <c r="H1499" s="113" t="str">
        <f t="shared" si="23"/>
        <v>RtS</v>
      </c>
      <c r="I1499">
        <v>1</v>
      </c>
    </row>
    <row r="1500" spans="2:9">
      <c r="B1500" s="100" t="s">
        <v>227</v>
      </c>
      <c r="C1500" t="s">
        <v>48</v>
      </c>
      <c r="D1500" t="s">
        <v>48</v>
      </c>
      <c r="E1500" t="s">
        <v>367</v>
      </c>
      <c r="F1500" s="113" t="str">
        <f>VLOOKUP(B1500,'DEER BldgType Assignment'!$B$7:$C$139,2,FALSE)</f>
        <v>RtS</v>
      </c>
      <c r="G1500" s="113"/>
      <c r="H1500" s="113" t="str">
        <f t="shared" si="23"/>
        <v>RtS</v>
      </c>
      <c r="I1500">
        <v>2</v>
      </c>
    </row>
    <row r="1501" spans="2:9">
      <c r="B1501" s="100" t="s">
        <v>227</v>
      </c>
      <c r="C1501" t="s">
        <v>48</v>
      </c>
      <c r="D1501" t="s">
        <v>48</v>
      </c>
      <c r="E1501" t="s">
        <v>340</v>
      </c>
      <c r="F1501" s="113" t="str">
        <f>VLOOKUP(B1501,'DEER BldgType Assignment'!$B$7:$C$139,2,FALSE)</f>
        <v>RtS</v>
      </c>
      <c r="G1501" s="113"/>
      <c r="H1501" s="113" t="str">
        <f t="shared" si="23"/>
        <v>RtS</v>
      </c>
      <c r="I1501">
        <v>2</v>
      </c>
    </row>
    <row r="1502" spans="2:9">
      <c r="B1502" t="s">
        <v>108</v>
      </c>
      <c r="C1502" t="s">
        <v>368</v>
      </c>
      <c r="D1502" t="s">
        <v>108</v>
      </c>
      <c r="E1502" t="s">
        <v>369</v>
      </c>
      <c r="F1502" s="113" t="str">
        <f>VLOOKUP(B1502,'DEER BldgType Assignment'!$B$7:$C$139,2,FALSE)</f>
        <v>Htl</v>
      </c>
      <c r="G1502" s="113"/>
      <c r="H1502" s="113" t="str">
        <f t="shared" si="23"/>
        <v>Htl</v>
      </c>
      <c r="I1502">
        <v>10</v>
      </c>
    </row>
    <row r="1503" spans="2:9">
      <c r="B1503" t="s">
        <v>310</v>
      </c>
      <c r="C1503" t="s">
        <v>17</v>
      </c>
      <c r="D1503" t="s">
        <v>101</v>
      </c>
      <c r="E1503" t="s">
        <v>371</v>
      </c>
      <c r="F1503" s="113" t="str">
        <f>VLOOKUP(B1503,'DEER BldgType Assignment'!$B$7:$C$139,2,FALSE)</f>
        <v>ESe</v>
      </c>
      <c r="G1503" s="113"/>
      <c r="H1503" s="113" t="str">
        <f t="shared" si="23"/>
        <v>ESe</v>
      </c>
      <c r="I1503">
        <v>1</v>
      </c>
    </row>
    <row r="1504" spans="2:9">
      <c r="B1504" t="s">
        <v>310</v>
      </c>
      <c r="C1504" t="s">
        <v>17</v>
      </c>
      <c r="D1504" t="s">
        <v>101</v>
      </c>
      <c r="E1504" t="s">
        <v>366</v>
      </c>
      <c r="F1504" s="113" t="str">
        <f>VLOOKUP(B1504,'DEER BldgType Assignment'!$B$7:$C$139,2,FALSE)</f>
        <v>ESe</v>
      </c>
      <c r="G1504" s="113"/>
      <c r="H1504" s="113" t="str">
        <f t="shared" si="23"/>
        <v>ESe</v>
      </c>
      <c r="I1504">
        <v>2</v>
      </c>
    </row>
    <row r="1505" spans="2:9">
      <c r="B1505" t="s">
        <v>310</v>
      </c>
      <c r="C1505" t="s">
        <v>17</v>
      </c>
      <c r="D1505" t="s">
        <v>101</v>
      </c>
      <c r="E1505" t="s">
        <v>340</v>
      </c>
      <c r="F1505" s="113" t="str">
        <f>VLOOKUP(B1505,'DEER BldgType Assignment'!$B$7:$C$139,2,FALSE)</f>
        <v>ESe</v>
      </c>
      <c r="G1505" s="113"/>
      <c r="H1505" s="113" t="str">
        <f t="shared" si="23"/>
        <v>ESe</v>
      </c>
      <c r="I1505">
        <v>1</v>
      </c>
    </row>
    <row r="1506" spans="2:9">
      <c r="B1506" t="s">
        <v>234</v>
      </c>
      <c r="C1506" t="s">
        <v>15</v>
      </c>
      <c r="D1506" t="s">
        <v>15</v>
      </c>
      <c r="E1506" t="s">
        <v>15</v>
      </c>
      <c r="F1506" s="113" t="str">
        <f>VLOOKUP(B1506,'DEER BldgType Assignment'!$B$7:$C$139,2,FALSE)</f>
        <v>Asm</v>
      </c>
      <c r="G1506" s="113"/>
      <c r="H1506" s="113" t="str">
        <f t="shared" si="23"/>
        <v>Asm</v>
      </c>
      <c r="I1506">
        <v>4</v>
      </c>
    </row>
    <row r="1507" spans="2:9">
      <c r="B1507" t="s">
        <v>234</v>
      </c>
      <c r="C1507" t="s">
        <v>15</v>
      </c>
      <c r="D1507" t="s">
        <v>15</v>
      </c>
      <c r="E1507" t="s">
        <v>367</v>
      </c>
      <c r="F1507" s="113" t="str">
        <f>VLOOKUP(B1507,'DEER BldgType Assignment'!$B$7:$C$139,2,FALSE)</f>
        <v>Asm</v>
      </c>
      <c r="G1507" s="113"/>
      <c r="H1507" s="113" t="str">
        <f t="shared" si="23"/>
        <v>Asm</v>
      </c>
      <c r="I1507">
        <v>3</v>
      </c>
    </row>
    <row r="1508" spans="2:9">
      <c r="B1508" t="s">
        <v>234</v>
      </c>
      <c r="C1508" t="s">
        <v>15</v>
      </c>
      <c r="D1508" t="s">
        <v>15</v>
      </c>
      <c r="E1508" t="s">
        <v>365</v>
      </c>
      <c r="F1508" s="113" t="str">
        <f>VLOOKUP(B1508,'DEER BldgType Assignment'!$B$7:$C$139,2,FALSE)</f>
        <v>Asm</v>
      </c>
      <c r="G1508" s="113"/>
      <c r="H1508" s="113" t="str">
        <f t="shared" si="23"/>
        <v>Asm</v>
      </c>
      <c r="I1508">
        <v>3</v>
      </c>
    </row>
    <row r="1509" spans="2:9">
      <c r="B1509" t="s">
        <v>234</v>
      </c>
      <c r="C1509" t="s">
        <v>15</v>
      </c>
      <c r="D1509" t="s">
        <v>15</v>
      </c>
      <c r="E1509" t="s">
        <v>366</v>
      </c>
      <c r="F1509" s="113" t="str">
        <f>VLOOKUP(B1509,'DEER BldgType Assignment'!$B$7:$C$139,2,FALSE)</f>
        <v>Asm</v>
      </c>
      <c r="G1509" s="113"/>
      <c r="H1509" s="113" t="str">
        <f t="shared" si="23"/>
        <v>Asm</v>
      </c>
      <c r="I1509">
        <v>1</v>
      </c>
    </row>
    <row r="1510" spans="2:9">
      <c r="B1510" t="s">
        <v>299</v>
      </c>
      <c r="C1510" t="s">
        <v>15</v>
      </c>
      <c r="D1510" t="s">
        <v>44</v>
      </c>
      <c r="E1510" t="s">
        <v>367</v>
      </c>
      <c r="F1510" s="113" t="str">
        <f>VLOOKUP(B1510,'DEER BldgType Assignment'!$B$7:$C$139,2,FALSE)</f>
        <v>RSD</v>
      </c>
      <c r="G1510" s="113"/>
      <c r="H1510" s="113" t="str">
        <f t="shared" si="23"/>
        <v>RSD</v>
      </c>
      <c r="I1510">
        <v>3</v>
      </c>
    </row>
    <row r="1511" spans="2:9">
      <c r="B1511" s="100" t="s">
        <v>299</v>
      </c>
      <c r="C1511" t="s">
        <v>15</v>
      </c>
      <c r="D1511" t="s">
        <v>44</v>
      </c>
      <c r="E1511" t="s">
        <v>365</v>
      </c>
      <c r="F1511" s="113" t="str">
        <f>VLOOKUP(B1511,'DEER BldgType Assignment'!$B$7:$C$139,2,FALSE)</f>
        <v>RSD</v>
      </c>
      <c r="G1511" s="113"/>
      <c r="H1511" s="113" t="str">
        <f t="shared" si="23"/>
        <v>RSD</v>
      </c>
      <c r="I1511">
        <v>2</v>
      </c>
    </row>
    <row r="1512" spans="2:9">
      <c r="B1512" s="100" t="s">
        <v>299</v>
      </c>
      <c r="C1512" t="s">
        <v>15</v>
      </c>
      <c r="D1512" t="s">
        <v>44</v>
      </c>
      <c r="E1512" t="s">
        <v>371</v>
      </c>
      <c r="F1512" s="113" t="str">
        <f>VLOOKUP(B1512,'DEER BldgType Assignment'!$B$7:$C$139,2,FALSE)</f>
        <v>RSD</v>
      </c>
      <c r="G1512" s="113"/>
      <c r="H1512" s="113" t="str">
        <f t="shared" si="23"/>
        <v>RSD</v>
      </c>
      <c r="I1512">
        <v>2</v>
      </c>
    </row>
    <row r="1513" spans="2:9">
      <c r="B1513" s="100" t="s">
        <v>299</v>
      </c>
      <c r="C1513" t="s">
        <v>15</v>
      </c>
      <c r="D1513" t="s">
        <v>44</v>
      </c>
      <c r="E1513" t="s">
        <v>366</v>
      </c>
      <c r="F1513" s="113" t="str">
        <f>VLOOKUP(B1513,'DEER BldgType Assignment'!$B$7:$C$139,2,FALSE)</f>
        <v>RSD</v>
      </c>
      <c r="G1513" s="113"/>
      <c r="H1513" s="113" t="str">
        <f t="shared" si="23"/>
        <v>RSD</v>
      </c>
      <c r="I1513">
        <v>1</v>
      </c>
    </row>
    <row r="1514" spans="2:9">
      <c r="B1514" s="100" t="s">
        <v>299</v>
      </c>
      <c r="C1514" t="s">
        <v>15</v>
      </c>
      <c r="D1514" t="s">
        <v>44</v>
      </c>
      <c r="E1514" t="s">
        <v>340</v>
      </c>
      <c r="F1514" s="113" t="str">
        <f>VLOOKUP(B1514,'DEER BldgType Assignment'!$B$7:$C$139,2,FALSE)</f>
        <v>RSD</v>
      </c>
      <c r="G1514" s="113"/>
      <c r="H1514" s="113" t="str">
        <f t="shared" si="23"/>
        <v>RSD</v>
      </c>
      <c r="I1514">
        <v>1</v>
      </c>
    </row>
    <row r="1515" spans="2:9">
      <c r="B1515" t="s">
        <v>277</v>
      </c>
      <c r="C1515" t="s">
        <v>17</v>
      </c>
      <c r="D1515" t="s">
        <v>100</v>
      </c>
      <c r="E1515" t="s">
        <v>365</v>
      </c>
      <c r="F1515" s="113" t="str">
        <f>VLOOKUP(B1515,'DEER BldgType Assignment'!$B$7:$C$139,2,FALSE)</f>
        <v>EPr</v>
      </c>
      <c r="G1515" s="113"/>
      <c r="H1515" s="113" t="str">
        <f t="shared" si="23"/>
        <v>EPr</v>
      </c>
      <c r="I1515">
        <v>1</v>
      </c>
    </row>
    <row r="1516" spans="2:9">
      <c r="B1516" t="s">
        <v>277</v>
      </c>
      <c r="C1516" t="s">
        <v>17</v>
      </c>
      <c r="D1516" t="s">
        <v>100</v>
      </c>
      <c r="E1516" t="s">
        <v>366</v>
      </c>
      <c r="F1516" s="113" t="str">
        <f>VLOOKUP(B1516,'DEER BldgType Assignment'!$B$7:$C$139,2,FALSE)</f>
        <v>EPr</v>
      </c>
      <c r="G1516" s="113"/>
      <c r="H1516" s="113" t="str">
        <f t="shared" si="23"/>
        <v>EPr</v>
      </c>
      <c r="I1516">
        <v>1</v>
      </c>
    </row>
    <row r="1517" spans="2:9">
      <c r="B1517" t="s">
        <v>234</v>
      </c>
      <c r="C1517" t="s">
        <v>15</v>
      </c>
      <c r="D1517" t="s">
        <v>15</v>
      </c>
      <c r="E1517" t="s">
        <v>367</v>
      </c>
      <c r="F1517" s="113" t="str">
        <f>VLOOKUP(B1517,'DEER BldgType Assignment'!$B$7:$C$139,2,FALSE)</f>
        <v>Asm</v>
      </c>
      <c r="G1517" s="113"/>
      <c r="H1517" s="113" t="str">
        <f t="shared" si="23"/>
        <v>Asm</v>
      </c>
      <c r="I1517">
        <v>3</v>
      </c>
    </row>
    <row r="1518" spans="2:9">
      <c r="B1518" t="s">
        <v>234</v>
      </c>
      <c r="C1518" t="s">
        <v>15</v>
      </c>
      <c r="D1518" t="s">
        <v>15</v>
      </c>
      <c r="E1518" t="s">
        <v>372</v>
      </c>
      <c r="F1518" s="113" t="str">
        <f>VLOOKUP(B1518,'DEER BldgType Assignment'!$B$7:$C$139,2,FALSE)</f>
        <v>Asm</v>
      </c>
      <c r="G1518" s="113"/>
      <c r="H1518" s="113" t="str">
        <f t="shared" si="23"/>
        <v>Asm</v>
      </c>
      <c r="I1518">
        <v>1</v>
      </c>
    </row>
    <row r="1519" spans="2:9">
      <c r="B1519" t="s">
        <v>234</v>
      </c>
      <c r="C1519" t="s">
        <v>15</v>
      </c>
      <c r="D1519" t="s">
        <v>15</v>
      </c>
      <c r="E1519" t="s">
        <v>365</v>
      </c>
      <c r="F1519" s="113" t="str">
        <f>VLOOKUP(B1519,'DEER BldgType Assignment'!$B$7:$C$139,2,FALSE)</f>
        <v>Asm</v>
      </c>
      <c r="G1519" s="113"/>
      <c r="H1519" s="113" t="str">
        <f t="shared" si="23"/>
        <v>Asm</v>
      </c>
      <c r="I1519">
        <v>1</v>
      </c>
    </row>
    <row r="1520" spans="2:9">
      <c r="B1520" t="s">
        <v>234</v>
      </c>
      <c r="C1520" t="s">
        <v>15</v>
      </c>
      <c r="D1520" t="s">
        <v>15</v>
      </c>
      <c r="E1520" t="s">
        <v>366</v>
      </c>
      <c r="F1520" s="113" t="str">
        <f>VLOOKUP(B1520,'DEER BldgType Assignment'!$B$7:$C$139,2,FALSE)</f>
        <v>Asm</v>
      </c>
      <c r="G1520" s="113"/>
      <c r="H1520" s="113" t="str">
        <f t="shared" si="23"/>
        <v>Asm</v>
      </c>
      <c r="I1520">
        <v>2</v>
      </c>
    </row>
    <row r="1521" spans="2:9">
      <c r="B1521" t="s">
        <v>222</v>
      </c>
      <c r="C1521" t="s">
        <v>380</v>
      </c>
      <c r="D1521" t="s">
        <v>36</v>
      </c>
      <c r="E1521" t="s">
        <v>366</v>
      </c>
      <c r="F1521" s="113" t="str">
        <f>VLOOKUP(B1521,'DEER BldgType Assignment'!$B$7:$C$139,2,FALSE)</f>
        <v>OfL</v>
      </c>
      <c r="G1521" s="113"/>
      <c r="H1521" s="113" t="str">
        <f t="shared" si="23"/>
        <v>OfL</v>
      </c>
      <c r="I1521">
        <v>3</v>
      </c>
    </row>
    <row r="1522" spans="2:9">
      <c r="B1522" t="s">
        <v>287</v>
      </c>
      <c r="C1522" t="s">
        <v>374</v>
      </c>
      <c r="D1522" t="s">
        <v>40</v>
      </c>
      <c r="E1522" t="s">
        <v>367</v>
      </c>
      <c r="F1522" s="113" t="str">
        <f>VLOOKUP(B1522,'DEER BldgType Assignment'!$B$7:$C$139,2,FALSE)</f>
        <v>MBT</v>
      </c>
      <c r="G1522" s="113"/>
      <c r="H1522" s="113" t="str">
        <f t="shared" si="23"/>
        <v>MBT</v>
      </c>
      <c r="I1522">
        <v>4</v>
      </c>
    </row>
    <row r="1523" spans="2:9">
      <c r="B1523" t="s">
        <v>287</v>
      </c>
      <c r="C1523" t="s">
        <v>374</v>
      </c>
      <c r="D1523" t="s">
        <v>40</v>
      </c>
      <c r="E1523" t="s">
        <v>365</v>
      </c>
      <c r="F1523" s="113" t="str">
        <f>VLOOKUP(B1523,'DEER BldgType Assignment'!$B$7:$C$139,2,FALSE)</f>
        <v>MBT</v>
      </c>
      <c r="G1523" s="113"/>
      <c r="H1523" s="113" t="str">
        <f t="shared" si="23"/>
        <v>MBT</v>
      </c>
      <c r="I1523">
        <v>1</v>
      </c>
    </row>
    <row r="1524" spans="2:9">
      <c r="B1524" t="s">
        <v>222</v>
      </c>
      <c r="C1524" t="s">
        <v>380</v>
      </c>
      <c r="D1524" t="s">
        <v>36</v>
      </c>
      <c r="E1524" t="s">
        <v>371</v>
      </c>
      <c r="F1524" s="113" t="str">
        <f>VLOOKUP(B1524,'DEER BldgType Assignment'!$B$7:$C$139,2,FALSE)</f>
        <v>OfL</v>
      </c>
      <c r="G1524" s="113"/>
      <c r="H1524" s="113" t="str">
        <f t="shared" si="23"/>
        <v>OfL</v>
      </c>
      <c r="I1524">
        <v>2</v>
      </c>
    </row>
    <row r="1525" spans="2:9">
      <c r="B1525" t="s">
        <v>223</v>
      </c>
      <c r="C1525" t="s">
        <v>276</v>
      </c>
      <c r="D1525" t="s">
        <v>105</v>
      </c>
      <c r="E1525" t="s">
        <v>371</v>
      </c>
      <c r="F1525" s="113" t="str">
        <f>VLOOKUP(B1525,'DEER BldgType Assignment'!$B$7:$C$139,2,FALSE)</f>
        <v>MLI</v>
      </c>
      <c r="G1525" s="113"/>
      <c r="H1525" s="113" t="str">
        <f t="shared" si="23"/>
        <v>MLI</v>
      </c>
      <c r="I1525">
        <v>1</v>
      </c>
    </row>
    <row r="1526" spans="2:9">
      <c r="B1526" t="s">
        <v>223</v>
      </c>
      <c r="C1526" t="s">
        <v>276</v>
      </c>
      <c r="D1526" t="s">
        <v>105</v>
      </c>
      <c r="E1526" t="s">
        <v>366</v>
      </c>
      <c r="F1526" s="113" t="str">
        <f>VLOOKUP(B1526,'DEER BldgType Assignment'!$B$7:$C$139,2,FALSE)</f>
        <v>MLI</v>
      </c>
      <c r="G1526" s="113"/>
      <c r="H1526" s="113" t="str">
        <f t="shared" si="23"/>
        <v>MLI</v>
      </c>
      <c r="I1526">
        <v>1</v>
      </c>
    </row>
    <row r="1527" spans="2:9">
      <c r="B1527" t="s">
        <v>109</v>
      </c>
      <c r="C1527" t="s">
        <v>368</v>
      </c>
      <c r="D1527" t="s">
        <v>109</v>
      </c>
      <c r="E1527" t="s">
        <v>369</v>
      </c>
      <c r="F1527" s="113" t="str">
        <f>VLOOKUP(B1527,'DEER BldgType Assignment'!$B$7:$C$139,2,FALSE)</f>
        <v>Mtl</v>
      </c>
      <c r="G1527" s="113"/>
      <c r="H1527" s="113" t="str">
        <f t="shared" si="23"/>
        <v>Mtl</v>
      </c>
      <c r="I1527">
        <v>2</v>
      </c>
    </row>
    <row r="1528" spans="2:9">
      <c r="B1528" t="s">
        <v>109</v>
      </c>
      <c r="C1528" t="s">
        <v>368</v>
      </c>
      <c r="D1528" t="s">
        <v>109</v>
      </c>
      <c r="E1528" t="s">
        <v>369</v>
      </c>
      <c r="F1528" s="113" t="str">
        <f>VLOOKUP(B1528,'DEER BldgType Assignment'!$B$7:$C$139,2,FALSE)</f>
        <v>Mtl</v>
      </c>
      <c r="G1528" s="113"/>
      <c r="H1528" s="113" t="str">
        <f t="shared" si="23"/>
        <v>Mtl</v>
      </c>
      <c r="I1528">
        <v>2</v>
      </c>
    </row>
    <row r="1529" spans="2:9">
      <c r="B1529" t="s">
        <v>109</v>
      </c>
      <c r="C1529" t="s">
        <v>368</v>
      </c>
      <c r="D1529" t="s">
        <v>109</v>
      </c>
      <c r="E1529" t="s">
        <v>367</v>
      </c>
      <c r="F1529" s="113" t="str">
        <f>VLOOKUP(B1529,'DEER BldgType Assignment'!$B$7:$C$139,2,FALSE)</f>
        <v>Mtl</v>
      </c>
      <c r="G1529" s="113"/>
      <c r="H1529" s="113" t="str">
        <f t="shared" si="23"/>
        <v>Mtl</v>
      </c>
      <c r="I1529">
        <v>1</v>
      </c>
    </row>
    <row r="1530" spans="2:9">
      <c r="B1530" t="s">
        <v>253</v>
      </c>
      <c r="C1530" t="s">
        <v>374</v>
      </c>
      <c r="D1530" t="s">
        <v>34</v>
      </c>
      <c r="E1530" t="s">
        <v>367</v>
      </c>
      <c r="F1530" s="113" t="str">
        <f>VLOOKUP(B1530,'DEER BldgType Assignment'!$B$7:$C$139,2,FALSE)</f>
        <v>OfS</v>
      </c>
      <c r="G1530" s="113"/>
      <c r="H1530" s="113" t="str">
        <f t="shared" si="23"/>
        <v>OfS</v>
      </c>
      <c r="I1530">
        <v>2</v>
      </c>
    </row>
    <row r="1531" spans="2:9">
      <c r="B1531" t="s">
        <v>253</v>
      </c>
      <c r="C1531" t="s">
        <v>374</v>
      </c>
      <c r="D1531" t="s">
        <v>34</v>
      </c>
      <c r="E1531" t="s">
        <v>371</v>
      </c>
      <c r="F1531" s="113" t="str">
        <f>VLOOKUP(B1531,'DEER BldgType Assignment'!$B$7:$C$139,2,FALSE)</f>
        <v>OfS</v>
      </c>
      <c r="G1531" s="113"/>
      <c r="H1531" s="113" t="str">
        <f t="shared" si="23"/>
        <v>OfS</v>
      </c>
      <c r="I1531">
        <v>2</v>
      </c>
    </row>
    <row r="1532" spans="2:9">
      <c r="B1532" t="s">
        <v>253</v>
      </c>
      <c r="C1532" t="s">
        <v>374</v>
      </c>
      <c r="D1532" t="s">
        <v>34</v>
      </c>
      <c r="E1532" t="s">
        <v>383</v>
      </c>
      <c r="F1532" s="113" t="str">
        <f>VLOOKUP(B1532,'DEER BldgType Assignment'!$B$7:$C$139,2,FALSE)</f>
        <v>OfS</v>
      </c>
      <c r="G1532" s="113"/>
      <c r="H1532" s="113" t="str">
        <f t="shared" si="23"/>
        <v>OfS</v>
      </c>
      <c r="I1532">
        <v>1</v>
      </c>
    </row>
    <row r="1533" spans="2:9">
      <c r="B1533" t="s">
        <v>253</v>
      </c>
      <c r="C1533" t="s">
        <v>374</v>
      </c>
      <c r="D1533" t="s">
        <v>34</v>
      </c>
      <c r="E1533" t="s">
        <v>340</v>
      </c>
      <c r="F1533" s="113" t="str">
        <f>VLOOKUP(B1533,'DEER BldgType Assignment'!$B$7:$C$139,2,FALSE)</f>
        <v>OfS</v>
      </c>
      <c r="G1533" s="113"/>
      <c r="H1533" s="113" t="str">
        <f t="shared" si="23"/>
        <v>OfS</v>
      </c>
      <c r="I1533">
        <v>2</v>
      </c>
    </row>
    <row r="1534" spans="2:9">
      <c r="B1534" t="s">
        <v>327</v>
      </c>
      <c r="C1534" t="s">
        <v>380</v>
      </c>
      <c r="D1534" t="s">
        <v>289</v>
      </c>
      <c r="E1534" t="s">
        <v>371</v>
      </c>
      <c r="F1534" s="113" t="str">
        <f>VLOOKUP(B1534,'DEER BldgType Assignment'!$B$7:$C$139,2,FALSE)</f>
        <v>NA</v>
      </c>
      <c r="G1534" s="113"/>
      <c r="H1534" s="113" t="str">
        <f t="shared" si="23"/>
        <v>NA</v>
      </c>
      <c r="I1534">
        <v>1</v>
      </c>
    </row>
    <row r="1535" spans="2:9">
      <c r="B1535" t="s">
        <v>327</v>
      </c>
      <c r="C1535" t="s">
        <v>380</v>
      </c>
      <c r="D1535" t="s">
        <v>289</v>
      </c>
      <c r="E1535" t="s">
        <v>366</v>
      </c>
      <c r="F1535" s="113" t="str">
        <f>VLOOKUP(B1535,'DEER BldgType Assignment'!$B$7:$C$139,2,FALSE)</f>
        <v>NA</v>
      </c>
      <c r="G1535" s="113"/>
      <c r="H1535" s="113" t="str">
        <f t="shared" si="23"/>
        <v>NA</v>
      </c>
      <c r="I1535">
        <v>2</v>
      </c>
    </row>
    <row r="1536" spans="2:9">
      <c r="B1536" t="s">
        <v>234</v>
      </c>
      <c r="C1536" t="s">
        <v>15</v>
      </c>
      <c r="D1536" t="s">
        <v>15</v>
      </c>
      <c r="E1536" t="s">
        <v>367</v>
      </c>
      <c r="F1536" s="113" t="str">
        <f>VLOOKUP(B1536,'DEER BldgType Assignment'!$B$7:$C$139,2,FALSE)</f>
        <v>Asm</v>
      </c>
      <c r="G1536" s="113"/>
      <c r="H1536" s="113" t="str">
        <f t="shared" si="23"/>
        <v>Asm</v>
      </c>
      <c r="I1536">
        <v>2</v>
      </c>
    </row>
    <row r="1537" spans="2:9">
      <c r="B1537" t="s">
        <v>234</v>
      </c>
      <c r="C1537" t="s">
        <v>15</v>
      </c>
      <c r="D1537" t="s">
        <v>15</v>
      </c>
      <c r="E1537" t="s">
        <v>372</v>
      </c>
      <c r="F1537" s="113" t="str">
        <f>VLOOKUP(B1537,'DEER BldgType Assignment'!$B$7:$C$139,2,FALSE)</f>
        <v>Asm</v>
      </c>
      <c r="G1537" s="113"/>
      <c r="H1537" s="113" t="str">
        <f t="shared" si="23"/>
        <v>Asm</v>
      </c>
      <c r="I1537">
        <v>2</v>
      </c>
    </row>
    <row r="1538" spans="2:9">
      <c r="B1538" t="s">
        <v>234</v>
      </c>
      <c r="C1538" t="s">
        <v>15</v>
      </c>
      <c r="D1538" t="s">
        <v>15</v>
      </c>
      <c r="E1538" t="s">
        <v>371</v>
      </c>
      <c r="F1538" s="113" t="str">
        <f>VLOOKUP(B1538,'DEER BldgType Assignment'!$B$7:$C$139,2,FALSE)</f>
        <v>Asm</v>
      </c>
      <c r="G1538" s="113"/>
      <c r="H1538" s="113" t="str">
        <f t="shared" si="23"/>
        <v>Asm</v>
      </c>
      <c r="I1538">
        <v>2</v>
      </c>
    </row>
    <row r="1539" spans="2:9">
      <c r="B1539" t="s">
        <v>234</v>
      </c>
      <c r="C1539" t="s">
        <v>15</v>
      </c>
      <c r="D1539" t="s">
        <v>15</v>
      </c>
      <c r="E1539" t="s">
        <v>366</v>
      </c>
      <c r="F1539" s="113" t="str">
        <f>VLOOKUP(B1539,'DEER BldgType Assignment'!$B$7:$C$139,2,FALSE)</f>
        <v>Asm</v>
      </c>
      <c r="G1539" s="113"/>
      <c r="H1539" s="113" t="str">
        <f t="shared" si="23"/>
        <v>Asm</v>
      </c>
      <c r="I1539">
        <v>1</v>
      </c>
    </row>
    <row r="1540" spans="2:9">
      <c r="B1540" t="s">
        <v>234</v>
      </c>
      <c r="C1540" t="s">
        <v>15</v>
      </c>
      <c r="D1540" t="s">
        <v>15</v>
      </c>
      <c r="E1540" t="s">
        <v>340</v>
      </c>
      <c r="F1540" s="113" t="str">
        <f>VLOOKUP(B1540,'DEER BldgType Assignment'!$B$7:$C$139,2,FALSE)</f>
        <v>Asm</v>
      </c>
      <c r="G1540" s="113"/>
      <c r="H1540" s="113" t="str">
        <f t="shared" si="23"/>
        <v>Asm</v>
      </c>
      <c r="I1540">
        <v>1</v>
      </c>
    </row>
    <row r="1541" spans="2:9">
      <c r="B1541" t="s">
        <v>324</v>
      </c>
      <c r="C1541" t="s">
        <v>48</v>
      </c>
      <c r="D1541" t="s">
        <v>48</v>
      </c>
      <c r="E1541" t="s">
        <v>366</v>
      </c>
      <c r="F1541" s="113" t="str">
        <f>VLOOKUP(B1541,'DEER BldgType Assignment'!$B$7:$C$139,2,FALSE)</f>
        <v>RtS</v>
      </c>
      <c r="G1541" s="113"/>
      <c r="H1541" s="113" t="str">
        <f t="shared" si="23"/>
        <v>RtS</v>
      </c>
      <c r="I1541">
        <v>1</v>
      </c>
    </row>
    <row r="1542" spans="2:9">
      <c r="B1542" t="s">
        <v>324</v>
      </c>
      <c r="C1542" t="s">
        <v>48</v>
      </c>
      <c r="D1542" t="s">
        <v>48</v>
      </c>
      <c r="E1542" t="s">
        <v>370</v>
      </c>
      <c r="F1542" s="113" t="str">
        <f>VLOOKUP(B1542,'DEER BldgType Assignment'!$B$7:$C$139,2,FALSE)</f>
        <v>RtS</v>
      </c>
      <c r="G1542" s="113"/>
      <c r="H1542" s="113" t="str">
        <f t="shared" si="23"/>
        <v>RtS</v>
      </c>
      <c r="I1542">
        <v>2</v>
      </c>
    </row>
    <row r="1543" spans="2:9">
      <c r="B1543" t="s">
        <v>324</v>
      </c>
      <c r="C1543" t="s">
        <v>48</v>
      </c>
      <c r="D1543" t="s">
        <v>48</v>
      </c>
      <c r="E1543" t="s">
        <v>365</v>
      </c>
      <c r="F1543" s="113" t="str">
        <f>VLOOKUP(B1543,'DEER BldgType Assignment'!$B$7:$C$139,2,FALSE)</f>
        <v>RtS</v>
      </c>
      <c r="G1543" s="113"/>
      <c r="H1543" s="113" t="str">
        <f t="shared" si="23"/>
        <v>RtS</v>
      </c>
      <c r="I1543">
        <v>1</v>
      </c>
    </row>
    <row r="1544" spans="2:9">
      <c r="B1544" t="s">
        <v>324</v>
      </c>
      <c r="C1544" t="s">
        <v>48</v>
      </c>
      <c r="D1544" t="s">
        <v>48</v>
      </c>
      <c r="E1544" t="s">
        <v>142</v>
      </c>
      <c r="F1544" s="113" t="str">
        <f>VLOOKUP(B1544,'DEER BldgType Assignment'!$B$7:$C$139,2,FALSE)</f>
        <v>RtS</v>
      </c>
      <c r="G1544" s="113"/>
      <c r="H1544" s="113" t="str">
        <f t="shared" ref="H1544:H1607" si="24">IF(ISBLANK(G1544),F1544,G1544)</f>
        <v>RtS</v>
      </c>
      <c r="I1544">
        <v>3</v>
      </c>
    </row>
    <row r="1545" spans="2:9">
      <c r="B1545" t="s">
        <v>324</v>
      </c>
      <c r="C1545" t="s">
        <v>48</v>
      </c>
      <c r="D1545" t="s">
        <v>48</v>
      </c>
      <c r="E1545" t="s">
        <v>340</v>
      </c>
      <c r="F1545" s="113" t="str">
        <f>VLOOKUP(B1545,'DEER BldgType Assignment'!$B$7:$C$139,2,FALSE)</f>
        <v>RtS</v>
      </c>
      <c r="G1545" s="113"/>
      <c r="H1545" s="113" t="str">
        <f t="shared" si="24"/>
        <v>RtS</v>
      </c>
      <c r="I1545">
        <v>1</v>
      </c>
    </row>
    <row r="1546" spans="2:9">
      <c r="B1546" t="s">
        <v>293</v>
      </c>
      <c r="C1546" t="s">
        <v>34</v>
      </c>
      <c r="D1546" t="s">
        <v>34</v>
      </c>
      <c r="E1546" t="s">
        <v>367</v>
      </c>
      <c r="F1546" s="113" t="str">
        <f>VLOOKUP(B1546,'DEER BldgType Assignment'!$B$7:$C$139,2,FALSE)</f>
        <v>OfS</v>
      </c>
      <c r="G1546" s="113"/>
      <c r="H1546" s="113" t="str">
        <f t="shared" si="24"/>
        <v>OfS</v>
      </c>
      <c r="I1546">
        <v>1</v>
      </c>
    </row>
    <row r="1547" spans="2:9">
      <c r="B1547" t="s">
        <v>293</v>
      </c>
      <c r="C1547" t="s">
        <v>34</v>
      </c>
      <c r="D1547" t="s">
        <v>34</v>
      </c>
      <c r="E1547" t="s">
        <v>365</v>
      </c>
      <c r="F1547" s="113" t="str">
        <f>VLOOKUP(B1547,'DEER BldgType Assignment'!$B$7:$C$139,2,FALSE)</f>
        <v>OfS</v>
      </c>
      <c r="G1547" s="113"/>
      <c r="H1547" s="113" t="str">
        <f t="shared" si="24"/>
        <v>OfS</v>
      </c>
      <c r="I1547">
        <v>2</v>
      </c>
    </row>
    <row r="1548" spans="2:9">
      <c r="B1548" t="s">
        <v>109</v>
      </c>
      <c r="C1548" t="s">
        <v>368</v>
      </c>
      <c r="D1548" t="s">
        <v>109</v>
      </c>
      <c r="E1548" t="s">
        <v>369</v>
      </c>
      <c r="F1548" s="113" t="str">
        <f>VLOOKUP(B1548,'DEER BldgType Assignment'!$B$7:$C$139,2,FALSE)</f>
        <v>Mtl</v>
      </c>
      <c r="G1548" s="113"/>
      <c r="H1548" s="113" t="str">
        <f t="shared" si="24"/>
        <v>Mtl</v>
      </c>
      <c r="I1548">
        <v>1</v>
      </c>
    </row>
    <row r="1549" spans="2:9">
      <c r="B1549" t="s">
        <v>109</v>
      </c>
      <c r="C1549" t="s">
        <v>368</v>
      </c>
      <c r="D1549" t="s">
        <v>109</v>
      </c>
      <c r="E1549" t="s">
        <v>378</v>
      </c>
      <c r="F1549" s="113" t="str">
        <f>VLOOKUP(B1549,'DEER BldgType Assignment'!$B$7:$C$139,2,FALSE)</f>
        <v>Mtl</v>
      </c>
      <c r="G1549" s="113"/>
      <c r="H1549" s="113" t="str">
        <f t="shared" si="24"/>
        <v>Mtl</v>
      </c>
      <c r="I1549">
        <v>1</v>
      </c>
    </row>
    <row r="1550" spans="2:9">
      <c r="B1550" t="s">
        <v>109</v>
      </c>
      <c r="C1550" t="s">
        <v>368</v>
      </c>
      <c r="D1550" t="s">
        <v>109</v>
      </c>
      <c r="E1550" t="s">
        <v>366</v>
      </c>
      <c r="F1550" s="113" t="str">
        <f>VLOOKUP(B1550,'DEER BldgType Assignment'!$B$7:$C$139,2,FALSE)</f>
        <v>Mtl</v>
      </c>
      <c r="G1550" s="113"/>
      <c r="H1550" s="113" t="str">
        <f t="shared" si="24"/>
        <v>Mtl</v>
      </c>
      <c r="I1550">
        <v>1</v>
      </c>
    </row>
    <row r="1551" spans="2:9">
      <c r="B1551" t="s">
        <v>236</v>
      </c>
      <c r="C1551" t="s">
        <v>15</v>
      </c>
      <c r="D1551" t="s">
        <v>15</v>
      </c>
      <c r="E1551" t="s">
        <v>367</v>
      </c>
      <c r="F1551" s="113" t="str">
        <f>VLOOKUP(B1551,'DEER BldgType Assignment'!$B$7:$C$139,2,FALSE)</f>
        <v>Asm</v>
      </c>
      <c r="G1551" s="113"/>
      <c r="H1551" s="113" t="str">
        <f t="shared" si="24"/>
        <v>Asm</v>
      </c>
      <c r="I1551">
        <v>3</v>
      </c>
    </row>
    <row r="1552" spans="2:9">
      <c r="B1552" t="s">
        <v>236</v>
      </c>
      <c r="C1552" t="s">
        <v>15</v>
      </c>
      <c r="D1552" t="s">
        <v>15</v>
      </c>
      <c r="E1552" t="s">
        <v>340</v>
      </c>
      <c r="F1552" s="113" t="str">
        <f>VLOOKUP(B1552,'DEER BldgType Assignment'!$B$7:$C$139,2,FALSE)</f>
        <v>Asm</v>
      </c>
      <c r="G1552" s="113"/>
      <c r="H1552" s="113" t="str">
        <f t="shared" si="24"/>
        <v>Asm</v>
      </c>
      <c r="I1552">
        <v>1</v>
      </c>
    </row>
    <row r="1553" spans="2:9">
      <c r="B1553" t="s">
        <v>215</v>
      </c>
      <c r="C1553" t="s">
        <v>34</v>
      </c>
      <c r="D1553" t="s">
        <v>36</v>
      </c>
      <c r="E1553" t="s">
        <v>367</v>
      </c>
      <c r="F1553" s="113" t="str">
        <f>VLOOKUP(B1553,'DEER BldgType Assignment'!$B$7:$C$139,2,FALSE)</f>
        <v>OfL</v>
      </c>
      <c r="G1553" s="113"/>
      <c r="H1553" s="113" t="str">
        <f t="shared" si="24"/>
        <v>OfL</v>
      </c>
      <c r="I1553">
        <v>2</v>
      </c>
    </row>
    <row r="1554" spans="2:9">
      <c r="B1554" t="s">
        <v>215</v>
      </c>
      <c r="C1554" t="s">
        <v>34</v>
      </c>
      <c r="D1554" t="s">
        <v>36</v>
      </c>
      <c r="E1554" t="s">
        <v>365</v>
      </c>
      <c r="F1554" s="113" t="str">
        <f>VLOOKUP(B1554,'DEER BldgType Assignment'!$B$7:$C$139,2,FALSE)</f>
        <v>OfL</v>
      </c>
      <c r="G1554" s="113"/>
      <c r="H1554" s="113" t="str">
        <f t="shared" si="24"/>
        <v>OfL</v>
      </c>
      <c r="I1554">
        <v>1</v>
      </c>
    </row>
    <row r="1555" spans="2:9">
      <c r="B1555" t="s">
        <v>253</v>
      </c>
      <c r="C1555" t="s">
        <v>374</v>
      </c>
      <c r="D1555" t="s">
        <v>34</v>
      </c>
      <c r="E1555" t="s">
        <v>366</v>
      </c>
      <c r="F1555" s="113" t="str">
        <f>VLOOKUP(B1555,'DEER BldgType Assignment'!$B$7:$C$139,2,FALSE)</f>
        <v>OfS</v>
      </c>
      <c r="G1555" s="113"/>
      <c r="H1555" s="113" t="str">
        <f t="shared" si="24"/>
        <v>OfS</v>
      </c>
      <c r="I1555">
        <v>1</v>
      </c>
    </row>
    <row r="1556" spans="2:9">
      <c r="B1556" t="s">
        <v>253</v>
      </c>
      <c r="C1556" t="s">
        <v>374</v>
      </c>
      <c r="D1556" t="s">
        <v>34</v>
      </c>
      <c r="E1556" t="s">
        <v>367</v>
      </c>
      <c r="F1556" s="113" t="str">
        <f>VLOOKUP(B1556,'DEER BldgType Assignment'!$B$7:$C$139,2,FALSE)</f>
        <v>OfS</v>
      </c>
      <c r="G1556" s="113"/>
      <c r="H1556" s="113" t="str">
        <f t="shared" si="24"/>
        <v>OfS</v>
      </c>
      <c r="I1556">
        <v>1</v>
      </c>
    </row>
    <row r="1557" spans="2:9">
      <c r="B1557" t="s">
        <v>253</v>
      </c>
      <c r="C1557" t="s">
        <v>374</v>
      </c>
      <c r="D1557" t="s">
        <v>34</v>
      </c>
      <c r="E1557" t="s">
        <v>365</v>
      </c>
      <c r="F1557" s="113" t="str">
        <f>VLOOKUP(B1557,'DEER BldgType Assignment'!$B$7:$C$139,2,FALSE)</f>
        <v>OfS</v>
      </c>
      <c r="G1557" s="113"/>
      <c r="H1557" s="113" t="str">
        <f t="shared" si="24"/>
        <v>OfS</v>
      </c>
      <c r="I1557">
        <v>1</v>
      </c>
    </row>
    <row r="1558" spans="2:9">
      <c r="B1558" t="s">
        <v>253</v>
      </c>
      <c r="C1558" t="s">
        <v>374</v>
      </c>
      <c r="D1558" t="s">
        <v>34</v>
      </c>
      <c r="E1558" t="s">
        <v>371</v>
      </c>
      <c r="F1558" s="113" t="str">
        <f>VLOOKUP(B1558,'DEER BldgType Assignment'!$B$7:$C$139,2,FALSE)</f>
        <v>OfS</v>
      </c>
      <c r="G1558" s="113"/>
      <c r="H1558" s="113" t="str">
        <f t="shared" si="24"/>
        <v>OfS</v>
      </c>
      <c r="I1558">
        <v>2</v>
      </c>
    </row>
    <row r="1559" spans="2:9">
      <c r="B1559" t="s">
        <v>253</v>
      </c>
      <c r="C1559" t="s">
        <v>374</v>
      </c>
      <c r="D1559" t="s">
        <v>34</v>
      </c>
      <c r="E1559" t="s">
        <v>340</v>
      </c>
      <c r="F1559" s="113" t="str">
        <f>VLOOKUP(B1559,'DEER BldgType Assignment'!$B$7:$C$139,2,FALSE)</f>
        <v>OfS</v>
      </c>
      <c r="G1559" s="113"/>
      <c r="H1559" s="113" t="str">
        <f t="shared" si="24"/>
        <v>OfS</v>
      </c>
      <c r="I1559">
        <v>1</v>
      </c>
    </row>
    <row r="1560" spans="2:9">
      <c r="B1560" t="s">
        <v>282</v>
      </c>
      <c r="C1560" t="s">
        <v>48</v>
      </c>
      <c r="D1560" t="s">
        <v>105</v>
      </c>
      <c r="E1560" t="s">
        <v>366</v>
      </c>
      <c r="F1560" s="113" t="str">
        <f>VLOOKUP(B1560,'DEER BldgType Assignment'!$B$7:$C$139,2,FALSE)</f>
        <v>MLI</v>
      </c>
      <c r="G1560" s="113"/>
      <c r="H1560" s="113" t="str">
        <f t="shared" si="24"/>
        <v>MLI</v>
      </c>
      <c r="I1560">
        <v>4</v>
      </c>
    </row>
    <row r="1561" spans="2:9">
      <c r="B1561" t="s">
        <v>109</v>
      </c>
      <c r="C1561" t="s">
        <v>368</v>
      </c>
      <c r="D1561" t="s">
        <v>109</v>
      </c>
      <c r="E1561" t="s">
        <v>369</v>
      </c>
      <c r="F1561" s="113" t="str">
        <f>VLOOKUP(B1561,'DEER BldgType Assignment'!$B$7:$C$139,2,FALSE)</f>
        <v>Mtl</v>
      </c>
      <c r="G1561" s="113"/>
      <c r="H1561" s="113" t="str">
        <f t="shared" si="24"/>
        <v>Mtl</v>
      </c>
      <c r="I1561">
        <v>3</v>
      </c>
    </row>
    <row r="1562" spans="2:9">
      <c r="B1562" t="s">
        <v>109</v>
      </c>
      <c r="C1562" t="s">
        <v>368</v>
      </c>
      <c r="D1562" t="s">
        <v>109</v>
      </c>
      <c r="E1562" t="s">
        <v>340</v>
      </c>
      <c r="F1562" s="113" t="str">
        <f>VLOOKUP(B1562,'DEER BldgType Assignment'!$B$7:$C$139,2,FALSE)</f>
        <v>Mtl</v>
      </c>
      <c r="G1562" s="113"/>
      <c r="H1562" s="113" t="str">
        <f t="shared" si="24"/>
        <v>Mtl</v>
      </c>
      <c r="I1562">
        <v>1</v>
      </c>
    </row>
    <row r="1563" spans="2:9">
      <c r="B1563" t="s">
        <v>341</v>
      </c>
      <c r="C1563" t="s">
        <v>44</v>
      </c>
      <c r="D1563" t="s">
        <v>44</v>
      </c>
      <c r="E1563" t="s">
        <v>367</v>
      </c>
      <c r="F1563" s="113" t="str">
        <f>VLOOKUP(B1563,'DEER BldgType Assignment'!$B$7:$C$139,2,FALSE)</f>
        <v>RSD</v>
      </c>
      <c r="G1563" s="113"/>
      <c r="H1563" s="113" t="str">
        <f t="shared" si="24"/>
        <v>RSD</v>
      </c>
      <c r="I1563">
        <v>1</v>
      </c>
    </row>
    <row r="1564" spans="2:9">
      <c r="B1564" t="s">
        <v>341</v>
      </c>
      <c r="C1564" t="s">
        <v>44</v>
      </c>
      <c r="D1564" t="s">
        <v>44</v>
      </c>
      <c r="E1564" t="s">
        <v>365</v>
      </c>
      <c r="F1564" s="113" t="str">
        <f>VLOOKUP(B1564,'DEER BldgType Assignment'!$B$7:$C$139,2,FALSE)</f>
        <v>RSD</v>
      </c>
      <c r="G1564" s="113"/>
      <c r="H1564" s="113" t="str">
        <f t="shared" si="24"/>
        <v>RSD</v>
      </c>
      <c r="I1564">
        <v>2</v>
      </c>
    </row>
    <row r="1565" spans="2:9">
      <c r="B1565" t="s">
        <v>341</v>
      </c>
      <c r="C1565" t="s">
        <v>44</v>
      </c>
      <c r="D1565" t="s">
        <v>44</v>
      </c>
      <c r="E1565" t="s">
        <v>366</v>
      </c>
      <c r="F1565" s="113" t="str">
        <f>VLOOKUP(B1565,'DEER BldgType Assignment'!$B$7:$C$139,2,FALSE)</f>
        <v>RSD</v>
      </c>
      <c r="G1565" s="113"/>
      <c r="H1565" s="113" t="str">
        <f t="shared" si="24"/>
        <v>RSD</v>
      </c>
      <c r="I1565">
        <v>1</v>
      </c>
    </row>
    <row r="1566" spans="2:9">
      <c r="B1566" t="s">
        <v>341</v>
      </c>
      <c r="C1566" t="s">
        <v>44</v>
      </c>
      <c r="D1566" t="s">
        <v>44</v>
      </c>
      <c r="E1566" t="s">
        <v>340</v>
      </c>
      <c r="F1566" s="113" t="str">
        <f>VLOOKUP(B1566,'DEER BldgType Assignment'!$B$7:$C$139,2,FALSE)</f>
        <v>RSD</v>
      </c>
      <c r="G1566" s="113"/>
      <c r="H1566" s="113" t="str">
        <f t="shared" si="24"/>
        <v>RSD</v>
      </c>
      <c r="I1566">
        <v>1</v>
      </c>
    </row>
    <row r="1567" spans="2:9">
      <c r="B1567" t="s">
        <v>277</v>
      </c>
      <c r="C1567" t="s">
        <v>17</v>
      </c>
      <c r="D1567" t="s">
        <v>100</v>
      </c>
      <c r="E1567" t="s">
        <v>371</v>
      </c>
      <c r="F1567" s="113" t="str">
        <f>VLOOKUP(B1567,'DEER BldgType Assignment'!$B$7:$C$139,2,FALSE)</f>
        <v>EPr</v>
      </c>
      <c r="G1567" s="113"/>
      <c r="H1567" s="113" t="str">
        <f t="shared" si="24"/>
        <v>EPr</v>
      </c>
      <c r="I1567">
        <v>3</v>
      </c>
    </row>
    <row r="1568" spans="2:9">
      <c r="B1568" t="s">
        <v>277</v>
      </c>
      <c r="C1568" t="s">
        <v>17</v>
      </c>
      <c r="D1568" t="s">
        <v>100</v>
      </c>
      <c r="E1568" t="s">
        <v>366</v>
      </c>
      <c r="F1568" s="113" t="str">
        <f>VLOOKUP(B1568,'DEER BldgType Assignment'!$B$7:$C$139,2,FALSE)</f>
        <v>EPr</v>
      </c>
      <c r="G1568" s="113"/>
      <c r="H1568" s="113" t="str">
        <f t="shared" si="24"/>
        <v>EPr</v>
      </c>
      <c r="I1568">
        <v>2</v>
      </c>
    </row>
    <row r="1569" spans="2:9">
      <c r="B1569" s="100" t="s">
        <v>235</v>
      </c>
      <c r="C1569" t="s">
        <v>377</v>
      </c>
      <c r="D1569" t="s">
        <v>44</v>
      </c>
      <c r="E1569" t="s">
        <v>365</v>
      </c>
      <c r="F1569" s="113" t="str">
        <f>VLOOKUP(B1569,'DEER BldgType Assignment'!$B$7:$C$139,2,FALSE)</f>
        <v>RSD</v>
      </c>
      <c r="G1569" s="113"/>
      <c r="H1569" s="113" t="str">
        <f t="shared" si="24"/>
        <v>RSD</v>
      </c>
      <c r="I1569">
        <v>1</v>
      </c>
    </row>
    <row r="1570" spans="2:9">
      <c r="B1570" s="100" t="s">
        <v>235</v>
      </c>
      <c r="C1570" t="s">
        <v>377</v>
      </c>
      <c r="D1570" t="s">
        <v>44</v>
      </c>
      <c r="E1570" t="s">
        <v>371</v>
      </c>
      <c r="F1570" s="113" t="str">
        <f>VLOOKUP(B1570,'DEER BldgType Assignment'!$B$7:$C$139,2,FALSE)</f>
        <v>RSD</v>
      </c>
      <c r="G1570" s="113"/>
      <c r="H1570" s="113" t="str">
        <f t="shared" si="24"/>
        <v>RSD</v>
      </c>
      <c r="I1570">
        <v>1</v>
      </c>
    </row>
    <row r="1571" spans="2:9">
      <c r="B1571" t="s">
        <v>236</v>
      </c>
      <c r="C1571" t="s">
        <v>15</v>
      </c>
      <c r="D1571" t="s">
        <v>15</v>
      </c>
      <c r="E1571" t="s">
        <v>15</v>
      </c>
      <c r="F1571" s="113" t="str">
        <f>VLOOKUP(B1571,'DEER BldgType Assignment'!$B$7:$C$139,2,FALSE)</f>
        <v>Asm</v>
      </c>
      <c r="G1571" s="113"/>
      <c r="H1571" s="113" t="str">
        <f t="shared" si="24"/>
        <v>Asm</v>
      </c>
      <c r="I1571">
        <v>2</v>
      </c>
    </row>
    <row r="1572" spans="2:9">
      <c r="B1572" t="s">
        <v>236</v>
      </c>
      <c r="C1572" t="s">
        <v>15</v>
      </c>
      <c r="D1572" t="s">
        <v>15</v>
      </c>
      <c r="E1572" t="s">
        <v>367</v>
      </c>
      <c r="F1572" s="113" t="str">
        <f>VLOOKUP(B1572,'DEER BldgType Assignment'!$B$7:$C$139,2,FALSE)</f>
        <v>Asm</v>
      </c>
      <c r="G1572" s="113"/>
      <c r="H1572" s="113" t="str">
        <f t="shared" si="24"/>
        <v>Asm</v>
      </c>
      <c r="I1572">
        <v>4</v>
      </c>
    </row>
    <row r="1573" spans="2:9">
      <c r="B1573" t="s">
        <v>336</v>
      </c>
      <c r="C1573" t="s">
        <v>48</v>
      </c>
      <c r="D1573" t="s">
        <v>48</v>
      </c>
      <c r="E1573" t="s">
        <v>142</v>
      </c>
      <c r="F1573" s="113" t="str">
        <f>VLOOKUP(B1573,'DEER BldgType Assignment'!$B$7:$C$139,2,FALSE)</f>
        <v>RtS</v>
      </c>
      <c r="G1573" s="113"/>
      <c r="H1573" s="113" t="str">
        <f t="shared" si="24"/>
        <v>RtS</v>
      </c>
      <c r="I1573">
        <v>1</v>
      </c>
    </row>
    <row r="1574" spans="2:9">
      <c r="B1574" t="s">
        <v>313</v>
      </c>
      <c r="C1574" t="s">
        <v>34</v>
      </c>
      <c r="D1574" t="s">
        <v>34</v>
      </c>
      <c r="E1574" t="s">
        <v>367</v>
      </c>
      <c r="F1574" s="113" t="str">
        <f>VLOOKUP(B1574,'DEER BldgType Assignment'!$B$7:$C$139,2,FALSE)</f>
        <v>OfS</v>
      </c>
      <c r="G1574" s="113"/>
      <c r="H1574" s="113" t="str">
        <f t="shared" si="24"/>
        <v>OfS</v>
      </c>
      <c r="I1574">
        <v>1</v>
      </c>
    </row>
    <row r="1575" spans="2:9">
      <c r="B1575" t="s">
        <v>302</v>
      </c>
      <c r="C1575" t="s">
        <v>48</v>
      </c>
      <c r="D1575" t="s">
        <v>48</v>
      </c>
      <c r="E1575" t="s">
        <v>365</v>
      </c>
      <c r="F1575" s="113" t="str">
        <f>VLOOKUP(B1575,'DEER BldgType Assignment'!$B$7:$C$139,2,FALSE)</f>
        <v>RtS</v>
      </c>
      <c r="G1575" s="113"/>
      <c r="H1575" s="113" t="str">
        <f t="shared" si="24"/>
        <v>RtS</v>
      </c>
      <c r="I1575">
        <v>1</v>
      </c>
    </row>
    <row r="1576" spans="2:9">
      <c r="B1576" t="s">
        <v>302</v>
      </c>
      <c r="C1576" t="s">
        <v>48</v>
      </c>
      <c r="D1576" t="s">
        <v>48</v>
      </c>
      <c r="E1576" t="s">
        <v>366</v>
      </c>
      <c r="F1576" s="113" t="str">
        <f>VLOOKUP(B1576,'DEER BldgType Assignment'!$B$7:$C$139,2,FALSE)</f>
        <v>RtS</v>
      </c>
      <c r="G1576" s="113"/>
      <c r="H1576" s="113" t="str">
        <f t="shared" si="24"/>
        <v>RtS</v>
      </c>
      <c r="I1576">
        <v>1</v>
      </c>
    </row>
    <row r="1577" spans="2:9">
      <c r="B1577" t="s">
        <v>302</v>
      </c>
      <c r="C1577" t="s">
        <v>48</v>
      </c>
      <c r="D1577" t="s">
        <v>48</v>
      </c>
      <c r="E1577" t="s">
        <v>340</v>
      </c>
      <c r="F1577" s="113" t="str">
        <f>VLOOKUP(B1577,'DEER BldgType Assignment'!$B$7:$C$139,2,FALSE)</f>
        <v>RtS</v>
      </c>
      <c r="G1577" s="113"/>
      <c r="H1577" s="113" t="str">
        <f t="shared" si="24"/>
        <v>RtS</v>
      </c>
      <c r="I1577">
        <v>6</v>
      </c>
    </row>
    <row r="1578" spans="2:9">
      <c r="B1578" s="100" t="s">
        <v>229</v>
      </c>
      <c r="C1578" t="s">
        <v>48</v>
      </c>
      <c r="D1578" t="s">
        <v>105</v>
      </c>
      <c r="E1578" t="s">
        <v>371</v>
      </c>
      <c r="F1578" s="113" t="str">
        <f>VLOOKUP(B1578,'DEER BldgType Assignment'!$B$7:$C$139,2,FALSE)</f>
        <v>MLI</v>
      </c>
      <c r="G1578" s="113"/>
      <c r="H1578" s="113" t="str">
        <f t="shared" si="24"/>
        <v>MLI</v>
      </c>
      <c r="I1578">
        <v>1</v>
      </c>
    </row>
    <row r="1579" spans="2:9">
      <c r="B1579" s="100" t="s">
        <v>229</v>
      </c>
      <c r="C1579" t="s">
        <v>48</v>
      </c>
      <c r="D1579" t="s">
        <v>105</v>
      </c>
      <c r="E1579" t="s">
        <v>381</v>
      </c>
      <c r="F1579" s="113" t="str">
        <f>VLOOKUP(B1579,'DEER BldgType Assignment'!$B$7:$C$139,2,FALSE)</f>
        <v>MLI</v>
      </c>
      <c r="G1579" s="113"/>
      <c r="H1579" s="113" t="str">
        <f t="shared" si="24"/>
        <v>MLI</v>
      </c>
      <c r="I1579">
        <v>4</v>
      </c>
    </row>
    <row r="1580" spans="2:9">
      <c r="B1580" s="100" t="s">
        <v>229</v>
      </c>
      <c r="C1580" t="s">
        <v>48</v>
      </c>
      <c r="D1580" t="s">
        <v>105</v>
      </c>
      <c r="E1580" t="s">
        <v>365</v>
      </c>
      <c r="F1580" s="113" t="str">
        <f>VLOOKUP(B1580,'DEER BldgType Assignment'!$B$7:$C$139,2,FALSE)</f>
        <v>MLI</v>
      </c>
      <c r="G1580" s="113"/>
      <c r="H1580" s="113" t="str">
        <f t="shared" si="24"/>
        <v>MLI</v>
      </c>
      <c r="I1580">
        <v>1</v>
      </c>
    </row>
    <row r="1581" spans="2:9">
      <c r="B1581" s="100" t="s">
        <v>229</v>
      </c>
      <c r="C1581" t="s">
        <v>48</v>
      </c>
      <c r="D1581" t="s">
        <v>105</v>
      </c>
      <c r="E1581" t="s">
        <v>340</v>
      </c>
      <c r="F1581" s="113" t="str">
        <f>VLOOKUP(B1581,'DEER BldgType Assignment'!$B$7:$C$139,2,FALSE)</f>
        <v>MLI</v>
      </c>
      <c r="G1581" s="113"/>
      <c r="H1581" s="113" t="str">
        <f t="shared" si="24"/>
        <v>MLI</v>
      </c>
      <c r="I1581">
        <v>2</v>
      </c>
    </row>
    <row r="1582" spans="2:9">
      <c r="B1582" t="s">
        <v>324</v>
      </c>
      <c r="C1582" t="s">
        <v>48</v>
      </c>
      <c r="D1582" t="s">
        <v>48</v>
      </c>
      <c r="E1582" t="s">
        <v>365</v>
      </c>
      <c r="F1582" s="113" t="str">
        <f>VLOOKUP(B1582,'DEER BldgType Assignment'!$B$7:$C$139,2,FALSE)</f>
        <v>RtS</v>
      </c>
      <c r="G1582" s="113"/>
      <c r="H1582" s="113" t="str">
        <f t="shared" si="24"/>
        <v>RtS</v>
      </c>
      <c r="I1582">
        <v>2</v>
      </c>
    </row>
    <row r="1583" spans="2:9">
      <c r="B1583" t="s">
        <v>324</v>
      </c>
      <c r="C1583" t="s">
        <v>48</v>
      </c>
      <c r="D1583" t="s">
        <v>48</v>
      </c>
      <c r="E1583" t="s">
        <v>142</v>
      </c>
      <c r="F1583" s="113" t="str">
        <f>VLOOKUP(B1583,'DEER BldgType Assignment'!$B$7:$C$139,2,FALSE)</f>
        <v>RtS</v>
      </c>
      <c r="G1583" s="113"/>
      <c r="H1583" s="113" t="str">
        <f t="shared" si="24"/>
        <v>RtS</v>
      </c>
      <c r="I1583">
        <v>4</v>
      </c>
    </row>
    <row r="1584" spans="2:9">
      <c r="B1584" t="s">
        <v>223</v>
      </c>
      <c r="C1584" t="s">
        <v>276</v>
      </c>
      <c r="D1584" t="s">
        <v>105</v>
      </c>
      <c r="E1584" t="s">
        <v>366</v>
      </c>
      <c r="F1584" s="113" t="str">
        <f>VLOOKUP(B1584,'DEER BldgType Assignment'!$B$7:$C$139,2,FALSE)</f>
        <v>MLI</v>
      </c>
      <c r="G1584" s="113"/>
      <c r="H1584" s="113" t="str">
        <f t="shared" si="24"/>
        <v>MLI</v>
      </c>
      <c r="I1584">
        <v>2</v>
      </c>
    </row>
    <row r="1585" spans="2:9">
      <c r="B1585" s="100" t="s">
        <v>311</v>
      </c>
      <c r="C1585" t="s">
        <v>276</v>
      </c>
      <c r="D1585" t="s">
        <v>50</v>
      </c>
      <c r="E1585" t="s">
        <v>370</v>
      </c>
      <c r="F1585" s="113" t="str">
        <f>VLOOKUP(B1585,'DEER BldgType Assignment'!$B$7:$C$139,2,FALSE)</f>
        <v>SCn</v>
      </c>
      <c r="G1585" s="113"/>
      <c r="H1585" s="113" t="str">
        <f t="shared" si="24"/>
        <v>SCn</v>
      </c>
      <c r="I1585">
        <v>1</v>
      </c>
    </row>
    <row r="1586" spans="2:9">
      <c r="B1586" s="100" t="s">
        <v>311</v>
      </c>
      <c r="C1586" t="s">
        <v>276</v>
      </c>
      <c r="D1586" t="s">
        <v>50</v>
      </c>
      <c r="E1586" t="s">
        <v>365</v>
      </c>
      <c r="F1586" s="113" t="str">
        <f>VLOOKUP(B1586,'DEER BldgType Assignment'!$B$7:$C$139,2,FALSE)</f>
        <v>SCn</v>
      </c>
      <c r="G1586" s="113"/>
      <c r="H1586" s="113" t="str">
        <f t="shared" si="24"/>
        <v>SCn</v>
      </c>
      <c r="I1586">
        <v>2</v>
      </c>
    </row>
    <row r="1587" spans="2:9">
      <c r="B1587" s="100" t="s">
        <v>311</v>
      </c>
      <c r="C1587" t="s">
        <v>276</v>
      </c>
      <c r="D1587" t="s">
        <v>50</v>
      </c>
      <c r="E1587" t="s">
        <v>371</v>
      </c>
      <c r="F1587" s="113" t="str">
        <f>VLOOKUP(B1587,'DEER BldgType Assignment'!$B$7:$C$139,2,FALSE)</f>
        <v>SCn</v>
      </c>
      <c r="G1587" s="113"/>
      <c r="H1587" s="113" t="str">
        <f t="shared" si="24"/>
        <v>SCn</v>
      </c>
      <c r="I1587">
        <v>1</v>
      </c>
    </row>
    <row r="1588" spans="2:9">
      <c r="B1588" s="100" t="s">
        <v>311</v>
      </c>
      <c r="C1588" t="s">
        <v>276</v>
      </c>
      <c r="D1588" t="s">
        <v>50</v>
      </c>
      <c r="E1588" t="s">
        <v>340</v>
      </c>
      <c r="F1588" s="113" t="str">
        <f>VLOOKUP(B1588,'DEER BldgType Assignment'!$B$7:$C$139,2,FALSE)</f>
        <v>SCn</v>
      </c>
      <c r="G1588" s="113"/>
      <c r="H1588" s="113" t="str">
        <f t="shared" si="24"/>
        <v>SCn</v>
      </c>
      <c r="I1588">
        <v>1</v>
      </c>
    </row>
    <row r="1589" spans="2:9">
      <c r="B1589" s="100" t="s">
        <v>317</v>
      </c>
      <c r="C1589" t="s">
        <v>36</v>
      </c>
      <c r="D1589" t="s">
        <v>36</v>
      </c>
      <c r="E1589" t="s">
        <v>367</v>
      </c>
      <c r="F1589" s="113" t="str">
        <f>VLOOKUP(B1589,'DEER BldgType Assignment'!$B$7:$C$139,2,FALSE)</f>
        <v>OfL</v>
      </c>
      <c r="G1589" s="113"/>
      <c r="H1589" s="113" t="str">
        <f t="shared" si="24"/>
        <v>OfL</v>
      </c>
      <c r="I1589">
        <v>1</v>
      </c>
    </row>
    <row r="1590" spans="2:9">
      <c r="B1590" s="100" t="s">
        <v>317</v>
      </c>
      <c r="C1590" t="s">
        <v>36</v>
      </c>
      <c r="D1590" t="s">
        <v>36</v>
      </c>
      <c r="E1590" t="s">
        <v>366</v>
      </c>
      <c r="F1590" s="113" t="str">
        <f>VLOOKUP(B1590,'DEER BldgType Assignment'!$B$7:$C$139,2,FALSE)</f>
        <v>OfL</v>
      </c>
      <c r="G1590" s="113"/>
      <c r="H1590" s="113" t="str">
        <f t="shared" si="24"/>
        <v>OfL</v>
      </c>
      <c r="I1590">
        <v>1</v>
      </c>
    </row>
    <row r="1591" spans="2:9">
      <c r="B1591" t="s">
        <v>237</v>
      </c>
      <c r="C1591" t="s">
        <v>15</v>
      </c>
      <c r="D1591" t="s">
        <v>44</v>
      </c>
      <c r="E1591" t="s">
        <v>371</v>
      </c>
      <c r="F1591" s="113" t="str">
        <f>VLOOKUP(B1591,'DEER BldgType Assignment'!$B$7:$C$139,2,FALSE)</f>
        <v>RSD</v>
      </c>
      <c r="G1591" s="113"/>
      <c r="H1591" s="113" t="str">
        <f t="shared" si="24"/>
        <v>RSD</v>
      </c>
      <c r="I1591">
        <v>1</v>
      </c>
    </row>
    <row r="1592" spans="2:9">
      <c r="B1592" t="s">
        <v>234</v>
      </c>
      <c r="C1592" t="s">
        <v>15</v>
      </c>
      <c r="D1592" t="s">
        <v>15</v>
      </c>
      <c r="E1592" t="s">
        <v>15</v>
      </c>
      <c r="F1592" s="113" t="str">
        <f>VLOOKUP(B1592,'DEER BldgType Assignment'!$B$7:$C$139,2,FALSE)</f>
        <v>Asm</v>
      </c>
      <c r="G1592" s="113"/>
      <c r="H1592" s="113" t="str">
        <f t="shared" si="24"/>
        <v>Asm</v>
      </c>
      <c r="I1592">
        <v>3</v>
      </c>
    </row>
    <row r="1593" spans="2:9">
      <c r="B1593" t="s">
        <v>234</v>
      </c>
      <c r="C1593" t="s">
        <v>15</v>
      </c>
      <c r="D1593" t="s">
        <v>15</v>
      </c>
      <c r="E1593" t="s">
        <v>372</v>
      </c>
      <c r="F1593" s="113" t="str">
        <f>VLOOKUP(B1593,'DEER BldgType Assignment'!$B$7:$C$139,2,FALSE)</f>
        <v>Asm</v>
      </c>
      <c r="G1593" s="113"/>
      <c r="H1593" s="113" t="str">
        <f t="shared" si="24"/>
        <v>Asm</v>
      </c>
      <c r="I1593">
        <v>1</v>
      </c>
    </row>
    <row r="1594" spans="2:9">
      <c r="B1594" t="s">
        <v>234</v>
      </c>
      <c r="C1594" t="s">
        <v>15</v>
      </c>
      <c r="D1594" t="s">
        <v>15</v>
      </c>
      <c r="E1594" t="s">
        <v>365</v>
      </c>
      <c r="F1594" s="113" t="str">
        <f>VLOOKUP(B1594,'DEER BldgType Assignment'!$B$7:$C$139,2,FALSE)</f>
        <v>Asm</v>
      </c>
      <c r="G1594" s="113"/>
      <c r="H1594" s="113" t="str">
        <f t="shared" si="24"/>
        <v>Asm</v>
      </c>
      <c r="I1594">
        <v>1</v>
      </c>
    </row>
    <row r="1595" spans="2:9">
      <c r="B1595" t="s">
        <v>234</v>
      </c>
      <c r="C1595" t="s">
        <v>15</v>
      </c>
      <c r="D1595" t="s">
        <v>15</v>
      </c>
      <c r="E1595" t="s">
        <v>366</v>
      </c>
      <c r="F1595" s="113" t="str">
        <f>VLOOKUP(B1595,'DEER BldgType Assignment'!$B$7:$C$139,2,FALSE)</f>
        <v>Asm</v>
      </c>
      <c r="G1595" s="113"/>
      <c r="H1595" s="113" t="str">
        <f t="shared" si="24"/>
        <v>Asm</v>
      </c>
      <c r="I1595">
        <v>1</v>
      </c>
    </row>
    <row r="1596" spans="2:9">
      <c r="B1596" t="s">
        <v>234</v>
      </c>
      <c r="C1596" t="s">
        <v>15</v>
      </c>
      <c r="D1596" t="s">
        <v>15</v>
      </c>
      <c r="E1596" t="s">
        <v>340</v>
      </c>
      <c r="F1596" s="113" t="str">
        <f>VLOOKUP(B1596,'DEER BldgType Assignment'!$B$7:$C$139,2,FALSE)</f>
        <v>Asm</v>
      </c>
      <c r="G1596" s="113"/>
      <c r="H1596" s="113" t="str">
        <f t="shared" si="24"/>
        <v>Asm</v>
      </c>
      <c r="I1596">
        <v>1</v>
      </c>
    </row>
    <row r="1597" spans="2:9">
      <c r="B1597" t="s">
        <v>336</v>
      </c>
      <c r="C1597" t="s">
        <v>48</v>
      </c>
      <c r="D1597" t="s">
        <v>48</v>
      </c>
      <c r="E1597" t="s">
        <v>340</v>
      </c>
      <c r="F1597" s="113" t="str">
        <f>VLOOKUP(B1597,'DEER BldgType Assignment'!$B$7:$C$139,2,FALSE)</f>
        <v>RtS</v>
      </c>
      <c r="G1597" s="113"/>
      <c r="H1597" s="113" t="str">
        <f t="shared" si="24"/>
        <v>RtS</v>
      </c>
      <c r="I1597">
        <v>1</v>
      </c>
    </row>
    <row r="1598" spans="2:9">
      <c r="B1598" t="s">
        <v>341</v>
      </c>
      <c r="C1598" t="s">
        <v>44</v>
      </c>
      <c r="D1598" t="s">
        <v>44</v>
      </c>
      <c r="E1598" t="s">
        <v>139</v>
      </c>
      <c r="F1598" s="113" t="str">
        <f>VLOOKUP(B1598,'DEER BldgType Assignment'!$B$7:$C$139,2,FALSE)</f>
        <v>RSD</v>
      </c>
      <c r="G1598" s="113"/>
      <c r="H1598" s="113" t="str">
        <f t="shared" si="24"/>
        <v>RSD</v>
      </c>
      <c r="I1598">
        <v>2</v>
      </c>
    </row>
    <row r="1599" spans="2:9">
      <c r="B1599" t="s">
        <v>341</v>
      </c>
      <c r="C1599" t="s">
        <v>44</v>
      </c>
      <c r="D1599" t="s">
        <v>44</v>
      </c>
      <c r="E1599" t="s">
        <v>372</v>
      </c>
      <c r="F1599" s="113" t="str">
        <f>VLOOKUP(B1599,'DEER BldgType Assignment'!$B$7:$C$139,2,FALSE)</f>
        <v>RSD</v>
      </c>
      <c r="G1599" s="113"/>
      <c r="H1599" s="113" t="str">
        <f t="shared" si="24"/>
        <v>RSD</v>
      </c>
      <c r="I1599">
        <v>1</v>
      </c>
    </row>
    <row r="1600" spans="2:9">
      <c r="B1600" t="s">
        <v>341</v>
      </c>
      <c r="C1600" t="s">
        <v>44</v>
      </c>
      <c r="D1600" t="s">
        <v>44</v>
      </c>
      <c r="E1600" t="s">
        <v>366</v>
      </c>
      <c r="F1600" s="113" t="str">
        <f>VLOOKUP(B1600,'DEER BldgType Assignment'!$B$7:$C$139,2,FALSE)</f>
        <v>RSD</v>
      </c>
      <c r="G1600" s="113"/>
      <c r="H1600" s="113" t="str">
        <f t="shared" si="24"/>
        <v>RSD</v>
      </c>
      <c r="I1600">
        <v>1</v>
      </c>
    </row>
    <row r="1601" spans="2:9">
      <c r="B1601" t="s">
        <v>341</v>
      </c>
      <c r="C1601" t="s">
        <v>44</v>
      </c>
      <c r="D1601" t="s">
        <v>44</v>
      </c>
      <c r="E1601" t="s">
        <v>340</v>
      </c>
      <c r="F1601" s="113" t="str">
        <f>VLOOKUP(B1601,'DEER BldgType Assignment'!$B$7:$C$139,2,FALSE)</f>
        <v>RSD</v>
      </c>
      <c r="G1601" s="113"/>
      <c r="H1601" s="113" t="str">
        <f t="shared" si="24"/>
        <v>RSD</v>
      </c>
      <c r="I1601">
        <v>1</v>
      </c>
    </row>
    <row r="1602" spans="2:9">
      <c r="B1602" t="s">
        <v>223</v>
      </c>
      <c r="C1602" t="s">
        <v>276</v>
      </c>
      <c r="D1602" t="s">
        <v>105</v>
      </c>
      <c r="E1602" t="s">
        <v>367</v>
      </c>
      <c r="F1602" s="113" t="str">
        <f>VLOOKUP(B1602,'DEER BldgType Assignment'!$B$7:$C$139,2,FALSE)</f>
        <v>MLI</v>
      </c>
      <c r="G1602" s="113"/>
      <c r="H1602" s="113" t="str">
        <f t="shared" si="24"/>
        <v>MLI</v>
      </c>
      <c r="I1602">
        <v>1</v>
      </c>
    </row>
    <row r="1603" spans="2:9">
      <c r="B1603" t="s">
        <v>223</v>
      </c>
      <c r="C1603" t="s">
        <v>276</v>
      </c>
      <c r="D1603" t="s">
        <v>105</v>
      </c>
      <c r="E1603" t="s">
        <v>371</v>
      </c>
      <c r="F1603" s="113" t="str">
        <f>VLOOKUP(B1603,'DEER BldgType Assignment'!$B$7:$C$139,2,FALSE)</f>
        <v>MLI</v>
      </c>
      <c r="G1603" s="113"/>
      <c r="H1603" s="113" t="str">
        <f t="shared" si="24"/>
        <v>MLI</v>
      </c>
      <c r="I1603">
        <v>1</v>
      </c>
    </row>
    <row r="1604" spans="2:9">
      <c r="B1604" s="100" t="s">
        <v>298</v>
      </c>
      <c r="C1604" t="s">
        <v>34</v>
      </c>
      <c r="D1604" t="s">
        <v>34</v>
      </c>
      <c r="E1604" t="s">
        <v>367</v>
      </c>
      <c r="F1604" s="113" t="str">
        <f>VLOOKUP(B1604,'DEER BldgType Assignment'!$B$7:$C$139,2,FALSE)</f>
        <v>OfS</v>
      </c>
      <c r="G1604" s="113"/>
      <c r="H1604" s="113" t="str">
        <f t="shared" si="24"/>
        <v>OfS</v>
      </c>
      <c r="I1604">
        <v>1</v>
      </c>
    </row>
    <row r="1605" spans="2:9">
      <c r="B1605" s="100" t="s">
        <v>298</v>
      </c>
      <c r="C1605" t="s">
        <v>34</v>
      </c>
      <c r="D1605" t="s">
        <v>34</v>
      </c>
      <c r="E1605" t="s">
        <v>366</v>
      </c>
      <c r="F1605" s="113" t="str">
        <f>VLOOKUP(B1605,'DEER BldgType Assignment'!$B$7:$C$139,2,FALSE)</f>
        <v>OfS</v>
      </c>
      <c r="G1605" s="113"/>
      <c r="H1605" s="113" t="str">
        <f t="shared" si="24"/>
        <v>OfS</v>
      </c>
      <c r="I1605">
        <v>1</v>
      </c>
    </row>
    <row r="1606" spans="2:9">
      <c r="B1606" s="100" t="s">
        <v>235</v>
      </c>
      <c r="C1606" t="s">
        <v>44</v>
      </c>
      <c r="D1606" t="s">
        <v>44</v>
      </c>
      <c r="E1606" t="s">
        <v>366</v>
      </c>
      <c r="F1606" s="113" t="str">
        <f>VLOOKUP(B1606,'DEER BldgType Assignment'!$B$7:$C$139,2,FALSE)</f>
        <v>RSD</v>
      </c>
      <c r="G1606" s="113"/>
      <c r="H1606" s="113" t="str">
        <f t="shared" si="24"/>
        <v>RSD</v>
      </c>
      <c r="I1606">
        <v>1</v>
      </c>
    </row>
    <row r="1607" spans="2:9">
      <c r="B1607" t="s">
        <v>230</v>
      </c>
      <c r="C1607" t="s">
        <v>15</v>
      </c>
      <c r="D1607" t="s">
        <v>15</v>
      </c>
      <c r="E1607" t="s">
        <v>367</v>
      </c>
      <c r="F1607" s="113" t="str">
        <f>VLOOKUP(B1607,'DEER BldgType Assignment'!$B$7:$C$139,2,FALSE)</f>
        <v>Asm</v>
      </c>
      <c r="G1607" s="113"/>
      <c r="H1607" s="113" t="str">
        <f t="shared" si="24"/>
        <v>Asm</v>
      </c>
      <c r="I1607">
        <v>1</v>
      </c>
    </row>
    <row r="1608" spans="2:9">
      <c r="B1608" t="s">
        <v>230</v>
      </c>
      <c r="C1608" t="s">
        <v>15</v>
      </c>
      <c r="D1608" t="s">
        <v>15</v>
      </c>
      <c r="E1608" t="s">
        <v>372</v>
      </c>
      <c r="F1608" s="113" t="str">
        <f>VLOOKUP(B1608,'DEER BldgType Assignment'!$B$7:$C$139,2,FALSE)</f>
        <v>Asm</v>
      </c>
      <c r="G1608" s="113"/>
      <c r="H1608" s="113" t="str">
        <f t="shared" ref="H1608:H1671" si="25">IF(ISBLANK(G1608),F1608,G1608)</f>
        <v>Asm</v>
      </c>
      <c r="I1608">
        <v>1</v>
      </c>
    </row>
    <row r="1609" spans="2:9">
      <c r="B1609" t="s">
        <v>230</v>
      </c>
      <c r="C1609" t="s">
        <v>15</v>
      </c>
      <c r="D1609" t="s">
        <v>15</v>
      </c>
      <c r="E1609" t="s">
        <v>365</v>
      </c>
      <c r="F1609" s="113" t="str">
        <f>VLOOKUP(B1609,'DEER BldgType Assignment'!$B$7:$C$139,2,FALSE)</f>
        <v>Asm</v>
      </c>
      <c r="G1609" s="113"/>
      <c r="H1609" s="113" t="str">
        <f t="shared" si="25"/>
        <v>Asm</v>
      </c>
      <c r="I1609">
        <v>1</v>
      </c>
    </row>
    <row r="1610" spans="2:9">
      <c r="B1610" t="s">
        <v>230</v>
      </c>
      <c r="C1610" t="s">
        <v>15</v>
      </c>
      <c r="D1610" t="s">
        <v>15</v>
      </c>
      <c r="E1610" t="s">
        <v>371</v>
      </c>
      <c r="F1610" s="113" t="str">
        <f>VLOOKUP(B1610,'DEER BldgType Assignment'!$B$7:$C$139,2,FALSE)</f>
        <v>Asm</v>
      </c>
      <c r="G1610" s="113"/>
      <c r="H1610" s="113" t="str">
        <f t="shared" si="25"/>
        <v>Asm</v>
      </c>
      <c r="I1610">
        <v>3</v>
      </c>
    </row>
    <row r="1611" spans="2:9">
      <c r="B1611" t="s">
        <v>230</v>
      </c>
      <c r="C1611" t="s">
        <v>15</v>
      </c>
      <c r="D1611" t="s">
        <v>15</v>
      </c>
      <c r="E1611" t="s">
        <v>366</v>
      </c>
      <c r="F1611" s="113" t="str">
        <f>VLOOKUP(B1611,'DEER BldgType Assignment'!$B$7:$C$139,2,FALSE)</f>
        <v>Asm</v>
      </c>
      <c r="G1611" s="113"/>
      <c r="H1611" s="113" t="str">
        <f t="shared" si="25"/>
        <v>Asm</v>
      </c>
      <c r="I1611">
        <v>1</v>
      </c>
    </row>
    <row r="1612" spans="2:9">
      <c r="B1612" t="s">
        <v>230</v>
      </c>
      <c r="C1612" t="s">
        <v>15</v>
      </c>
      <c r="D1612" t="s">
        <v>15</v>
      </c>
      <c r="E1612" t="s">
        <v>340</v>
      </c>
      <c r="F1612" s="113" t="str">
        <f>VLOOKUP(B1612,'DEER BldgType Assignment'!$B$7:$C$139,2,FALSE)</f>
        <v>Asm</v>
      </c>
      <c r="G1612" s="113"/>
      <c r="H1612" s="113" t="str">
        <f t="shared" si="25"/>
        <v>Asm</v>
      </c>
      <c r="I1612">
        <v>2</v>
      </c>
    </row>
    <row r="1613" spans="2:9">
      <c r="B1613" t="s">
        <v>324</v>
      </c>
      <c r="C1613" t="s">
        <v>48</v>
      </c>
      <c r="D1613" t="s">
        <v>48</v>
      </c>
      <c r="E1613" t="s">
        <v>366</v>
      </c>
      <c r="F1613" s="113" t="str">
        <f>VLOOKUP(B1613,'DEER BldgType Assignment'!$B$7:$C$139,2,FALSE)</f>
        <v>RtS</v>
      </c>
      <c r="G1613" s="113"/>
      <c r="H1613" s="113" t="str">
        <f t="shared" si="25"/>
        <v>RtS</v>
      </c>
      <c r="I1613">
        <v>1</v>
      </c>
    </row>
    <row r="1614" spans="2:9">
      <c r="B1614" t="s">
        <v>324</v>
      </c>
      <c r="C1614" t="s">
        <v>48</v>
      </c>
      <c r="D1614" t="s">
        <v>48</v>
      </c>
      <c r="E1614" t="s">
        <v>365</v>
      </c>
      <c r="F1614" s="113" t="str">
        <f>VLOOKUP(B1614,'DEER BldgType Assignment'!$B$7:$C$139,2,FALSE)</f>
        <v>RtS</v>
      </c>
      <c r="G1614" s="113"/>
      <c r="H1614" s="113" t="str">
        <f t="shared" si="25"/>
        <v>RtS</v>
      </c>
      <c r="I1614">
        <v>2</v>
      </c>
    </row>
    <row r="1615" spans="2:9">
      <c r="B1615" t="s">
        <v>324</v>
      </c>
      <c r="C1615" t="s">
        <v>48</v>
      </c>
      <c r="D1615" t="s">
        <v>48</v>
      </c>
      <c r="E1615" t="s">
        <v>142</v>
      </c>
      <c r="F1615" s="113" t="str">
        <f>VLOOKUP(B1615,'DEER BldgType Assignment'!$B$7:$C$139,2,FALSE)</f>
        <v>RtS</v>
      </c>
      <c r="G1615" s="113"/>
      <c r="H1615" s="113" t="str">
        <f t="shared" si="25"/>
        <v>RtS</v>
      </c>
      <c r="I1615">
        <v>5</v>
      </c>
    </row>
    <row r="1616" spans="2:9">
      <c r="B1616" t="s">
        <v>236</v>
      </c>
      <c r="C1616" t="s">
        <v>15</v>
      </c>
      <c r="D1616" t="s">
        <v>15</v>
      </c>
      <c r="E1616" t="s">
        <v>15</v>
      </c>
      <c r="F1616" s="113" t="str">
        <f>VLOOKUP(B1616,'DEER BldgType Assignment'!$B$7:$C$139,2,FALSE)</f>
        <v>Asm</v>
      </c>
      <c r="G1616" s="113"/>
      <c r="H1616" s="113" t="str">
        <f t="shared" si="25"/>
        <v>Asm</v>
      </c>
      <c r="I1616">
        <v>2</v>
      </c>
    </row>
    <row r="1617" spans="2:9">
      <c r="B1617" t="s">
        <v>236</v>
      </c>
      <c r="C1617" t="s">
        <v>15</v>
      </c>
      <c r="D1617" t="s">
        <v>15</v>
      </c>
      <c r="E1617" t="s">
        <v>367</v>
      </c>
      <c r="F1617" s="113" t="str">
        <f>VLOOKUP(B1617,'DEER BldgType Assignment'!$B$7:$C$139,2,FALSE)</f>
        <v>Asm</v>
      </c>
      <c r="G1617" s="113"/>
      <c r="H1617" s="113" t="str">
        <f t="shared" si="25"/>
        <v>Asm</v>
      </c>
      <c r="I1617">
        <v>1</v>
      </c>
    </row>
    <row r="1618" spans="2:9">
      <c r="B1618" t="s">
        <v>108</v>
      </c>
      <c r="C1618" t="s">
        <v>368</v>
      </c>
      <c r="D1618" t="s">
        <v>108</v>
      </c>
      <c r="E1618" t="s">
        <v>367</v>
      </c>
      <c r="F1618" s="113" t="str">
        <f>VLOOKUP(B1618,'DEER BldgType Assignment'!$B$7:$C$139,2,FALSE)</f>
        <v>Htl</v>
      </c>
      <c r="G1618" s="113"/>
      <c r="H1618" s="113" t="str">
        <f t="shared" si="25"/>
        <v>Htl</v>
      </c>
      <c r="I1618">
        <v>4</v>
      </c>
    </row>
    <row r="1619" spans="2:9">
      <c r="B1619" s="100" t="s">
        <v>229</v>
      </c>
      <c r="C1619" t="s">
        <v>48</v>
      </c>
      <c r="D1619" t="s">
        <v>105</v>
      </c>
      <c r="E1619" t="s">
        <v>366</v>
      </c>
      <c r="F1619" s="113" t="str">
        <f>VLOOKUP(B1619,'DEER BldgType Assignment'!$B$7:$C$139,2,FALSE)</f>
        <v>MLI</v>
      </c>
      <c r="G1619" s="113"/>
      <c r="H1619" s="113" t="str">
        <f t="shared" si="25"/>
        <v>MLI</v>
      </c>
      <c r="I1619">
        <v>1</v>
      </c>
    </row>
    <row r="1620" spans="2:9">
      <c r="B1620" s="100" t="s">
        <v>229</v>
      </c>
      <c r="C1620" t="s">
        <v>48</v>
      </c>
      <c r="D1620" t="s">
        <v>105</v>
      </c>
      <c r="E1620" t="s">
        <v>381</v>
      </c>
      <c r="F1620" s="113" t="str">
        <f>VLOOKUP(B1620,'DEER BldgType Assignment'!$B$7:$C$139,2,FALSE)</f>
        <v>MLI</v>
      </c>
      <c r="G1620" s="113"/>
      <c r="H1620" s="113" t="str">
        <f t="shared" si="25"/>
        <v>MLI</v>
      </c>
      <c r="I1620">
        <v>2</v>
      </c>
    </row>
    <row r="1621" spans="2:9">
      <c r="B1621" s="100" t="s">
        <v>229</v>
      </c>
      <c r="C1621" t="s">
        <v>48</v>
      </c>
      <c r="D1621" t="s">
        <v>105</v>
      </c>
      <c r="E1621" t="s">
        <v>340</v>
      </c>
      <c r="F1621" s="113" t="str">
        <f>VLOOKUP(B1621,'DEER BldgType Assignment'!$B$7:$C$139,2,FALSE)</f>
        <v>MLI</v>
      </c>
      <c r="G1621" s="113"/>
      <c r="H1621" s="113" t="str">
        <f t="shared" si="25"/>
        <v>MLI</v>
      </c>
      <c r="I1621">
        <v>3</v>
      </c>
    </row>
    <row r="1622" spans="2:9">
      <c r="B1622" s="100" t="s">
        <v>278</v>
      </c>
      <c r="C1622" t="s">
        <v>48</v>
      </c>
      <c r="D1622" t="s">
        <v>105</v>
      </c>
      <c r="E1622" t="s">
        <v>365</v>
      </c>
      <c r="F1622" s="113" t="str">
        <f>VLOOKUP(B1622,'DEER BldgType Assignment'!$B$7:$C$139,2,FALSE)</f>
        <v>MLI</v>
      </c>
      <c r="G1622" s="113"/>
      <c r="H1622" s="113" t="str">
        <f t="shared" si="25"/>
        <v>MLI</v>
      </c>
      <c r="I1622">
        <v>1</v>
      </c>
    </row>
    <row r="1623" spans="2:9">
      <c r="B1623" s="100" t="s">
        <v>278</v>
      </c>
      <c r="C1623" t="s">
        <v>48</v>
      </c>
      <c r="D1623" t="s">
        <v>105</v>
      </c>
      <c r="E1623" t="s">
        <v>366</v>
      </c>
      <c r="F1623" s="113" t="str">
        <f>VLOOKUP(B1623,'DEER BldgType Assignment'!$B$7:$C$139,2,FALSE)</f>
        <v>MLI</v>
      </c>
      <c r="G1623" s="113"/>
      <c r="H1623" s="113" t="str">
        <f t="shared" si="25"/>
        <v>MLI</v>
      </c>
      <c r="I1623">
        <v>1</v>
      </c>
    </row>
    <row r="1624" spans="2:9">
      <c r="B1624" t="s">
        <v>249</v>
      </c>
      <c r="C1624" t="s">
        <v>26</v>
      </c>
      <c r="D1624" t="s">
        <v>26</v>
      </c>
      <c r="E1624" t="s">
        <v>371</v>
      </c>
      <c r="F1624" s="113" t="str">
        <f>VLOOKUP(B1624,'DEER BldgType Assignment'!$B$7:$C$139,2,FALSE)</f>
        <v>Gro</v>
      </c>
      <c r="G1624" s="113"/>
      <c r="H1624" s="113" t="str">
        <f t="shared" si="25"/>
        <v>Gro</v>
      </c>
      <c r="I1624">
        <v>1</v>
      </c>
    </row>
    <row r="1625" spans="2:9">
      <c r="B1625" t="s">
        <v>249</v>
      </c>
      <c r="C1625" t="s">
        <v>26</v>
      </c>
      <c r="D1625" t="s">
        <v>26</v>
      </c>
      <c r="E1625" t="s">
        <v>340</v>
      </c>
      <c r="F1625" s="113" t="str">
        <f>VLOOKUP(B1625,'DEER BldgType Assignment'!$B$7:$C$139,2,FALSE)</f>
        <v>Gro</v>
      </c>
      <c r="G1625" s="113"/>
      <c r="H1625" s="113" t="str">
        <f t="shared" si="25"/>
        <v>Gro</v>
      </c>
      <c r="I1625">
        <v>1</v>
      </c>
    </row>
    <row r="1626" spans="2:9">
      <c r="B1626" t="s">
        <v>249</v>
      </c>
      <c r="C1626" t="s">
        <v>26</v>
      </c>
      <c r="D1626" t="s">
        <v>26</v>
      </c>
      <c r="E1626" t="s">
        <v>142</v>
      </c>
      <c r="F1626" s="113" t="str">
        <f>VLOOKUP(B1626,'DEER BldgType Assignment'!$B$7:$C$139,2,FALSE)</f>
        <v>Gro</v>
      </c>
      <c r="G1626" s="113"/>
      <c r="H1626" s="113" t="str">
        <f t="shared" si="25"/>
        <v>Gro</v>
      </c>
      <c r="I1626">
        <v>3</v>
      </c>
    </row>
    <row r="1627" spans="2:9">
      <c r="B1627" t="s">
        <v>234</v>
      </c>
      <c r="C1627" t="s">
        <v>15</v>
      </c>
      <c r="D1627" t="s">
        <v>15</v>
      </c>
      <c r="E1627" t="s">
        <v>367</v>
      </c>
      <c r="F1627" s="113" t="str">
        <f>VLOOKUP(B1627,'DEER BldgType Assignment'!$B$7:$C$139,2,FALSE)</f>
        <v>Asm</v>
      </c>
      <c r="G1627" s="113"/>
      <c r="H1627" s="113" t="str">
        <f t="shared" si="25"/>
        <v>Asm</v>
      </c>
      <c r="I1627">
        <v>1</v>
      </c>
    </row>
    <row r="1628" spans="2:9">
      <c r="B1628" t="s">
        <v>234</v>
      </c>
      <c r="C1628" t="s">
        <v>15</v>
      </c>
      <c r="D1628" t="s">
        <v>15</v>
      </c>
      <c r="E1628" t="s">
        <v>371</v>
      </c>
      <c r="F1628" s="113" t="str">
        <f>VLOOKUP(B1628,'DEER BldgType Assignment'!$B$7:$C$139,2,FALSE)</f>
        <v>Asm</v>
      </c>
      <c r="G1628" s="113"/>
      <c r="H1628" s="113" t="str">
        <f t="shared" si="25"/>
        <v>Asm</v>
      </c>
      <c r="I1628">
        <v>1</v>
      </c>
    </row>
    <row r="1629" spans="2:9">
      <c r="B1629" t="s">
        <v>341</v>
      </c>
      <c r="C1629" t="s">
        <v>44</v>
      </c>
      <c r="D1629" t="s">
        <v>44</v>
      </c>
      <c r="E1629" t="s">
        <v>139</v>
      </c>
      <c r="F1629" s="113" t="str">
        <f>VLOOKUP(B1629,'DEER BldgType Assignment'!$B$7:$C$139,2,FALSE)</f>
        <v>RSD</v>
      </c>
      <c r="G1629" s="113"/>
      <c r="H1629" s="113" t="str">
        <f t="shared" si="25"/>
        <v>RSD</v>
      </c>
      <c r="I1629">
        <v>3</v>
      </c>
    </row>
    <row r="1630" spans="2:9">
      <c r="B1630" t="s">
        <v>306</v>
      </c>
      <c r="C1630" t="s">
        <v>34</v>
      </c>
      <c r="D1630" t="s">
        <v>34</v>
      </c>
      <c r="E1630" t="s">
        <v>371</v>
      </c>
      <c r="F1630" s="113" t="str">
        <f>VLOOKUP(B1630,'DEER BldgType Assignment'!$B$7:$C$139,2,FALSE)</f>
        <v>OfS</v>
      </c>
      <c r="G1630" s="113"/>
      <c r="H1630" s="113" t="str">
        <f t="shared" si="25"/>
        <v>OfS</v>
      </c>
      <c r="I1630">
        <v>1</v>
      </c>
    </row>
    <row r="1631" spans="2:9">
      <c r="B1631" t="s">
        <v>306</v>
      </c>
      <c r="C1631" t="s">
        <v>34</v>
      </c>
      <c r="D1631" t="s">
        <v>34</v>
      </c>
      <c r="E1631" t="s">
        <v>366</v>
      </c>
      <c r="F1631" s="113" t="str">
        <f>VLOOKUP(B1631,'DEER BldgType Assignment'!$B$7:$C$139,2,FALSE)</f>
        <v>OfS</v>
      </c>
      <c r="G1631" s="113"/>
      <c r="H1631" s="113" t="str">
        <f t="shared" si="25"/>
        <v>OfS</v>
      </c>
      <c r="I1631">
        <v>1</v>
      </c>
    </row>
    <row r="1632" spans="2:9">
      <c r="B1632" t="s">
        <v>306</v>
      </c>
      <c r="C1632" t="s">
        <v>34</v>
      </c>
      <c r="D1632" t="s">
        <v>34</v>
      </c>
      <c r="E1632" t="s">
        <v>379</v>
      </c>
      <c r="F1632" s="113" t="str">
        <f>VLOOKUP(B1632,'DEER BldgType Assignment'!$B$7:$C$139,2,FALSE)</f>
        <v>OfS</v>
      </c>
      <c r="G1632" s="113"/>
      <c r="H1632" s="113" t="str">
        <f t="shared" si="25"/>
        <v>OfS</v>
      </c>
      <c r="I1632">
        <v>1</v>
      </c>
    </row>
    <row r="1633" spans="2:9">
      <c r="B1633" t="s">
        <v>306</v>
      </c>
      <c r="C1633" t="s">
        <v>34</v>
      </c>
      <c r="D1633" t="s">
        <v>34</v>
      </c>
      <c r="E1633" t="s">
        <v>365</v>
      </c>
      <c r="F1633" s="113" t="str">
        <f>VLOOKUP(B1633,'DEER BldgType Assignment'!$B$7:$C$139,2,FALSE)</f>
        <v>OfS</v>
      </c>
      <c r="G1633" s="113"/>
      <c r="H1633" s="113" t="str">
        <f t="shared" si="25"/>
        <v>OfS</v>
      </c>
      <c r="I1633">
        <v>4</v>
      </c>
    </row>
    <row r="1634" spans="2:9">
      <c r="B1634" s="100" t="s">
        <v>347</v>
      </c>
      <c r="C1634" t="s">
        <v>48</v>
      </c>
      <c r="D1634" t="s">
        <v>34</v>
      </c>
      <c r="E1634" t="s">
        <v>366</v>
      </c>
      <c r="F1634" s="113" t="str">
        <f>VLOOKUP(B1634,'DEER BldgType Assignment'!$B$7:$C$139,2,FALSE)</f>
        <v>OfS</v>
      </c>
      <c r="G1634" s="113"/>
      <c r="H1634" s="113" t="str">
        <f t="shared" si="25"/>
        <v>OfS</v>
      </c>
      <c r="I1634">
        <v>1</v>
      </c>
    </row>
    <row r="1635" spans="2:9">
      <c r="B1635" s="100" t="s">
        <v>347</v>
      </c>
      <c r="C1635" t="s">
        <v>48</v>
      </c>
      <c r="D1635" t="s">
        <v>34</v>
      </c>
      <c r="E1635" t="s">
        <v>340</v>
      </c>
      <c r="F1635" s="113" t="str">
        <f>VLOOKUP(B1635,'DEER BldgType Assignment'!$B$7:$C$139,2,FALSE)</f>
        <v>OfS</v>
      </c>
      <c r="G1635" s="113"/>
      <c r="H1635" s="113" t="str">
        <f t="shared" si="25"/>
        <v>OfS</v>
      </c>
      <c r="I1635">
        <v>1</v>
      </c>
    </row>
    <row r="1636" spans="2:9">
      <c r="B1636" s="100" t="s">
        <v>242</v>
      </c>
      <c r="C1636" t="s">
        <v>48</v>
      </c>
      <c r="D1636" t="s">
        <v>48</v>
      </c>
      <c r="E1636" t="s">
        <v>366</v>
      </c>
      <c r="F1636" s="113" t="str">
        <f>VLOOKUP(B1636,'DEER BldgType Assignment'!$B$7:$C$139,2,FALSE)</f>
        <v>RtS</v>
      </c>
      <c r="G1636" s="113"/>
      <c r="H1636" s="113" t="str">
        <f t="shared" si="25"/>
        <v>RtS</v>
      </c>
      <c r="I1636">
        <v>1</v>
      </c>
    </row>
    <row r="1637" spans="2:9">
      <c r="B1637" s="100" t="s">
        <v>242</v>
      </c>
      <c r="C1637" t="s">
        <v>48</v>
      </c>
      <c r="D1637" t="s">
        <v>48</v>
      </c>
      <c r="E1637" t="s">
        <v>142</v>
      </c>
      <c r="F1637" s="113" t="str">
        <f>VLOOKUP(B1637,'DEER BldgType Assignment'!$B$7:$C$139,2,FALSE)</f>
        <v>RtS</v>
      </c>
      <c r="G1637" s="113"/>
      <c r="H1637" s="113" t="str">
        <f t="shared" si="25"/>
        <v>RtS</v>
      </c>
      <c r="I1637">
        <v>4</v>
      </c>
    </row>
    <row r="1638" spans="2:9">
      <c r="B1638" t="s">
        <v>234</v>
      </c>
      <c r="C1638" t="s">
        <v>15</v>
      </c>
      <c r="D1638" t="s">
        <v>15</v>
      </c>
      <c r="E1638" t="s">
        <v>367</v>
      </c>
      <c r="F1638" s="113" t="str">
        <f>VLOOKUP(B1638,'DEER BldgType Assignment'!$B$7:$C$139,2,FALSE)</f>
        <v>Asm</v>
      </c>
      <c r="G1638" s="113"/>
      <c r="H1638" s="113" t="str">
        <f t="shared" si="25"/>
        <v>Asm</v>
      </c>
      <c r="I1638">
        <v>3</v>
      </c>
    </row>
    <row r="1639" spans="2:9">
      <c r="B1639" t="s">
        <v>109</v>
      </c>
      <c r="C1639" t="s">
        <v>368</v>
      </c>
      <c r="D1639" t="s">
        <v>109</v>
      </c>
      <c r="E1639" t="s">
        <v>369</v>
      </c>
      <c r="F1639" s="113" t="str">
        <f>VLOOKUP(B1639,'DEER BldgType Assignment'!$B$7:$C$139,2,FALSE)</f>
        <v>Mtl</v>
      </c>
      <c r="G1639" s="113"/>
      <c r="H1639" s="113" t="str">
        <f t="shared" si="25"/>
        <v>Mtl</v>
      </c>
      <c r="I1639">
        <v>4</v>
      </c>
    </row>
    <row r="1640" spans="2:9">
      <c r="B1640" t="s">
        <v>317</v>
      </c>
      <c r="C1640" t="s">
        <v>36</v>
      </c>
      <c r="D1640" t="s">
        <v>36</v>
      </c>
      <c r="E1640" t="s">
        <v>367</v>
      </c>
      <c r="F1640" s="113" t="str">
        <f>VLOOKUP(B1640,'DEER BldgType Assignment'!$B$7:$C$139,2,FALSE)</f>
        <v>OfL</v>
      </c>
      <c r="G1640" s="113"/>
      <c r="H1640" s="113" t="str">
        <f t="shared" si="25"/>
        <v>OfL</v>
      </c>
      <c r="I1640">
        <v>2</v>
      </c>
    </row>
    <row r="1641" spans="2:9">
      <c r="B1641" s="100" t="s">
        <v>264</v>
      </c>
      <c r="C1641" t="s">
        <v>276</v>
      </c>
      <c r="D1641" t="s">
        <v>105</v>
      </c>
      <c r="E1641" t="s">
        <v>370</v>
      </c>
      <c r="F1641" s="113" t="str">
        <f>VLOOKUP(B1641,'DEER BldgType Assignment'!$B$7:$C$139,2,FALSE)</f>
        <v>MLI</v>
      </c>
      <c r="G1641" s="113"/>
      <c r="H1641" s="113" t="str">
        <f t="shared" si="25"/>
        <v>MLI</v>
      </c>
      <c r="I1641">
        <v>2</v>
      </c>
    </row>
    <row r="1642" spans="2:9">
      <c r="B1642" s="100" t="s">
        <v>264</v>
      </c>
      <c r="C1642" t="s">
        <v>276</v>
      </c>
      <c r="D1642" t="s">
        <v>105</v>
      </c>
      <c r="E1642" t="s">
        <v>365</v>
      </c>
      <c r="F1642" s="113" t="str">
        <f>VLOOKUP(B1642,'DEER BldgType Assignment'!$B$7:$C$139,2,FALSE)</f>
        <v>MLI</v>
      </c>
      <c r="G1642" s="113"/>
      <c r="H1642" s="113" t="str">
        <f t="shared" si="25"/>
        <v>MLI</v>
      </c>
      <c r="I1642">
        <v>1</v>
      </c>
    </row>
    <row r="1643" spans="2:9">
      <c r="B1643" t="s">
        <v>306</v>
      </c>
      <c r="C1643" t="s">
        <v>34</v>
      </c>
      <c r="D1643" t="s">
        <v>34</v>
      </c>
      <c r="E1643" t="s">
        <v>366</v>
      </c>
      <c r="F1643" s="113" t="str">
        <f>VLOOKUP(B1643,'DEER BldgType Assignment'!$B$7:$C$139,2,FALSE)</f>
        <v>OfS</v>
      </c>
      <c r="G1643" s="113"/>
      <c r="H1643" s="113" t="str">
        <f t="shared" si="25"/>
        <v>OfS</v>
      </c>
      <c r="I1643">
        <v>1</v>
      </c>
    </row>
    <row r="1644" spans="2:9">
      <c r="B1644" t="s">
        <v>306</v>
      </c>
      <c r="C1644" t="s">
        <v>34</v>
      </c>
      <c r="D1644" t="s">
        <v>34</v>
      </c>
      <c r="E1644" t="s">
        <v>370</v>
      </c>
      <c r="F1644" s="113" t="str">
        <f>VLOOKUP(B1644,'DEER BldgType Assignment'!$B$7:$C$139,2,FALSE)</f>
        <v>OfS</v>
      </c>
      <c r="G1644" s="113"/>
      <c r="H1644" s="113" t="str">
        <f t="shared" si="25"/>
        <v>OfS</v>
      </c>
      <c r="I1644">
        <v>1</v>
      </c>
    </row>
    <row r="1645" spans="2:9">
      <c r="B1645" t="s">
        <v>306</v>
      </c>
      <c r="C1645" t="s">
        <v>34</v>
      </c>
      <c r="D1645" t="s">
        <v>34</v>
      </c>
      <c r="E1645" t="s">
        <v>379</v>
      </c>
      <c r="F1645" s="113" t="str">
        <f>VLOOKUP(B1645,'DEER BldgType Assignment'!$B$7:$C$139,2,FALSE)</f>
        <v>OfS</v>
      </c>
      <c r="G1645" s="113"/>
      <c r="H1645" s="113" t="str">
        <f t="shared" si="25"/>
        <v>OfS</v>
      </c>
      <c r="I1645">
        <v>1</v>
      </c>
    </row>
    <row r="1646" spans="2:9">
      <c r="B1646" t="s">
        <v>306</v>
      </c>
      <c r="C1646" t="s">
        <v>34</v>
      </c>
      <c r="D1646" t="s">
        <v>34</v>
      </c>
      <c r="E1646" t="s">
        <v>367</v>
      </c>
      <c r="F1646" s="113" t="str">
        <f>VLOOKUP(B1646,'DEER BldgType Assignment'!$B$7:$C$139,2,FALSE)</f>
        <v>OfS</v>
      </c>
      <c r="G1646" s="113"/>
      <c r="H1646" s="113" t="str">
        <f t="shared" si="25"/>
        <v>OfS</v>
      </c>
      <c r="I1646">
        <v>1</v>
      </c>
    </row>
    <row r="1647" spans="2:9">
      <c r="B1647" t="s">
        <v>306</v>
      </c>
      <c r="C1647" t="s">
        <v>34</v>
      </c>
      <c r="D1647" t="s">
        <v>34</v>
      </c>
      <c r="E1647" t="s">
        <v>365</v>
      </c>
      <c r="F1647" s="113" t="str">
        <f>VLOOKUP(B1647,'DEER BldgType Assignment'!$B$7:$C$139,2,FALSE)</f>
        <v>OfS</v>
      </c>
      <c r="G1647" s="113"/>
      <c r="H1647" s="113" t="str">
        <f t="shared" si="25"/>
        <v>OfS</v>
      </c>
      <c r="I1647">
        <v>2</v>
      </c>
    </row>
    <row r="1648" spans="2:9">
      <c r="B1648" t="s">
        <v>234</v>
      </c>
      <c r="C1648" t="s">
        <v>15</v>
      </c>
      <c r="D1648" t="s">
        <v>15</v>
      </c>
      <c r="E1648" t="s">
        <v>367</v>
      </c>
      <c r="F1648" s="113" t="str">
        <f>VLOOKUP(B1648,'DEER BldgType Assignment'!$B$7:$C$139,2,FALSE)</f>
        <v>Asm</v>
      </c>
      <c r="G1648" s="113"/>
      <c r="H1648" s="113" t="str">
        <f t="shared" si="25"/>
        <v>Asm</v>
      </c>
      <c r="I1648">
        <v>4</v>
      </c>
    </row>
    <row r="1649" spans="2:9">
      <c r="B1649" t="s">
        <v>234</v>
      </c>
      <c r="C1649" t="s">
        <v>15</v>
      </c>
      <c r="D1649" t="s">
        <v>15</v>
      </c>
      <c r="E1649" t="s">
        <v>366</v>
      </c>
      <c r="F1649" s="113" t="str">
        <f>VLOOKUP(B1649,'DEER BldgType Assignment'!$B$7:$C$139,2,FALSE)</f>
        <v>Asm</v>
      </c>
      <c r="G1649" s="113"/>
      <c r="H1649" s="113" t="str">
        <f t="shared" si="25"/>
        <v>Asm</v>
      </c>
      <c r="I1649">
        <v>1</v>
      </c>
    </row>
    <row r="1650" spans="2:9">
      <c r="B1650" t="s">
        <v>234</v>
      </c>
      <c r="C1650" t="s">
        <v>15</v>
      </c>
      <c r="D1650" t="s">
        <v>15</v>
      </c>
      <c r="E1650" t="s">
        <v>15</v>
      </c>
      <c r="F1650" s="113" t="str">
        <f>VLOOKUP(B1650,'DEER BldgType Assignment'!$B$7:$C$139,2,FALSE)</f>
        <v>Asm</v>
      </c>
      <c r="G1650" s="113"/>
      <c r="H1650" s="113" t="str">
        <f t="shared" si="25"/>
        <v>Asm</v>
      </c>
      <c r="I1650">
        <v>4</v>
      </c>
    </row>
    <row r="1651" spans="2:9">
      <c r="B1651" t="s">
        <v>234</v>
      </c>
      <c r="C1651" t="s">
        <v>15</v>
      </c>
      <c r="D1651" t="s">
        <v>15</v>
      </c>
      <c r="E1651" t="s">
        <v>371</v>
      </c>
      <c r="F1651" s="113" t="str">
        <f>VLOOKUP(B1651,'DEER BldgType Assignment'!$B$7:$C$139,2,FALSE)</f>
        <v>Asm</v>
      </c>
      <c r="G1651" s="113"/>
      <c r="H1651" s="113" t="str">
        <f t="shared" si="25"/>
        <v>Asm</v>
      </c>
      <c r="I1651">
        <v>2</v>
      </c>
    </row>
    <row r="1652" spans="2:9">
      <c r="B1652" t="s">
        <v>324</v>
      </c>
      <c r="C1652" t="s">
        <v>377</v>
      </c>
      <c r="D1652" t="s">
        <v>48</v>
      </c>
      <c r="E1652" t="s">
        <v>370</v>
      </c>
      <c r="F1652" s="113" t="str">
        <f>VLOOKUP(B1652,'DEER BldgType Assignment'!$B$7:$C$139,2,FALSE)</f>
        <v>RtS</v>
      </c>
      <c r="G1652" s="113"/>
      <c r="H1652" s="113" t="str">
        <f t="shared" si="25"/>
        <v>RtS</v>
      </c>
      <c r="I1652">
        <v>2</v>
      </c>
    </row>
    <row r="1653" spans="2:9">
      <c r="B1653" t="s">
        <v>324</v>
      </c>
      <c r="C1653" t="s">
        <v>377</v>
      </c>
      <c r="D1653" t="s">
        <v>48</v>
      </c>
      <c r="E1653" t="s">
        <v>371</v>
      </c>
      <c r="F1653" s="113" t="str">
        <f>VLOOKUP(B1653,'DEER BldgType Assignment'!$B$7:$C$139,2,FALSE)</f>
        <v>RtS</v>
      </c>
      <c r="G1653" s="113"/>
      <c r="H1653" s="113" t="str">
        <f t="shared" si="25"/>
        <v>RtS</v>
      </c>
      <c r="I1653">
        <v>1</v>
      </c>
    </row>
    <row r="1654" spans="2:9">
      <c r="B1654" t="s">
        <v>324</v>
      </c>
      <c r="C1654" t="s">
        <v>48</v>
      </c>
      <c r="D1654" t="s">
        <v>48</v>
      </c>
      <c r="E1654" t="s">
        <v>366</v>
      </c>
      <c r="F1654" s="113" t="str">
        <f>VLOOKUP(B1654,'DEER BldgType Assignment'!$B$7:$C$139,2,FALSE)</f>
        <v>RtS</v>
      </c>
      <c r="G1654" s="113"/>
      <c r="H1654" s="113" t="str">
        <f t="shared" si="25"/>
        <v>RtS</v>
      </c>
      <c r="I1654">
        <v>2</v>
      </c>
    </row>
    <row r="1655" spans="2:9">
      <c r="B1655" t="s">
        <v>108</v>
      </c>
      <c r="C1655" t="s">
        <v>368</v>
      </c>
      <c r="D1655" t="s">
        <v>108</v>
      </c>
      <c r="E1655" t="s">
        <v>369</v>
      </c>
      <c r="F1655" s="113" t="str">
        <f>VLOOKUP(B1655,'DEER BldgType Assignment'!$B$7:$C$139,2,FALSE)</f>
        <v>Htl</v>
      </c>
      <c r="G1655" s="113"/>
      <c r="H1655" s="113" t="str">
        <f t="shared" si="25"/>
        <v>Htl</v>
      </c>
      <c r="I1655">
        <v>1</v>
      </c>
    </row>
    <row r="1656" spans="2:9">
      <c r="B1656" t="s">
        <v>108</v>
      </c>
      <c r="C1656" t="s">
        <v>368</v>
      </c>
      <c r="D1656" t="s">
        <v>108</v>
      </c>
      <c r="E1656" t="s">
        <v>378</v>
      </c>
      <c r="F1656" s="113" t="str">
        <f>VLOOKUP(B1656,'DEER BldgType Assignment'!$B$7:$C$139,2,FALSE)</f>
        <v>Htl</v>
      </c>
      <c r="G1656" s="113"/>
      <c r="H1656" s="113" t="str">
        <f t="shared" si="25"/>
        <v>Htl</v>
      </c>
      <c r="I1656">
        <v>1</v>
      </c>
    </row>
    <row r="1657" spans="2:9">
      <c r="B1657" t="s">
        <v>108</v>
      </c>
      <c r="C1657" t="s">
        <v>368</v>
      </c>
      <c r="D1657" t="s">
        <v>108</v>
      </c>
      <c r="E1657" t="s">
        <v>340</v>
      </c>
      <c r="F1657" s="113" t="str">
        <f>VLOOKUP(B1657,'DEER BldgType Assignment'!$B$7:$C$139,2,FALSE)</f>
        <v>Htl</v>
      </c>
      <c r="G1657" s="113"/>
      <c r="H1657" s="113" t="str">
        <f t="shared" si="25"/>
        <v>Htl</v>
      </c>
      <c r="I1657">
        <v>1</v>
      </c>
    </row>
    <row r="1658" spans="2:9">
      <c r="B1658" t="s">
        <v>230</v>
      </c>
      <c r="C1658" t="s">
        <v>15</v>
      </c>
      <c r="D1658" t="s">
        <v>15</v>
      </c>
      <c r="E1658" t="s">
        <v>367</v>
      </c>
      <c r="F1658" s="113" t="str">
        <f>VLOOKUP(B1658,'DEER BldgType Assignment'!$B$7:$C$139,2,FALSE)</f>
        <v>Asm</v>
      </c>
      <c r="G1658" s="113"/>
      <c r="H1658" s="113" t="str">
        <f t="shared" si="25"/>
        <v>Asm</v>
      </c>
      <c r="I1658">
        <v>1</v>
      </c>
    </row>
    <row r="1659" spans="2:9">
      <c r="B1659" t="s">
        <v>230</v>
      </c>
      <c r="C1659" t="s">
        <v>15</v>
      </c>
      <c r="D1659" t="s">
        <v>15</v>
      </c>
      <c r="E1659" t="s">
        <v>372</v>
      </c>
      <c r="F1659" s="113" t="str">
        <f>VLOOKUP(B1659,'DEER BldgType Assignment'!$B$7:$C$139,2,FALSE)</f>
        <v>Asm</v>
      </c>
      <c r="G1659" s="113"/>
      <c r="H1659" s="113" t="str">
        <f t="shared" si="25"/>
        <v>Asm</v>
      </c>
      <c r="I1659">
        <v>1</v>
      </c>
    </row>
    <row r="1660" spans="2:9">
      <c r="B1660" t="s">
        <v>230</v>
      </c>
      <c r="C1660" t="s">
        <v>15</v>
      </c>
      <c r="D1660" t="s">
        <v>15</v>
      </c>
      <c r="E1660" t="s">
        <v>371</v>
      </c>
      <c r="F1660" s="113" t="str">
        <f>VLOOKUP(B1660,'DEER BldgType Assignment'!$B$7:$C$139,2,FALSE)</f>
        <v>Asm</v>
      </c>
      <c r="G1660" s="113"/>
      <c r="H1660" s="113" t="str">
        <f t="shared" si="25"/>
        <v>Asm</v>
      </c>
      <c r="I1660">
        <v>3</v>
      </c>
    </row>
    <row r="1661" spans="2:9">
      <c r="B1661" t="s">
        <v>282</v>
      </c>
      <c r="C1661" t="s">
        <v>48</v>
      </c>
      <c r="D1661" t="s">
        <v>105</v>
      </c>
      <c r="E1661" t="s">
        <v>365</v>
      </c>
      <c r="F1661" s="113" t="str">
        <f>VLOOKUP(B1661,'DEER BldgType Assignment'!$B$7:$C$139,2,FALSE)</f>
        <v>MLI</v>
      </c>
      <c r="G1661" s="113"/>
      <c r="H1661" s="113" t="str">
        <f t="shared" si="25"/>
        <v>MLI</v>
      </c>
      <c r="I1661">
        <v>1</v>
      </c>
    </row>
    <row r="1662" spans="2:9">
      <c r="B1662" t="s">
        <v>253</v>
      </c>
      <c r="C1662" t="s">
        <v>374</v>
      </c>
      <c r="D1662" t="s">
        <v>34</v>
      </c>
      <c r="E1662" t="s">
        <v>367</v>
      </c>
      <c r="F1662" s="113" t="str">
        <f>VLOOKUP(B1662,'DEER BldgType Assignment'!$B$7:$C$139,2,FALSE)</f>
        <v>OfS</v>
      </c>
      <c r="G1662" s="113"/>
      <c r="H1662" s="113" t="str">
        <f t="shared" si="25"/>
        <v>OfS</v>
      </c>
      <c r="I1662">
        <v>1</v>
      </c>
    </row>
    <row r="1663" spans="2:9">
      <c r="B1663" t="s">
        <v>253</v>
      </c>
      <c r="C1663" t="s">
        <v>374</v>
      </c>
      <c r="D1663" t="s">
        <v>34</v>
      </c>
      <c r="E1663" t="s">
        <v>366</v>
      </c>
      <c r="F1663" s="113" t="str">
        <f>VLOOKUP(B1663,'DEER BldgType Assignment'!$B$7:$C$139,2,FALSE)</f>
        <v>OfS</v>
      </c>
      <c r="G1663" s="113"/>
      <c r="H1663" s="113" t="str">
        <f t="shared" si="25"/>
        <v>OfS</v>
      </c>
      <c r="I1663">
        <v>1</v>
      </c>
    </row>
    <row r="1664" spans="2:9">
      <c r="B1664" t="s">
        <v>253</v>
      </c>
      <c r="C1664" t="s">
        <v>374</v>
      </c>
      <c r="D1664" t="s">
        <v>34</v>
      </c>
      <c r="E1664" t="s">
        <v>370</v>
      </c>
      <c r="F1664" s="113" t="str">
        <f>VLOOKUP(B1664,'DEER BldgType Assignment'!$B$7:$C$139,2,FALSE)</f>
        <v>OfS</v>
      </c>
      <c r="G1664" s="113"/>
      <c r="H1664" s="113" t="str">
        <f t="shared" si="25"/>
        <v>OfS</v>
      </c>
      <c r="I1664">
        <v>2</v>
      </c>
    </row>
    <row r="1665" spans="2:9">
      <c r="B1665" t="s">
        <v>253</v>
      </c>
      <c r="C1665" t="s">
        <v>374</v>
      </c>
      <c r="D1665" t="s">
        <v>34</v>
      </c>
      <c r="E1665" t="s">
        <v>372</v>
      </c>
      <c r="F1665" s="113" t="str">
        <f>VLOOKUP(B1665,'DEER BldgType Assignment'!$B$7:$C$139,2,FALSE)</f>
        <v>OfS</v>
      </c>
      <c r="G1665" s="113"/>
      <c r="H1665" s="113" t="str">
        <f t="shared" si="25"/>
        <v>OfS</v>
      </c>
      <c r="I1665">
        <v>1</v>
      </c>
    </row>
    <row r="1666" spans="2:9">
      <c r="B1666" t="s">
        <v>253</v>
      </c>
      <c r="C1666" t="s">
        <v>374</v>
      </c>
      <c r="D1666" t="s">
        <v>34</v>
      </c>
      <c r="E1666" t="s">
        <v>365</v>
      </c>
      <c r="F1666" s="113" t="str">
        <f>VLOOKUP(B1666,'DEER BldgType Assignment'!$B$7:$C$139,2,FALSE)</f>
        <v>OfS</v>
      </c>
      <c r="G1666" s="113"/>
      <c r="H1666" s="113" t="str">
        <f t="shared" si="25"/>
        <v>OfS</v>
      </c>
      <c r="I1666">
        <v>5</v>
      </c>
    </row>
    <row r="1667" spans="2:9">
      <c r="B1667" t="s">
        <v>306</v>
      </c>
      <c r="C1667" t="s">
        <v>34</v>
      </c>
      <c r="D1667" t="s">
        <v>34</v>
      </c>
      <c r="E1667" t="s">
        <v>366</v>
      </c>
      <c r="F1667" s="113" t="str">
        <f>VLOOKUP(B1667,'DEER BldgType Assignment'!$B$7:$C$139,2,FALSE)</f>
        <v>OfS</v>
      </c>
      <c r="G1667" s="113"/>
      <c r="H1667" s="113" t="str">
        <f t="shared" si="25"/>
        <v>OfS</v>
      </c>
      <c r="I1667">
        <v>1</v>
      </c>
    </row>
    <row r="1668" spans="2:9">
      <c r="B1668" t="s">
        <v>306</v>
      </c>
      <c r="C1668" t="s">
        <v>34</v>
      </c>
      <c r="D1668" t="s">
        <v>34</v>
      </c>
      <c r="E1668" t="s">
        <v>365</v>
      </c>
      <c r="F1668" s="113" t="str">
        <f>VLOOKUP(B1668,'DEER BldgType Assignment'!$B$7:$C$139,2,FALSE)</f>
        <v>OfS</v>
      </c>
      <c r="G1668" s="113"/>
      <c r="H1668" s="113" t="str">
        <f t="shared" si="25"/>
        <v>OfS</v>
      </c>
      <c r="I1668">
        <v>1</v>
      </c>
    </row>
    <row r="1669" spans="2:9">
      <c r="B1669" t="s">
        <v>331</v>
      </c>
      <c r="C1669" t="s">
        <v>368</v>
      </c>
      <c r="D1669" t="s">
        <v>108</v>
      </c>
      <c r="E1669" t="s">
        <v>367</v>
      </c>
      <c r="F1669" s="113" t="str">
        <f>VLOOKUP(B1669,'DEER BldgType Assignment'!$B$7:$C$139,2,FALSE)</f>
        <v>Htl</v>
      </c>
      <c r="G1669" s="113"/>
      <c r="H1669" s="113" t="str">
        <f t="shared" si="25"/>
        <v>Htl</v>
      </c>
      <c r="I1669">
        <v>2</v>
      </c>
    </row>
    <row r="1670" spans="2:9">
      <c r="B1670" t="s">
        <v>331</v>
      </c>
      <c r="C1670" t="s">
        <v>368</v>
      </c>
      <c r="D1670" t="s">
        <v>108</v>
      </c>
      <c r="E1670" t="s">
        <v>365</v>
      </c>
      <c r="F1670" s="113" t="str">
        <f>VLOOKUP(B1670,'DEER BldgType Assignment'!$B$7:$C$139,2,FALSE)</f>
        <v>Htl</v>
      </c>
      <c r="G1670" s="113"/>
      <c r="H1670" s="113" t="str">
        <f t="shared" si="25"/>
        <v>Htl</v>
      </c>
      <c r="I1670">
        <v>2</v>
      </c>
    </row>
    <row r="1671" spans="2:9">
      <c r="B1671" t="s">
        <v>331</v>
      </c>
      <c r="C1671" t="s">
        <v>368</v>
      </c>
      <c r="D1671" t="s">
        <v>108</v>
      </c>
      <c r="E1671" t="s">
        <v>366</v>
      </c>
      <c r="F1671" s="113" t="str">
        <f>VLOOKUP(B1671,'DEER BldgType Assignment'!$B$7:$C$139,2,FALSE)</f>
        <v>Htl</v>
      </c>
      <c r="G1671" s="113"/>
      <c r="H1671" s="113" t="str">
        <f t="shared" si="25"/>
        <v>Htl</v>
      </c>
      <c r="I1671">
        <v>1</v>
      </c>
    </row>
    <row r="1672" spans="2:9">
      <c r="B1672" t="s">
        <v>109</v>
      </c>
      <c r="C1672" t="s">
        <v>368</v>
      </c>
      <c r="D1672" t="s">
        <v>109</v>
      </c>
      <c r="E1672" t="s">
        <v>369</v>
      </c>
      <c r="F1672" s="113" t="str">
        <f>VLOOKUP(B1672,'DEER BldgType Assignment'!$B$7:$C$139,2,FALSE)</f>
        <v>Mtl</v>
      </c>
      <c r="G1672" s="113"/>
      <c r="H1672" s="113" t="str">
        <f t="shared" ref="H1672:H1735" si="26">IF(ISBLANK(G1672),F1672,G1672)</f>
        <v>Mtl</v>
      </c>
      <c r="I1672">
        <v>1</v>
      </c>
    </row>
    <row r="1673" spans="2:9">
      <c r="B1673" t="s">
        <v>109</v>
      </c>
      <c r="C1673" t="s">
        <v>368</v>
      </c>
      <c r="D1673" t="s">
        <v>109</v>
      </c>
      <c r="E1673" t="s">
        <v>367</v>
      </c>
      <c r="F1673" s="113" t="str">
        <f>VLOOKUP(B1673,'DEER BldgType Assignment'!$B$7:$C$139,2,FALSE)</f>
        <v>Mtl</v>
      </c>
      <c r="G1673" s="113"/>
      <c r="H1673" s="113" t="str">
        <f t="shared" si="26"/>
        <v>Mtl</v>
      </c>
      <c r="I1673">
        <v>1</v>
      </c>
    </row>
    <row r="1674" spans="2:9">
      <c r="B1674" t="s">
        <v>109</v>
      </c>
      <c r="C1674" t="s">
        <v>368</v>
      </c>
      <c r="D1674" t="s">
        <v>109</v>
      </c>
      <c r="E1674" t="s">
        <v>366</v>
      </c>
      <c r="F1674" s="113" t="str">
        <f>VLOOKUP(B1674,'DEER BldgType Assignment'!$B$7:$C$139,2,FALSE)</f>
        <v>Mtl</v>
      </c>
      <c r="G1674" s="113"/>
      <c r="H1674" s="113" t="str">
        <f t="shared" si="26"/>
        <v>Mtl</v>
      </c>
      <c r="I1674">
        <v>1</v>
      </c>
    </row>
    <row r="1675" spans="2:9">
      <c r="B1675" t="s">
        <v>341</v>
      </c>
      <c r="C1675" t="s">
        <v>44</v>
      </c>
      <c r="D1675" t="s">
        <v>44</v>
      </c>
      <c r="E1675" t="s">
        <v>139</v>
      </c>
      <c r="F1675" s="113" t="str">
        <f>VLOOKUP(B1675,'DEER BldgType Assignment'!$B$7:$C$139,2,FALSE)</f>
        <v>RSD</v>
      </c>
      <c r="G1675" s="113"/>
      <c r="H1675" s="113" t="str">
        <f t="shared" si="26"/>
        <v>RSD</v>
      </c>
      <c r="I1675">
        <v>1</v>
      </c>
    </row>
    <row r="1676" spans="2:9">
      <c r="B1676" t="s">
        <v>341</v>
      </c>
      <c r="C1676" t="s">
        <v>44</v>
      </c>
      <c r="D1676" t="s">
        <v>44</v>
      </c>
      <c r="E1676" t="s">
        <v>340</v>
      </c>
      <c r="F1676" s="113" t="str">
        <f>VLOOKUP(B1676,'DEER BldgType Assignment'!$B$7:$C$139,2,FALSE)</f>
        <v>RSD</v>
      </c>
      <c r="G1676" s="113"/>
      <c r="H1676" s="113" t="str">
        <f t="shared" si="26"/>
        <v>RSD</v>
      </c>
      <c r="I1676">
        <v>1</v>
      </c>
    </row>
    <row r="1677" spans="2:9">
      <c r="B1677" t="s">
        <v>336</v>
      </c>
      <c r="C1677" t="s">
        <v>48</v>
      </c>
      <c r="D1677" t="s">
        <v>48</v>
      </c>
      <c r="E1677" t="s">
        <v>366</v>
      </c>
      <c r="F1677" s="113" t="str">
        <f>VLOOKUP(B1677,'DEER BldgType Assignment'!$B$7:$C$139,2,FALSE)</f>
        <v>RtS</v>
      </c>
      <c r="G1677" s="113"/>
      <c r="H1677" s="113" t="str">
        <f t="shared" si="26"/>
        <v>RtS</v>
      </c>
      <c r="I1677">
        <v>1</v>
      </c>
    </row>
    <row r="1678" spans="2:9">
      <c r="B1678" t="s">
        <v>336</v>
      </c>
      <c r="C1678" t="s">
        <v>48</v>
      </c>
      <c r="D1678" t="s">
        <v>48</v>
      </c>
      <c r="E1678" t="s">
        <v>367</v>
      </c>
      <c r="F1678" s="113" t="str">
        <f>VLOOKUP(B1678,'DEER BldgType Assignment'!$B$7:$C$139,2,FALSE)</f>
        <v>RtS</v>
      </c>
      <c r="G1678" s="113"/>
      <c r="H1678" s="113" t="str">
        <f t="shared" si="26"/>
        <v>RtS</v>
      </c>
      <c r="I1678">
        <v>1</v>
      </c>
    </row>
    <row r="1679" spans="2:9">
      <c r="B1679" t="s">
        <v>336</v>
      </c>
      <c r="C1679" t="s">
        <v>48</v>
      </c>
      <c r="D1679" t="s">
        <v>48</v>
      </c>
      <c r="E1679" t="s">
        <v>372</v>
      </c>
      <c r="F1679" s="113" t="str">
        <f>VLOOKUP(B1679,'DEER BldgType Assignment'!$B$7:$C$139,2,FALSE)</f>
        <v>RtS</v>
      </c>
      <c r="G1679" s="113"/>
      <c r="H1679" s="113" t="str">
        <f t="shared" si="26"/>
        <v>RtS</v>
      </c>
      <c r="I1679">
        <v>1</v>
      </c>
    </row>
    <row r="1680" spans="2:9">
      <c r="B1680" t="s">
        <v>336</v>
      </c>
      <c r="C1680" t="s">
        <v>48</v>
      </c>
      <c r="D1680" t="s">
        <v>48</v>
      </c>
      <c r="E1680" t="s">
        <v>365</v>
      </c>
      <c r="F1680" s="113" t="str">
        <f>VLOOKUP(B1680,'DEER BldgType Assignment'!$B$7:$C$139,2,FALSE)</f>
        <v>RtS</v>
      </c>
      <c r="G1680" s="113"/>
      <c r="H1680" s="113" t="str">
        <f t="shared" si="26"/>
        <v>RtS</v>
      </c>
      <c r="I1680">
        <v>2</v>
      </c>
    </row>
    <row r="1681" spans="2:9">
      <c r="B1681" t="s">
        <v>336</v>
      </c>
      <c r="C1681" t="s">
        <v>48</v>
      </c>
      <c r="D1681" t="s">
        <v>48</v>
      </c>
      <c r="E1681" t="s">
        <v>371</v>
      </c>
      <c r="F1681" s="113" t="str">
        <f>VLOOKUP(B1681,'DEER BldgType Assignment'!$B$7:$C$139,2,FALSE)</f>
        <v>RtS</v>
      </c>
      <c r="G1681" s="113"/>
      <c r="H1681" s="113" t="str">
        <f t="shared" si="26"/>
        <v>RtS</v>
      </c>
      <c r="I1681">
        <v>1</v>
      </c>
    </row>
    <row r="1682" spans="2:9">
      <c r="B1682" t="s">
        <v>308</v>
      </c>
      <c r="C1682" t="s">
        <v>374</v>
      </c>
      <c r="D1682" t="s">
        <v>34</v>
      </c>
      <c r="E1682" t="s">
        <v>371</v>
      </c>
      <c r="F1682" s="113" t="str">
        <f>VLOOKUP(B1682,'DEER BldgType Assignment'!$B$7:$C$139,2,FALSE)</f>
        <v>OfS</v>
      </c>
      <c r="G1682" s="113"/>
      <c r="H1682" s="113" t="str">
        <f t="shared" si="26"/>
        <v>OfS</v>
      </c>
      <c r="I1682">
        <v>2</v>
      </c>
    </row>
    <row r="1683" spans="2:9">
      <c r="B1683" t="s">
        <v>308</v>
      </c>
      <c r="C1683" t="s">
        <v>374</v>
      </c>
      <c r="D1683" t="s">
        <v>34</v>
      </c>
      <c r="E1683" t="s">
        <v>372</v>
      </c>
      <c r="F1683" s="113" t="str">
        <f>VLOOKUP(B1683,'DEER BldgType Assignment'!$B$7:$C$139,2,FALSE)</f>
        <v>OfS</v>
      </c>
      <c r="G1683" s="113"/>
      <c r="H1683" s="113" t="str">
        <f t="shared" si="26"/>
        <v>OfS</v>
      </c>
      <c r="I1683">
        <v>1</v>
      </c>
    </row>
    <row r="1684" spans="2:9">
      <c r="B1684" t="s">
        <v>308</v>
      </c>
      <c r="C1684" t="s">
        <v>374</v>
      </c>
      <c r="D1684" t="s">
        <v>34</v>
      </c>
      <c r="E1684" t="s">
        <v>365</v>
      </c>
      <c r="F1684" s="113" t="str">
        <f>VLOOKUP(B1684,'DEER BldgType Assignment'!$B$7:$C$139,2,FALSE)</f>
        <v>OfS</v>
      </c>
      <c r="G1684" s="113"/>
      <c r="H1684" s="113" t="str">
        <f t="shared" si="26"/>
        <v>OfS</v>
      </c>
      <c r="I1684">
        <v>3</v>
      </c>
    </row>
    <row r="1685" spans="2:9">
      <c r="B1685" t="s">
        <v>308</v>
      </c>
      <c r="C1685" t="s">
        <v>374</v>
      </c>
      <c r="D1685" t="s">
        <v>34</v>
      </c>
      <c r="E1685" t="s">
        <v>383</v>
      </c>
      <c r="F1685" s="113" t="str">
        <f>VLOOKUP(B1685,'DEER BldgType Assignment'!$B$7:$C$139,2,FALSE)</f>
        <v>OfS</v>
      </c>
      <c r="G1685" s="113"/>
      <c r="H1685" s="113" t="str">
        <f t="shared" si="26"/>
        <v>OfS</v>
      </c>
      <c r="I1685">
        <v>2</v>
      </c>
    </row>
    <row r="1686" spans="2:9">
      <c r="B1686" t="s">
        <v>308</v>
      </c>
      <c r="C1686" t="s">
        <v>374</v>
      </c>
      <c r="D1686" t="s">
        <v>34</v>
      </c>
      <c r="E1686" t="s">
        <v>340</v>
      </c>
      <c r="F1686" s="113" t="str">
        <f>VLOOKUP(B1686,'DEER BldgType Assignment'!$B$7:$C$139,2,FALSE)</f>
        <v>OfS</v>
      </c>
      <c r="G1686" s="113"/>
      <c r="H1686" s="113" t="str">
        <f t="shared" si="26"/>
        <v>OfS</v>
      </c>
      <c r="I1686">
        <v>1</v>
      </c>
    </row>
    <row r="1687" spans="2:9">
      <c r="B1687" t="s">
        <v>109</v>
      </c>
      <c r="C1687" t="s">
        <v>368</v>
      </c>
      <c r="D1687" t="s">
        <v>109</v>
      </c>
      <c r="E1687" t="s">
        <v>369</v>
      </c>
      <c r="F1687" s="113" t="str">
        <f>VLOOKUP(B1687,'DEER BldgType Assignment'!$B$7:$C$139,2,FALSE)</f>
        <v>Mtl</v>
      </c>
      <c r="G1687" s="113"/>
      <c r="H1687" s="113" t="str">
        <f t="shared" si="26"/>
        <v>Mtl</v>
      </c>
      <c r="I1687">
        <v>3</v>
      </c>
    </row>
    <row r="1688" spans="2:9">
      <c r="B1688" t="s">
        <v>109</v>
      </c>
      <c r="C1688" t="s">
        <v>368</v>
      </c>
      <c r="D1688" t="s">
        <v>109</v>
      </c>
      <c r="E1688" t="s">
        <v>366</v>
      </c>
      <c r="F1688" s="113" t="str">
        <f>VLOOKUP(B1688,'DEER BldgType Assignment'!$B$7:$C$139,2,FALSE)</f>
        <v>Mtl</v>
      </c>
      <c r="G1688" s="113"/>
      <c r="H1688" s="113" t="str">
        <f t="shared" si="26"/>
        <v>Mtl</v>
      </c>
      <c r="I1688">
        <v>2</v>
      </c>
    </row>
    <row r="1689" spans="2:9">
      <c r="B1689" t="s">
        <v>109</v>
      </c>
      <c r="C1689" t="s">
        <v>368</v>
      </c>
      <c r="D1689" t="s">
        <v>109</v>
      </c>
      <c r="E1689" t="s">
        <v>340</v>
      </c>
      <c r="F1689" s="113" t="str">
        <f>VLOOKUP(B1689,'DEER BldgType Assignment'!$B$7:$C$139,2,FALSE)</f>
        <v>Mtl</v>
      </c>
      <c r="G1689" s="113"/>
      <c r="H1689" s="113" t="str">
        <f t="shared" si="26"/>
        <v>Mtl</v>
      </c>
      <c r="I1689">
        <v>1</v>
      </c>
    </row>
    <row r="1690" spans="2:9">
      <c r="B1690" s="100" t="s">
        <v>229</v>
      </c>
      <c r="C1690" t="s">
        <v>48</v>
      </c>
      <c r="D1690" t="s">
        <v>105</v>
      </c>
      <c r="E1690" t="s">
        <v>367</v>
      </c>
      <c r="F1690" s="113" t="str">
        <f>VLOOKUP(B1690,'DEER BldgType Assignment'!$B$7:$C$139,2,FALSE)</f>
        <v>MLI</v>
      </c>
      <c r="G1690" s="113"/>
      <c r="H1690" s="113" t="str">
        <f t="shared" si="26"/>
        <v>MLI</v>
      </c>
      <c r="I1690">
        <v>1</v>
      </c>
    </row>
    <row r="1691" spans="2:9">
      <c r="B1691" s="100" t="s">
        <v>229</v>
      </c>
      <c r="C1691" t="s">
        <v>48</v>
      </c>
      <c r="D1691" t="s">
        <v>105</v>
      </c>
      <c r="E1691" t="s">
        <v>365</v>
      </c>
      <c r="F1691" s="113" t="str">
        <f>VLOOKUP(B1691,'DEER BldgType Assignment'!$B$7:$C$139,2,FALSE)</f>
        <v>MLI</v>
      </c>
      <c r="G1691" s="113"/>
      <c r="H1691" s="113" t="str">
        <f t="shared" si="26"/>
        <v>MLI</v>
      </c>
      <c r="I1691">
        <v>1</v>
      </c>
    </row>
    <row r="1692" spans="2:9">
      <c r="B1692" s="100" t="s">
        <v>229</v>
      </c>
      <c r="C1692" t="s">
        <v>48</v>
      </c>
      <c r="D1692" t="s">
        <v>105</v>
      </c>
      <c r="E1692" t="s">
        <v>340</v>
      </c>
      <c r="F1692" s="113" t="str">
        <f>VLOOKUP(B1692,'DEER BldgType Assignment'!$B$7:$C$139,2,FALSE)</f>
        <v>MLI</v>
      </c>
      <c r="G1692" s="113"/>
      <c r="H1692" s="113" t="str">
        <f t="shared" si="26"/>
        <v>MLI</v>
      </c>
      <c r="I1692">
        <v>1</v>
      </c>
    </row>
    <row r="1693" spans="2:9">
      <c r="B1693" t="s">
        <v>324</v>
      </c>
      <c r="C1693" t="s">
        <v>48</v>
      </c>
      <c r="D1693" t="s">
        <v>48</v>
      </c>
      <c r="E1693" t="s">
        <v>371</v>
      </c>
      <c r="F1693" s="113" t="str">
        <f>VLOOKUP(B1693,'DEER BldgType Assignment'!$B$7:$C$139,2,FALSE)</f>
        <v>RtS</v>
      </c>
      <c r="G1693" s="113"/>
      <c r="H1693" s="113" t="str">
        <f t="shared" si="26"/>
        <v>RtS</v>
      </c>
      <c r="I1693">
        <v>1</v>
      </c>
    </row>
    <row r="1694" spans="2:9">
      <c r="B1694" t="s">
        <v>324</v>
      </c>
      <c r="C1694" t="s">
        <v>48</v>
      </c>
      <c r="D1694" t="s">
        <v>48</v>
      </c>
      <c r="E1694" t="s">
        <v>366</v>
      </c>
      <c r="F1694" s="113" t="str">
        <f>VLOOKUP(B1694,'DEER BldgType Assignment'!$B$7:$C$139,2,FALSE)</f>
        <v>RtS</v>
      </c>
      <c r="G1694" s="113"/>
      <c r="H1694" s="113" t="str">
        <f t="shared" si="26"/>
        <v>RtS</v>
      </c>
      <c r="I1694">
        <v>2</v>
      </c>
    </row>
    <row r="1695" spans="2:9">
      <c r="B1695" t="s">
        <v>308</v>
      </c>
      <c r="C1695" t="s">
        <v>374</v>
      </c>
      <c r="D1695" t="s">
        <v>34</v>
      </c>
      <c r="E1695" t="s">
        <v>367</v>
      </c>
      <c r="F1695" s="113" t="str">
        <f>VLOOKUP(B1695,'DEER BldgType Assignment'!$B$7:$C$139,2,FALSE)</f>
        <v>OfS</v>
      </c>
      <c r="G1695" s="113"/>
      <c r="H1695" s="113" t="str">
        <f t="shared" si="26"/>
        <v>OfS</v>
      </c>
      <c r="I1695">
        <v>2</v>
      </c>
    </row>
    <row r="1696" spans="2:9">
      <c r="B1696" t="s">
        <v>308</v>
      </c>
      <c r="C1696" t="s">
        <v>374</v>
      </c>
      <c r="D1696" t="s">
        <v>34</v>
      </c>
      <c r="E1696" t="s">
        <v>365</v>
      </c>
      <c r="F1696" s="113" t="str">
        <f>VLOOKUP(B1696,'DEER BldgType Assignment'!$B$7:$C$139,2,FALSE)</f>
        <v>OfS</v>
      </c>
      <c r="G1696" s="113"/>
      <c r="H1696" s="113" t="str">
        <f t="shared" si="26"/>
        <v>OfS</v>
      </c>
      <c r="I1696">
        <v>5</v>
      </c>
    </row>
    <row r="1697" spans="2:9">
      <c r="B1697" t="s">
        <v>308</v>
      </c>
      <c r="C1697" t="s">
        <v>374</v>
      </c>
      <c r="D1697" t="s">
        <v>34</v>
      </c>
      <c r="E1697" t="s">
        <v>371</v>
      </c>
      <c r="F1697" s="113" t="str">
        <f>VLOOKUP(B1697,'DEER BldgType Assignment'!$B$7:$C$139,2,FALSE)</f>
        <v>OfS</v>
      </c>
      <c r="G1697" s="113"/>
      <c r="H1697" s="113" t="str">
        <f t="shared" si="26"/>
        <v>OfS</v>
      </c>
      <c r="I1697">
        <v>1</v>
      </c>
    </row>
    <row r="1698" spans="2:9">
      <c r="B1698" t="s">
        <v>308</v>
      </c>
      <c r="C1698" t="s">
        <v>374</v>
      </c>
      <c r="D1698" t="s">
        <v>34</v>
      </c>
      <c r="E1698" t="s">
        <v>340</v>
      </c>
      <c r="F1698" s="113" t="str">
        <f>VLOOKUP(B1698,'DEER BldgType Assignment'!$B$7:$C$139,2,FALSE)</f>
        <v>OfS</v>
      </c>
      <c r="G1698" s="113"/>
      <c r="H1698" s="113" t="str">
        <f t="shared" si="26"/>
        <v>OfS</v>
      </c>
      <c r="I1698">
        <v>3</v>
      </c>
    </row>
    <row r="1699" spans="2:9">
      <c r="B1699" t="s">
        <v>230</v>
      </c>
      <c r="C1699" t="s">
        <v>15</v>
      </c>
      <c r="D1699" t="s">
        <v>15</v>
      </c>
      <c r="E1699" t="s">
        <v>367</v>
      </c>
      <c r="F1699" s="113" t="str">
        <f>VLOOKUP(B1699,'DEER BldgType Assignment'!$B$7:$C$139,2,FALSE)</f>
        <v>Asm</v>
      </c>
      <c r="G1699" s="113"/>
      <c r="H1699" s="113" t="str">
        <f t="shared" si="26"/>
        <v>Asm</v>
      </c>
      <c r="I1699">
        <v>1</v>
      </c>
    </row>
    <row r="1700" spans="2:9">
      <c r="B1700" t="s">
        <v>230</v>
      </c>
      <c r="C1700" t="s">
        <v>15</v>
      </c>
      <c r="D1700" t="s">
        <v>15</v>
      </c>
      <c r="E1700" t="s">
        <v>365</v>
      </c>
      <c r="F1700" s="113" t="str">
        <f>VLOOKUP(B1700,'DEER BldgType Assignment'!$B$7:$C$139,2,FALSE)</f>
        <v>Asm</v>
      </c>
      <c r="G1700" s="113"/>
      <c r="H1700" s="113" t="str">
        <f t="shared" si="26"/>
        <v>Asm</v>
      </c>
      <c r="I1700">
        <v>1</v>
      </c>
    </row>
    <row r="1701" spans="2:9">
      <c r="B1701" t="s">
        <v>230</v>
      </c>
      <c r="C1701" t="s">
        <v>15</v>
      </c>
      <c r="D1701" t="s">
        <v>15</v>
      </c>
      <c r="E1701" t="s">
        <v>371</v>
      </c>
      <c r="F1701" s="113" t="str">
        <f>VLOOKUP(B1701,'DEER BldgType Assignment'!$B$7:$C$139,2,FALSE)</f>
        <v>Asm</v>
      </c>
      <c r="G1701" s="113"/>
      <c r="H1701" s="113" t="str">
        <f t="shared" si="26"/>
        <v>Asm</v>
      </c>
      <c r="I1701">
        <v>2</v>
      </c>
    </row>
    <row r="1702" spans="2:9">
      <c r="B1702" s="100" t="s">
        <v>279</v>
      </c>
      <c r="C1702" t="s">
        <v>44</v>
      </c>
      <c r="D1702" t="s">
        <v>42</v>
      </c>
      <c r="E1702" t="s">
        <v>139</v>
      </c>
      <c r="F1702" s="113" t="str">
        <f>VLOOKUP(B1702,'DEER BldgType Assignment'!$B$7:$C$139,2,FALSE)</f>
        <v>RFF</v>
      </c>
      <c r="G1702" s="113"/>
      <c r="H1702" s="113" t="str">
        <f t="shared" si="26"/>
        <v>RFF</v>
      </c>
      <c r="I1702">
        <v>1</v>
      </c>
    </row>
    <row r="1703" spans="2:9">
      <c r="B1703" s="100" t="s">
        <v>279</v>
      </c>
      <c r="C1703" t="s">
        <v>44</v>
      </c>
      <c r="D1703" t="s">
        <v>42</v>
      </c>
      <c r="E1703" t="s">
        <v>372</v>
      </c>
      <c r="F1703" s="113" t="str">
        <f>VLOOKUP(B1703,'DEER BldgType Assignment'!$B$7:$C$139,2,FALSE)</f>
        <v>RFF</v>
      </c>
      <c r="G1703" s="113"/>
      <c r="H1703" s="113" t="str">
        <f t="shared" si="26"/>
        <v>RFF</v>
      </c>
      <c r="I1703">
        <v>1</v>
      </c>
    </row>
    <row r="1704" spans="2:9">
      <c r="B1704" s="100" t="s">
        <v>229</v>
      </c>
      <c r="C1704" t="s">
        <v>48</v>
      </c>
      <c r="D1704" t="s">
        <v>105</v>
      </c>
      <c r="E1704" t="s">
        <v>367</v>
      </c>
      <c r="F1704" s="113" t="str">
        <f>VLOOKUP(B1704,'DEER BldgType Assignment'!$B$7:$C$139,2,FALSE)</f>
        <v>MLI</v>
      </c>
      <c r="G1704" s="113"/>
      <c r="H1704" s="113" t="str">
        <f t="shared" si="26"/>
        <v>MLI</v>
      </c>
      <c r="I1704">
        <v>2</v>
      </c>
    </row>
    <row r="1705" spans="2:9">
      <c r="B1705" s="100" t="s">
        <v>229</v>
      </c>
      <c r="C1705" t="s">
        <v>48</v>
      </c>
      <c r="D1705" t="s">
        <v>105</v>
      </c>
      <c r="E1705" t="s">
        <v>366</v>
      </c>
      <c r="F1705" s="113" t="str">
        <f>VLOOKUP(B1705,'DEER BldgType Assignment'!$B$7:$C$139,2,FALSE)</f>
        <v>MLI</v>
      </c>
      <c r="G1705" s="113"/>
      <c r="H1705" s="113" t="str">
        <f t="shared" si="26"/>
        <v>MLI</v>
      </c>
      <c r="I1705">
        <v>1</v>
      </c>
    </row>
    <row r="1706" spans="2:9">
      <c r="B1706" t="s">
        <v>223</v>
      </c>
      <c r="C1706" t="s">
        <v>276</v>
      </c>
      <c r="D1706" t="s">
        <v>105</v>
      </c>
      <c r="E1706" t="s">
        <v>370</v>
      </c>
      <c r="F1706" s="113" t="str">
        <f>VLOOKUP(B1706,'DEER BldgType Assignment'!$B$7:$C$139,2,FALSE)</f>
        <v>MLI</v>
      </c>
      <c r="G1706" s="113"/>
      <c r="H1706" s="113" t="str">
        <f t="shared" si="26"/>
        <v>MLI</v>
      </c>
      <c r="I1706">
        <v>1</v>
      </c>
    </row>
    <row r="1707" spans="2:9">
      <c r="B1707" t="s">
        <v>223</v>
      </c>
      <c r="C1707" t="s">
        <v>276</v>
      </c>
      <c r="D1707" t="s">
        <v>105</v>
      </c>
      <c r="E1707" t="s">
        <v>367</v>
      </c>
      <c r="F1707" s="113" t="str">
        <f>VLOOKUP(B1707,'DEER BldgType Assignment'!$B$7:$C$139,2,FALSE)</f>
        <v>MLI</v>
      </c>
      <c r="G1707" s="113"/>
      <c r="H1707" s="113" t="str">
        <f t="shared" si="26"/>
        <v>MLI</v>
      </c>
      <c r="I1707">
        <v>1</v>
      </c>
    </row>
    <row r="1708" spans="2:9">
      <c r="B1708" t="s">
        <v>223</v>
      </c>
      <c r="C1708" t="s">
        <v>276</v>
      </c>
      <c r="D1708" t="s">
        <v>105</v>
      </c>
      <c r="E1708" t="s">
        <v>365</v>
      </c>
      <c r="F1708" s="113" t="str">
        <f>VLOOKUP(B1708,'DEER BldgType Assignment'!$B$7:$C$139,2,FALSE)</f>
        <v>MLI</v>
      </c>
      <c r="G1708" s="113"/>
      <c r="H1708" s="113" t="str">
        <f t="shared" si="26"/>
        <v>MLI</v>
      </c>
      <c r="I1708">
        <v>4</v>
      </c>
    </row>
    <row r="1709" spans="2:9">
      <c r="B1709" t="s">
        <v>223</v>
      </c>
      <c r="C1709" t="s">
        <v>276</v>
      </c>
      <c r="D1709" t="s">
        <v>105</v>
      </c>
      <c r="E1709" t="s">
        <v>371</v>
      </c>
      <c r="F1709" s="113" t="str">
        <f>VLOOKUP(B1709,'DEER BldgType Assignment'!$B$7:$C$139,2,FALSE)</f>
        <v>MLI</v>
      </c>
      <c r="G1709" s="113"/>
      <c r="H1709" s="113" t="str">
        <f t="shared" si="26"/>
        <v>MLI</v>
      </c>
      <c r="I1709">
        <v>1</v>
      </c>
    </row>
    <row r="1710" spans="2:9">
      <c r="B1710" t="s">
        <v>223</v>
      </c>
      <c r="C1710" t="s">
        <v>276</v>
      </c>
      <c r="D1710" t="s">
        <v>105</v>
      </c>
      <c r="E1710" t="s">
        <v>366</v>
      </c>
      <c r="F1710" s="113" t="str">
        <f>VLOOKUP(B1710,'DEER BldgType Assignment'!$B$7:$C$139,2,FALSE)</f>
        <v>MLI</v>
      </c>
      <c r="G1710" s="113"/>
      <c r="H1710" s="113" t="str">
        <f t="shared" si="26"/>
        <v>MLI</v>
      </c>
      <c r="I1710">
        <v>1</v>
      </c>
    </row>
    <row r="1711" spans="2:9">
      <c r="B1711" t="s">
        <v>226</v>
      </c>
      <c r="C1711" t="s">
        <v>15</v>
      </c>
      <c r="D1711" t="s">
        <v>15</v>
      </c>
      <c r="E1711" t="s">
        <v>366</v>
      </c>
      <c r="F1711" s="113" t="str">
        <f>VLOOKUP(B1711,'DEER BldgType Assignment'!$B$7:$C$139,2,FALSE)</f>
        <v>Asm</v>
      </c>
      <c r="G1711" s="113"/>
      <c r="H1711" s="113" t="str">
        <f t="shared" si="26"/>
        <v>Asm</v>
      </c>
      <c r="I1711">
        <v>2</v>
      </c>
    </row>
    <row r="1712" spans="2:9">
      <c r="B1712" t="s">
        <v>324</v>
      </c>
      <c r="C1712" t="s">
        <v>48</v>
      </c>
      <c r="D1712" t="s">
        <v>48</v>
      </c>
      <c r="E1712" t="s">
        <v>142</v>
      </c>
      <c r="F1712" s="113" t="str">
        <f>VLOOKUP(B1712,'DEER BldgType Assignment'!$B$7:$C$139,2,FALSE)</f>
        <v>RtS</v>
      </c>
      <c r="G1712" s="113"/>
      <c r="H1712" s="113" t="str">
        <f t="shared" si="26"/>
        <v>RtS</v>
      </c>
      <c r="I1712">
        <v>1</v>
      </c>
    </row>
    <row r="1713" spans="2:9">
      <c r="B1713" t="s">
        <v>324</v>
      </c>
      <c r="C1713" t="s">
        <v>48</v>
      </c>
      <c r="D1713" t="s">
        <v>48</v>
      </c>
      <c r="E1713" t="s">
        <v>370</v>
      </c>
      <c r="F1713" s="113" t="str">
        <f>VLOOKUP(B1713,'DEER BldgType Assignment'!$B$7:$C$139,2,FALSE)</f>
        <v>RtS</v>
      </c>
      <c r="G1713" s="113"/>
      <c r="H1713" s="113" t="str">
        <f t="shared" si="26"/>
        <v>RtS</v>
      </c>
      <c r="I1713">
        <v>1</v>
      </c>
    </row>
    <row r="1714" spans="2:9">
      <c r="B1714" t="s">
        <v>324</v>
      </c>
      <c r="C1714" t="s">
        <v>48</v>
      </c>
      <c r="D1714" t="s">
        <v>48</v>
      </c>
      <c r="E1714" t="s">
        <v>372</v>
      </c>
      <c r="F1714" s="113" t="str">
        <f>VLOOKUP(B1714,'DEER BldgType Assignment'!$B$7:$C$139,2,FALSE)</f>
        <v>RtS</v>
      </c>
      <c r="G1714" s="113"/>
      <c r="H1714" s="113" t="str">
        <f t="shared" si="26"/>
        <v>RtS</v>
      </c>
      <c r="I1714">
        <v>1</v>
      </c>
    </row>
    <row r="1715" spans="2:9">
      <c r="B1715" t="s">
        <v>324</v>
      </c>
      <c r="C1715" t="s">
        <v>373</v>
      </c>
      <c r="D1715" t="s">
        <v>48</v>
      </c>
      <c r="E1715" t="s">
        <v>366</v>
      </c>
      <c r="F1715" s="113" t="str">
        <f>VLOOKUP(B1715,'DEER BldgType Assignment'!$B$7:$C$139,2,FALSE)</f>
        <v>RtS</v>
      </c>
      <c r="G1715" s="113"/>
      <c r="H1715" s="113" t="str">
        <f t="shared" si="26"/>
        <v>RtS</v>
      </c>
      <c r="I1715">
        <v>1</v>
      </c>
    </row>
    <row r="1716" spans="2:9">
      <c r="B1716" t="s">
        <v>324</v>
      </c>
      <c r="C1716" t="s">
        <v>373</v>
      </c>
      <c r="D1716" t="s">
        <v>48</v>
      </c>
      <c r="E1716" t="s">
        <v>365</v>
      </c>
      <c r="F1716" s="113" t="str">
        <f>VLOOKUP(B1716,'DEER BldgType Assignment'!$B$7:$C$139,2,FALSE)</f>
        <v>RtS</v>
      </c>
      <c r="G1716" s="113"/>
      <c r="H1716" s="113" t="str">
        <f t="shared" si="26"/>
        <v>RtS</v>
      </c>
      <c r="I1716">
        <v>2</v>
      </c>
    </row>
    <row r="1717" spans="2:9">
      <c r="B1717" t="s">
        <v>324</v>
      </c>
      <c r="C1717" t="s">
        <v>373</v>
      </c>
      <c r="D1717" t="s">
        <v>48</v>
      </c>
      <c r="E1717" t="s">
        <v>371</v>
      </c>
      <c r="F1717" s="113" t="str">
        <f>VLOOKUP(B1717,'DEER BldgType Assignment'!$B$7:$C$139,2,FALSE)</f>
        <v>RtS</v>
      </c>
      <c r="G1717" s="113"/>
      <c r="H1717" s="113" t="str">
        <f t="shared" si="26"/>
        <v>RtS</v>
      </c>
      <c r="I1717">
        <v>2</v>
      </c>
    </row>
    <row r="1718" spans="2:9">
      <c r="B1718" t="s">
        <v>285</v>
      </c>
      <c r="C1718" t="s">
        <v>34</v>
      </c>
      <c r="D1718" t="s">
        <v>40</v>
      </c>
      <c r="E1718" t="s">
        <v>366</v>
      </c>
      <c r="F1718" s="113" t="str">
        <f>VLOOKUP(B1718,'DEER BldgType Assignment'!$B$7:$C$139,2,FALSE)</f>
        <v>MBT</v>
      </c>
      <c r="G1718" s="113"/>
      <c r="H1718" s="113" t="str">
        <f t="shared" si="26"/>
        <v>MBT</v>
      </c>
      <c r="I1718">
        <v>1</v>
      </c>
    </row>
    <row r="1719" spans="2:9">
      <c r="B1719" t="s">
        <v>285</v>
      </c>
      <c r="C1719" t="s">
        <v>34</v>
      </c>
      <c r="D1719" t="s">
        <v>40</v>
      </c>
      <c r="E1719" t="s">
        <v>370</v>
      </c>
      <c r="F1719" s="113" t="str">
        <f>VLOOKUP(B1719,'DEER BldgType Assignment'!$B$7:$C$139,2,FALSE)</f>
        <v>MBT</v>
      </c>
      <c r="G1719" s="113"/>
      <c r="H1719" s="113" t="str">
        <f t="shared" si="26"/>
        <v>MBT</v>
      </c>
      <c r="I1719">
        <v>2</v>
      </c>
    </row>
    <row r="1720" spans="2:9">
      <c r="B1720" t="s">
        <v>285</v>
      </c>
      <c r="C1720" t="s">
        <v>34</v>
      </c>
      <c r="D1720" t="s">
        <v>40</v>
      </c>
      <c r="E1720" t="s">
        <v>365</v>
      </c>
      <c r="F1720" s="113" t="str">
        <f>VLOOKUP(B1720,'DEER BldgType Assignment'!$B$7:$C$139,2,FALSE)</f>
        <v>MBT</v>
      </c>
      <c r="G1720" s="113"/>
      <c r="H1720" s="113" t="str">
        <f t="shared" si="26"/>
        <v>MBT</v>
      </c>
      <c r="I1720">
        <v>1</v>
      </c>
    </row>
    <row r="1721" spans="2:9">
      <c r="B1721" t="s">
        <v>285</v>
      </c>
      <c r="C1721" t="s">
        <v>34</v>
      </c>
      <c r="D1721" t="s">
        <v>40</v>
      </c>
      <c r="E1721" t="s">
        <v>340</v>
      </c>
      <c r="F1721" s="113" t="str">
        <f>VLOOKUP(B1721,'DEER BldgType Assignment'!$B$7:$C$139,2,FALSE)</f>
        <v>MBT</v>
      </c>
      <c r="G1721" s="113"/>
      <c r="H1721" s="113" t="str">
        <f t="shared" si="26"/>
        <v>MBT</v>
      </c>
      <c r="I1721">
        <v>2</v>
      </c>
    </row>
    <row r="1722" spans="2:9">
      <c r="B1722" t="s">
        <v>324</v>
      </c>
      <c r="C1722" t="s">
        <v>373</v>
      </c>
      <c r="D1722" t="s">
        <v>48</v>
      </c>
      <c r="E1722" t="s">
        <v>366</v>
      </c>
      <c r="F1722" s="113" t="str">
        <f>VLOOKUP(B1722,'DEER BldgType Assignment'!$B$7:$C$139,2,FALSE)</f>
        <v>RtS</v>
      </c>
      <c r="G1722" s="113"/>
      <c r="H1722" s="113" t="str">
        <f t="shared" si="26"/>
        <v>RtS</v>
      </c>
      <c r="I1722">
        <v>4</v>
      </c>
    </row>
    <row r="1723" spans="2:9">
      <c r="B1723" t="s">
        <v>109</v>
      </c>
      <c r="C1723" t="s">
        <v>368</v>
      </c>
      <c r="D1723" t="s">
        <v>109</v>
      </c>
      <c r="E1723" t="s">
        <v>367</v>
      </c>
      <c r="F1723" s="113" t="str">
        <f>VLOOKUP(B1723,'DEER BldgType Assignment'!$B$7:$C$139,2,FALSE)</f>
        <v>Mtl</v>
      </c>
      <c r="G1723" s="113"/>
      <c r="H1723" s="113" t="str">
        <f t="shared" si="26"/>
        <v>Mtl</v>
      </c>
      <c r="I1723">
        <v>2</v>
      </c>
    </row>
    <row r="1724" spans="2:9">
      <c r="B1724" t="s">
        <v>109</v>
      </c>
      <c r="C1724" t="s">
        <v>368</v>
      </c>
      <c r="D1724" t="s">
        <v>109</v>
      </c>
      <c r="E1724" t="s">
        <v>365</v>
      </c>
      <c r="F1724" s="113" t="str">
        <f>VLOOKUP(B1724,'DEER BldgType Assignment'!$B$7:$C$139,2,FALSE)</f>
        <v>Mtl</v>
      </c>
      <c r="G1724" s="113"/>
      <c r="H1724" s="113" t="str">
        <f t="shared" si="26"/>
        <v>Mtl</v>
      </c>
      <c r="I1724">
        <v>1</v>
      </c>
    </row>
    <row r="1725" spans="2:9">
      <c r="B1725" t="s">
        <v>109</v>
      </c>
      <c r="C1725" t="s">
        <v>368</v>
      </c>
      <c r="D1725" t="s">
        <v>109</v>
      </c>
      <c r="E1725" t="s">
        <v>340</v>
      </c>
      <c r="F1725" s="113" t="str">
        <f>VLOOKUP(B1725,'DEER BldgType Assignment'!$B$7:$C$139,2,FALSE)</f>
        <v>Mtl</v>
      </c>
      <c r="G1725" s="113"/>
      <c r="H1725" s="113" t="str">
        <f t="shared" si="26"/>
        <v>Mtl</v>
      </c>
      <c r="I1725">
        <v>1</v>
      </c>
    </row>
    <row r="1726" spans="2:9">
      <c r="B1726" t="s">
        <v>331</v>
      </c>
      <c r="C1726" t="s">
        <v>368</v>
      </c>
      <c r="D1726" t="s">
        <v>108</v>
      </c>
      <c r="E1726" t="s">
        <v>369</v>
      </c>
      <c r="F1726" s="113" t="str">
        <f>VLOOKUP(B1726,'DEER BldgType Assignment'!$B$7:$C$139,2,FALSE)</f>
        <v>Htl</v>
      </c>
      <c r="G1726" s="113"/>
      <c r="H1726" s="113" t="str">
        <f t="shared" si="26"/>
        <v>Htl</v>
      </c>
      <c r="I1726">
        <v>3</v>
      </c>
    </row>
    <row r="1727" spans="2:9">
      <c r="B1727" t="s">
        <v>331</v>
      </c>
      <c r="C1727" t="s">
        <v>368</v>
      </c>
      <c r="D1727" t="s">
        <v>108</v>
      </c>
      <c r="E1727" t="s">
        <v>367</v>
      </c>
      <c r="F1727" s="113" t="str">
        <f>VLOOKUP(B1727,'DEER BldgType Assignment'!$B$7:$C$139,2,FALSE)</f>
        <v>Htl</v>
      </c>
      <c r="G1727" s="113"/>
      <c r="H1727" s="113" t="str">
        <f t="shared" si="26"/>
        <v>Htl</v>
      </c>
      <c r="I1727">
        <v>1</v>
      </c>
    </row>
    <row r="1728" spans="2:9">
      <c r="B1728" t="s">
        <v>331</v>
      </c>
      <c r="C1728" t="s">
        <v>368</v>
      </c>
      <c r="D1728" t="s">
        <v>108</v>
      </c>
      <c r="E1728" t="s">
        <v>365</v>
      </c>
      <c r="F1728" s="113" t="str">
        <f>VLOOKUP(B1728,'DEER BldgType Assignment'!$B$7:$C$139,2,FALSE)</f>
        <v>Htl</v>
      </c>
      <c r="G1728" s="113"/>
      <c r="H1728" s="113" t="str">
        <f t="shared" si="26"/>
        <v>Htl</v>
      </c>
      <c r="I1728">
        <v>1</v>
      </c>
    </row>
    <row r="1729" spans="2:9">
      <c r="B1729" t="s">
        <v>331</v>
      </c>
      <c r="C1729" t="s">
        <v>368</v>
      </c>
      <c r="D1729" t="s">
        <v>108</v>
      </c>
      <c r="E1729" t="s">
        <v>371</v>
      </c>
      <c r="F1729" s="113" t="str">
        <f>VLOOKUP(B1729,'DEER BldgType Assignment'!$B$7:$C$139,2,FALSE)</f>
        <v>Htl</v>
      </c>
      <c r="G1729" s="113"/>
      <c r="H1729" s="113" t="str">
        <f t="shared" si="26"/>
        <v>Htl</v>
      </c>
      <c r="I1729">
        <v>1</v>
      </c>
    </row>
    <row r="1730" spans="2:9">
      <c r="B1730" t="s">
        <v>331</v>
      </c>
      <c r="C1730" t="s">
        <v>368</v>
      </c>
      <c r="D1730" t="s">
        <v>108</v>
      </c>
      <c r="E1730" t="s">
        <v>366</v>
      </c>
      <c r="F1730" s="113" t="str">
        <f>VLOOKUP(B1730,'DEER BldgType Assignment'!$B$7:$C$139,2,FALSE)</f>
        <v>Htl</v>
      </c>
      <c r="G1730" s="113"/>
      <c r="H1730" s="113" t="str">
        <f t="shared" si="26"/>
        <v>Htl</v>
      </c>
      <c r="I1730">
        <v>1</v>
      </c>
    </row>
    <row r="1731" spans="2:9">
      <c r="B1731" t="s">
        <v>308</v>
      </c>
      <c r="C1731" t="s">
        <v>374</v>
      </c>
      <c r="D1731" t="s">
        <v>34</v>
      </c>
      <c r="E1731" t="s">
        <v>367</v>
      </c>
      <c r="F1731" s="113" t="str">
        <f>VLOOKUP(B1731,'DEER BldgType Assignment'!$B$7:$C$139,2,FALSE)</f>
        <v>OfS</v>
      </c>
      <c r="G1731" s="113"/>
      <c r="H1731" s="113" t="str">
        <f t="shared" si="26"/>
        <v>OfS</v>
      </c>
      <c r="I1731">
        <v>1</v>
      </c>
    </row>
    <row r="1732" spans="2:9">
      <c r="B1732" t="s">
        <v>308</v>
      </c>
      <c r="C1732" t="s">
        <v>374</v>
      </c>
      <c r="D1732" t="s">
        <v>34</v>
      </c>
      <c r="E1732" t="s">
        <v>372</v>
      </c>
      <c r="F1732" s="113" t="str">
        <f>VLOOKUP(B1732,'DEER BldgType Assignment'!$B$7:$C$139,2,FALSE)</f>
        <v>OfS</v>
      </c>
      <c r="G1732" s="113"/>
      <c r="H1732" s="113" t="str">
        <f t="shared" si="26"/>
        <v>OfS</v>
      </c>
      <c r="I1732">
        <v>1</v>
      </c>
    </row>
    <row r="1733" spans="2:9">
      <c r="B1733" t="s">
        <v>308</v>
      </c>
      <c r="C1733" t="s">
        <v>374</v>
      </c>
      <c r="D1733" t="s">
        <v>34</v>
      </c>
      <c r="E1733" t="s">
        <v>365</v>
      </c>
      <c r="F1733" s="113" t="str">
        <f>VLOOKUP(B1733,'DEER BldgType Assignment'!$B$7:$C$139,2,FALSE)</f>
        <v>OfS</v>
      </c>
      <c r="G1733" s="113"/>
      <c r="H1733" s="113" t="str">
        <f t="shared" si="26"/>
        <v>OfS</v>
      </c>
      <c r="I1733">
        <v>3</v>
      </c>
    </row>
    <row r="1734" spans="2:9">
      <c r="B1734" t="s">
        <v>308</v>
      </c>
      <c r="C1734" t="s">
        <v>374</v>
      </c>
      <c r="D1734" t="s">
        <v>34</v>
      </c>
      <c r="E1734" t="s">
        <v>371</v>
      </c>
      <c r="F1734" s="113" t="str">
        <f>VLOOKUP(B1734,'DEER BldgType Assignment'!$B$7:$C$139,2,FALSE)</f>
        <v>OfS</v>
      </c>
      <c r="G1734" s="113"/>
      <c r="H1734" s="113" t="str">
        <f t="shared" si="26"/>
        <v>OfS</v>
      </c>
      <c r="I1734">
        <v>1</v>
      </c>
    </row>
    <row r="1735" spans="2:9">
      <c r="B1735" t="s">
        <v>308</v>
      </c>
      <c r="C1735" t="s">
        <v>374</v>
      </c>
      <c r="D1735" t="s">
        <v>34</v>
      </c>
      <c r="E1735" t="s">
        <v>367</v>
      </c>
      <c r="F1735" s="113" t="str">
        <f>VLOOKUP(B1735,'DEER BldgType Assignment'!$B$7:$C$139,2,FALSE)</f>
        <v>OfS</v>
      </c>
      <c r="G1735" s="113"/>
      <c r="H1735" s="113" t="str">
        <f t="shared" si="26"/>
        <v>OfS</v>
      </c>
      <c r="I1735">
        <v>1</v>
      </c>
    </row>
    <row r="1736" spans="2:9">
      <c r="B1736" t="s">
        <v>308</v>
      </c>
      <c r="C1736" t="s">
        <v>374</v>
      </c>
      <c r="D1736" t="s">
        <v>34</v>
      </c>
      <c r="E1736" t="s">
        <v>365</v>
      </c>
      <c r="F1736" s="113" t="str">
        <f>VLOOKUP(B1736,'DEER BldgType Assignment'!$B$7:$C$139,2,FALSE)</f>
        <v>OfS</v>
      </c>
      <c r="G1736" s="113"/>
      <c r="H1736" s="113" t="str">
        <f t="shared" ref="H1736:H1799" si="27">IF(ISBLANK(G1736),F1736,G1736)</f>
        <v>OfS</v>
      </c>
      <c r="I1736">
        <v>1</v>
      </c>
    </row>
    <row r="1737" spans="2:9">
      <c r="B1737" t="s">
        <v>308</v>
      </c>
      <c r="C1737" t="s">
        <v>374</v>
      </c>
      <c r="D1737" t="s">
        <v>34</v>
      </c>
      <c r="E1737" t="s">
        <v>371</v>
      </c>
      <c r="F1737" s="113" t="str">
        <f>VLOOKUP(B1737,'DEER BldgType Assignment'!$B$7:$C$139,2,FALSE)</f>
        <v>OfS</v>
      </c>
      <c r="G1737" s="113"/>
      <c r="H1737" s="113" t="str">
        <f t="shared" si="27"/>
        <v>OfS</v>
      </c>
      <c r="I1737">
        <v>1</v>
      </c>
    </row>
    <row r="1738" spans="2:9">
      <c r="B1738" t="s">
        <v>224</v>
      </c>
      <c r="C1738" t="s">
        <v>15</v>
      </c>
      <c r="D1738" t="s">
        <v>15</v>
      </c>
      <c r="E1738" t="s">
        <v>371</v>
      </c>
      <c r="F1738" s="113" t="str">
        <f>VLOOKUP(B1738,'DEER BldgType Assignment'!$B$7:$C$139,2,FALSE)</f>
        <v>Asm</v>
      </c>
      <c r="G1738" s="113"/>
      <c r="H1738" s="113" t="str">
        <f t="shared" si="27"/>
        <v>Asm</v>
      </c>
      <c r="I1738">
        <v>2</v>
      </c>
    </row>
    <row r="1739" spans="2:9">
      <c r="B1739" t="s">
        <v>336</v>
      </c>
      <c r="C1739" t="s">
        <v>48</v>
      </c>
      <c r="D1739" t="s">
        <v>48</v>
      </c>
      <c r="E1739" t="s">
        <v>367</v>
      </c>
      <c r="F1739" s="113" t="str">
        <f>VLOOKUP(B1739,'DEER BldgType Assignment'!$B$7:$C$139,2,FALSE)</f>
        <v>RtS</v>
      </c>
      <c r="G1739" s="113"/>
      <c r="H1739" s="113" t="str">
        <f t="shared" si="27"/>
        <v>RtS</v>
      </c>
      <c r="I1739">
        <v>1</v>
      </c>
    </row>
    <row r="1740" spans="2:9">
      <c r="B1740" t="s">
        <v>336</v>
      </c>
      <c r="C1740" t="s">
        <v>48</v>
      </c>
      <c r="D1740" t="s">
        <v>48</v>
      </c>
      <c r="E1740" t="s">
        <v>365</v>
      </c>
      <c r="F1740" s="113" t="str">
        <f>VLOOKUP(B1740,'DEER BldgType Assignment'!$B$7:$C$139,2,FALSE)</f>
        <v>RtS</v>
      </c>
      <c r="G1740" s="113"/>
      <c r="H1740" s="113" t="str">
        <f t="shared" si="27"/>
        <v>RtS</v>
      </c>
      <c r="I1740">
        <v>2</v>
      </c>
    </row>
    <row r="1741" spans="2:9">
      <c r="B1741" t="s">
        <v>336</v>
      </c>
      <c r="C1741" t="s">
        <v>48</v>
      </c>
      <c r="D1741" t="s">
        <v>48</v>
      </c>
      <c r="E1741" t="s">
        <v>142</v>
      </c>
      <c r="F1741" s="113" t="str">
        <f>VLOOKUP(B1741,'DEER BldgType Assignment'!$B$7:$C$139,2,FALSE)</f>
        <v>RtS</v>
      </c>
      <c r="G1741" s="113"/>
      <c r="H1741" s="113" t="str">
        <f t="shared" si="27"/>
        <v>RtS</v>
      </c>
      <c r="I1741">
        <v>4</v>
      </c>
    </row>
    <row r="1742" spans="2:9">
      <c r="B1742" t="s">
        <v>223</v>
      </c>
      <c r="C1742" t="s">
        <v>276</v>
      </c>
      <c r="D1742" t="s">
        <v>105</v>
      </c>
      <c r="E1742" t="s">
        <v>371</v>
      </c>
      <c r="F1742" s="113" t="str">
        <f>VLOOKUP(B1742,'DEER BldgType Assignment'!$B$7:$C$139,2,FALSE)</f>
        <v>MLI</v>
      </c>
      <c r="G1742" s="113"/>
      <c r="H1742" s="113" t="str">
        <f t="shared" si="27"/>
        <v>MLI</v>
      </c>
      <c r="I1742">
        <v>1</v>
      </c>
    </row>
    <row r="1743" spans="2:9">
      <c r="B1743" t="s">
        <v>223</v>
      </c>
      <c r="C1743" t="s">
        <v>276</v>
      </c>
      <c r="D1743" t="s">
        <v>105</v>
      </c>
      <c r="E1743" t="s">
        <v>366</v>
      </c>
      <c r="F1743" s="113" t="str">
        <f>VLOOKUP(B1743,'DEER BldgType Assignment'!$B$7:$C$139,2,FALSE)</f>
        <v>MLI</v>
      </c>
      <c r="G1743" s="113"/>
      <c r="H1743" s="113" t="str">
        <f t="shared" si="27"/>
        <v>MLI</v>
      </c>
      <c r="I1743">
        <v>1</v>
      </c>
    </row>
    <row r="1744" spans="2:9">
      <c r="B1744" t="s">
        <v>223</v>
      </c>
      <c r="C1744" t="s">
        <v>276</v>
      </c>
      <c r="D1744" t="s">
        <v>105</v>
      </c>
      <c r="E1744" t="s">
        <v>370</v>
      </c>
      <c r="F1744" s="113" t="str">
        <f>VLOOKUP(B1744,'DEER BldgType Assignment'!$B$7:$C$139,2,FALSE)</f>
        <v>MLI</v>
      </c>
      <c r="G1744" s="113"/>
      <c r="H1744" s="113" t="str">
        <f t="shared" si="27"/>
        <v>MLI</v>
      </c>
      <c r="I1744">
        <v>2</v>
      </c>
    </row>
    <row r="1745" spans="2:9">
      <c r="B1745" t="s">
        <v>223</v>
      </c>
      <c r="C1745" t="s">
        <v>276</v>
      </c>
      <c r="D1745" t="s">
        <v>105</v>
      </c>
      <c r="E1745" t="s">
        <v>367</v>
      </c>
      <c r="F1745" s="113" t="str">
        <f>VLOOKUP(B1745,'DEER BldgType Assignment'!$B$7:$C$139,2,FALSE)</f>
        <v>MLI</v>
      </c>
      <c r="G1745" s="113"/>
      <c r="H1745" s="113" t="str">
        <f t="shared" si="27"/>
        <v>MLI</v>
      </c>
      <c r="I1745">
        <v>2</v>
      </c>
    </row>
    <row r="1746" spans="2:9">
      <c r="B1746" t="s">
        <v>223</v>
      </c>
      <c r="C1746" t="s">
        <v>276</v>
      </c>
      <c r="D1746" t="s">
        <v>105</v>
      </c>
      <c r="E1746" t="s">
        <v>365</v>
      </c>
      <c r="F1746" s="113" t="str">
        <f>VLOOKUP(B1746,'DEER BldgType Assignment'!$B$7:$C$139,2,FALSE)</f>
        <v>MLI</v>
      </c>
      <c r="G1746" s="113"/>
      <c r="H1746" s="113" t="str">
        <f t="shared" si="27"/>
        <v>MLI</v>
      </c>
      <c r="I1746">
        <v>2</v>
      </c>
    </row>
    <row r="1747" spans="2:9">
      <c r="B1747" t="s">
        <v>223</v>
      </c>
      <c r="C1747" t="s">
        <v>276</v>
      </c>
      <c r="D1747" t="s">
        <v>105</v>
      </c>
      <c r="E1747" t="s">
        <v>340</v>
      </c>
      <c r="F1747" s="113" t="str">
        <f>VLOOKUP(B1747,'DEER BldgType Assignment'!$B$7:$C$139,2,FALSE)</f>
        <v>MLI</v>
      </c>
      <c r="G1747" s="113"/>
      <c r="H1747" s="113" t="str">
        <f t="shared" si="27"/>
        <v>MLI</v>
      </c>
      <c r="I1747">
        <v>2</v>
      </c>
    </row>
    <row r="1748" spans="2:9">
      <c r="B1748" t="s">
        <v>165</v>
      </c>
      <c r="C1748" t="s">
        <v>48</v>
      </c>
      <c r="D1748" t="s">
        <v>48</v>
      </c>
      <c r="E1748" t="s">
        <v>366</v>
      </c>
      <c r="F1748" s="113" t="str">
        <f>VLOOKUP(B1748,'DEER BldgType Assignment'!$B$7:$C$139,2,FALSE)</f>
        <v>RtS</v>
      </c>
      <c r="G1748" s="113"/>
      <c r="H1748" s="113" t="str">
        <f t="shared" si="27"/>
        <v>RtS</v>
      </c>
      <c r="I1748">
        <v>1</v>
      </c>
    </row>
    <row r="1749" spans="2:9">
      <c r="B1749" s="100" t="s">
        <v>165</v>
      </c>
      <c r="C1749" t="s">
        <v>48</v>
      </c>
      <c r="D1749" t="s">
        <v>48</v>
      </c>
      <c r="E1749" t="s">
        <v>370</v>
      </c>
      <c r="F1749" s="113" t="str">
        <f>VLOOKUP(B1749,'DEER BldgType Assignment'!$B$7:$C$139,2,FALSE)</f>
        <v>RtS</v>
      </c>
      <c r="G1749" s="113"/>
      <c r="H1749" s="113" t="str">
        <f t="shared" si="27"/>
        <v>RtS</v>
      </c>
      <c r="I1749">
        <v>1</v>
      </c>
    </row>
    <row r="1750" spans="2:9">
      <c r="B1750" t="s">
        <v>341</v>
      </c>
      <c r="C1750" t="s">
        <v>44</v>
      </c>
      <c r="D1750" t="s">
        <v>44</v>
      </c>
      <c r="E1750" t="s">
        <v>367</v>
      </c>
      <c r="F1750" s="113" t="str">
        <f>VLOOKUP(B1750,'DEER BldgType Assignment'!$B$7:$C$139,2,FALSE)</f>
        <v>RSD</v>
      </c>
      <c r="G1750" s="113"/>
      <c r="H1750" s="113" t="str">
        <f t="shared" si="27"/>
        <v>RSD</v>
      </c>
      <c r="I1750">
        <v>2</v>
      </c>
    </row>
    <row r="1751" spans="2:9">
      <c r="B1751" t="s">
        <v>341</v>
      </c>
      <c r="C1751" t="s">
        <v>44</v>
      </c>
      <c r="D1751" t="s">
        <v>44</v>
      </c>
      <c r="E1751" t="s">
        <v>372</v>
      </c>
      <c r="F1751" s="113" t="str">
        <f>VLOOKUP(B1751,'DEER BldgType Assignment'!$B$7:$C$139,2,FALSE)</f>
        <v>RSD</v>
      </c>
      <c r="G1751" s="113"/>
      <c r="H1751" s="113" t="str">
        <f t="shared" si="27"/>
        <v>RSD</v>
      </c>
      <c r="I1751">
        <v>1</v>
      </c>
    </row>
    <row r="1752" spans="2:9">
      <c r="B1752" t="s">
        <v>341</v>
      </c>
      <c r="C1752" t="s">
        <v>44</v>
      </c>
      <c r="D1752" t="s">
        <v>44</v>
      </c>
      <c r="E1752" t="s">
        <v>365</v>
      </c>
      <c r="F1752" s="113" t="str">
        <f>VLOOKUP(B1752,'DEER BldgType Assignment'!$B$7:$C$139,2,FALSE)</f>
        <v>RSD</v>
      </c>
      <c r="G1752" s="113"/>
      <c r="H1752" s="113" t="str">
        <f t="shared" si="27"/>
        <v>RSD</v>
      </c>
      <c r="I1752">
        <v>1</v>
      </c>
    </row>
    <row r="1753" spans="2:9">
      <c r="B1753" t="s">
        <v>306</v>
      </c>
      <c r="C1753" t="s">
        <v>34</v>
      </c>
      <c r="D1753" t="s">
        <v>34</v>
      </c>
      <c r="E1753" t="s">
        <v>366</v>
      </c>
      <c r="F1753" s="113" t="str">
        <f>VLOOKUP(B1753,'DEER BldgType Assignment'!$B$7:$C$139,2,FALSE)</f>
        <v>OfS</v>
      </c>
      <c r="G1753" s="113"/>
      <c r="H1753" s="113" t="str">
        <f t="shared" si="27"/>
        <v>OfS</v>
      </c>
      <c r="I1753">
        <v>1</v>
      </c>
    </row>
    <row r="1754" spans="2:9">
      <c r="B1754" s="100" t="s">
        <v>227</v>
      </c>
      <c r="C1754" t="s">
        <v>48</v>
      </c>
      <c r="D1754" t="s">
        <v>48</v>
      </c>
      <c r="E1754" t="s">
        <v>366</v>
      </c>
      <c r="F1754" s="113" t="str">
        <f>VLOOKUP(B1754,'DEER BldgType Assignment'!$B$7:$C$139,2,FALSE)</f>
        <v>RtS</v>
      </c>
      <c r="G1754" s="113"/>
      <c r="H1754" s="113" t="str">
        <f t="shared" si="27"/>
        <v>RtS</v>
      </c>
      <c r="I1754">
        <v>3</v>
      </c>
    </row>
    <row r="1755" spans="2:9">
      <c r="B1755" s="100" t="s">
        <v>227</v>
      </c>
      <c r="C1755" t="s">
        <v>48</v>
      </c>
      <c r="D1755" t="s">
        <v>48</v>
      </c>
      <c r="E1755" t="s">
        <v>381</v>
      </c>
      <c r="F1755" s="113" t="str">
        <f>VLOOKUP(B1755,'DEER BldgType Assignment'!$B$7:$C$139,2,FALSE)</f>
        <v>RtS</v>
      </c>
      <c r="G1755" s="113"/>
      <c r="H1755" s="113" t="str">
        <f t="shared" si="27"/>
        <v>RtS</v>
      </c>
      <c r="I1755">
        <v>1</v>
      </c>
    </row>
    <row r="1756" spans="2:9">
      <c r="B1756" s="100" t="s">
        <v>227</v>
      </c>
      <c r="C1756" t="s">
        <v>48</v>
      </c>
      <c r="D1756" t="s">
        <v>48</v>
      </c>
      <c r="E1756" t="s">
        <v>142</v>
      </c>
      <c r="F1756" s="113" t="str">
        <f>VLOOKUP(B1756,'DEER BldgType Assignment'!$B$7:$C$139,2,FALSE)</f>
        <v>RtS</v>
      </c>
      <c r="G1756" s="113"/>
      <c r="H1756" s="113" t="str">
        <f t="shared" si="27"/>
        <v>RtS</v>
      </c>
      <c r="I1756">
        <v>1</v>
      </c>
    </row>
    <row r="1757" spans="2:9">
      <c r="B1757" s="100" t="s">
        <v>227</v>
      </c>
      <c r="C1757" t="s">
        <v>48</v>
      </c>
      <c r="D1757" t="s">
        <v>48</v>
      </c>
      <c r="E1757" t="s">
        <v>340</v>
      </c>
      <c r="F1757" s="113" t="str">
        <f>VLOOKUP(B1757,'DEER BldgType Assignment'!$B$7:$C$139,2,FALSE)</f>
        <v>RtS</v>
      </c>
      <c r="G1757" s="113"/>
      <c r="H1757" s="113" t="str">
        <f t="shared" si="27"/>
        <v>RtS</v>
      </c>
      <c r="I1757">
        <v>3</v>
      </c>
    </row>
    <row r="1758" spans="2:9">
      <c r="B1758" t="s">
        <v>307</v>
      </c>
      <c r="C1758" t="s">
        <v>26</v>
      </c>
      <c r="D1758" t="s">
        <v>48</v>
      </c>
      <c r="E1758" t="s">
        <v>366</v>
      </c>
      <c r="F1758" s="113" t="str">
        <f>VLOOKUP(B1758,'DEER BldgType Assignment'!$B$7:$C$139,2,FALSE)</f>
        <v>RtS</v>
      </c>
      <c r="G1758" s="113"/>
      <c r="H1758" s="113" t="str">
        <f t="shared" si="27"/>
        <v>RtS</v>
      </c>
      <c r="I1758">
        <v>1</v>
      </c>
    </row>
    <row r="1759" spans="2:9">
      <c r="B1759" t="s">
        <v>307</v>
      </c>
      <c r="C1759" t="s">
        <v>26</v>
      </c>
      <c r="D1759" t="s">
        <v>48</v>
      </c>
      <c r="E1759" t="s">
        <v>340</v>
      </c>
      <c r="F1759" s="113" t="str">
        <f>VLOOKUP(B1759,'DEER BldgType Assignment'!$B$7:$C$139,2,FALSE)</f>
        <v>RtS</v>
      </c>
      <c r="G1759" s="113"/>
      <c r="H1759" s="113" t="str">
        <f t="shared" si="27"/>
        <v>RtS</v>
      </c>
      <c r="I1759">
        <v>1</v>
      </c>
    </row>
    <row r="1760" spans="2:9">
      <c r="B1760" t="s">
        <v>307</v>
      </c>
      <c r="C1760" t="s">
        <v>26</v>
      </c>
      <c r="D1760" t="s">
        <v>48</v>
      </c>
      <c r="E1760" t="s">
        <v>142</v>
      </c>
      <c r="F1760" s="113" t="str">
        <f>VLOOKUP(B1760,'DEER BldgType Assignment'!$B$7:$C$139,2,FALSE)</f>
        <v>RtS</v>
      </c>
      <c r="G1760" s="113"/>
      <c r="H1760" s="113" t="str">
        <f t="shared" si="27"/>
        <v>RtS</v>
      </c>
      <c r="I1760">
        <v>2</v>
      </c>
    </row>
    <row r="1761" spans="2:9">
      <c r="B1761" s="100" t="s">
        <v>298</v>
      </c>
      <c r="C1761" t="s">
        <v>377</v>
      </c>
      <c r="D1761" t="s">
        <v>34</v>
      </c>
      <c r="E1761" t="s">
        <v>340</v>
      </c>
      <c r="F1761" s="113" t="str">
        <f>VLOOKUP(B1761,'DEER BldgType Assignment'!$B$7:$C$139,2,FALSE)</f>
        <v>OfS</v>
      </c>
      <c r="G1761" s="113"/>
      <c r="H1761" s="113" t="str">
        <f t="shared" si="27"/>
        <v>OfS</v>
      </c>
      <c r="I1761">
        <v>1</v>
      </c>
    </row>
    <row r="1762" spans="2:9">
      <c r="B1762" s="100" t="s">
        <v>298</v>
      </c>
      <c r="C1762" t="s">
        <v>377</v>
      </c>
      <c r="D1762" t="s">
        <v>34</v>
      </c>
      <c r="E1762" t="s">
        <v>367</v>
      </c>
      <c r="F1762" s="113" t="str">
        <f>VLOOKUP(B1762,'DEER BldgType Assignment'!$B$7:$C$139,2,FALSE)</f>
        <v>OfS</v>
      </c>
      <c r="G1762" s="113"/>
      <c r="H1762" s="113" t="str">
        <f t="shared" si="27"/>
        <v>OfS</v>
      </c>
      <c r="I1762">
        <v>1</v>
      </c>
    </row>
    <row r="1763" spans="2:9">
      <c r="B1763" s="100" t="s">
        <v>298</v>
      </c>
      <c r="C1763" t="s">
        <v>377</v>
      </c>
      <c r="D1763" t="s">
        <v>34</v>
      </c>
      <c r="E1763" t="s">
        <v>365</v>
      </c>
      <c r="F1763" s="113" t="str">
        <f>VLOOKUP(B1763,'DEER BldgType Assignment'!$B$7:$C$139,2,FALSE)</f>
        <v>OfS</v>
      </c>
      <c r="G1763" s="113"/>
      <c r="H1763" s="113" t="str">
        <f t="shared" si="27"/>
        <v>OfS</v>
      </c>
      <c r="I1763">
        <v>2</v>
      </c>
    </row>
    <row r="1764" spans="2:9">
      <c r="B1764" s="100" t="s">
        <v>298</v>
      </c>
      <c r="C1764" t="s">
        <v>377</v>
      </c>
      <c r="D1764" t="s">
        <v>34</v>
      </c>
      <c r="E1764" t="s">
        <v>371</v>
      </c>
      <c r="F1764" s="113" t="str">
        <f>VLOOKUP(B1764,'DEER BldgType Assignment'!$B$7:$C$139,2,FALSE)</f>
        <v>OfS</v>
      </c>
      <c r="G1764" s="113"/>
      <c r="H1764" s="113" t="str">
        <f t="shared" si="27"/>
        <v>OfS</v>
      </c>
      <c r="I1764">
        <v>2</v>
      </c>
    </row>
    <row r="1765" spans="2:9">
      <c r="B1765" t="s">
        <v>341</v>
      </c>
      <c r="C1765" t="s">
        <v>44</v>
      </c>
      <c r="D1765" t="s">
        <v>44</v>
      </c>
      <c r="E1765" t="s">
        <v>139</v>
      </c>
      <c r="F1765" s="113" t="str">
        <f>VLOOKUP(B1765,'DEER BldgType Assignment'!$B$7:$C$139,2,FALSE)</f>
        <v>RSD</v>
      </c>
      <c r="G1765" s="113"/>
      <c r="H1765" s="113" t="str">
        <f t="shared" si="27"/>
        <v>RSD</v>
      </c>
      <c r="I1765">
        <v>1</v>
      </c>
    </row>
    <row r="1766" spans="2:9">
      <c r="B1766" t="s">
        <v>341</v>
      </c>
      <c r="C1766" t="s">
        <v>44</v>
      </c>
      <c r="D1766" t="s">
        <v>44</v>
      </c>
      <c r="E1766" t="s">
        <v>367</v>
      </c>
      <c r="F1766" s="113" t="str">
        <f>VLOOKUP(B1766,'DEER BldgType Assignment'!$B$7:$C$139,2,FALSE)</f>
        <v>RSD</v>
      </c>
      <c r="G1766" s="113"/>
      <c r="H1766" s="113" t="str">
        <f t="shared" si="27"/>
        <v>RSD</v>
      </c>
      <c r="I1766">
        <v>2</v>
      </c>
    </row>
    <row r="1767" spans="2:9">
      <c r="B1767" t="s">
        <v>341</v>
      </c>
      <c r="C1767" t="s">
        <v>44</v>
      </c>
      <c r="D1767" t="s">
        <v>44</v>
      </c>
      <c r="E1767" t="s">
        <v>365</v>
      </c>
      <c r="F1767" s="113" t="str">
        <f>VLOOKUP(B1767,'DEER BldgType Assignment'!$B$7:$C$139,2,FALSE)</f>
        <v>RSD</v>
      </c>
      <c r="G1767" s="113"/>
      <c r="H1767" s="113" t="str">
        <f t="shared" si="27"/>
        <v>RSD</v>
      </c>
      <c r="I1767">
        <v>1</v>
      </c>
    </row>
    <row r="1768" spans="2:9">
      <c r="B1768" t="s">
        <v>341</v>
      </c>
      <c r="C1768" t="s">
        <v>44</v>
      </c>
      <c r="D1768" t="s">
        <v>44</v>
      </c>
      <c r="E1768" t="s">
        <v>366</v>
      </c>
      <c r="F1768" s="113" t="str">
        <f>VLOOKUP(B1768,'DEER BldgType Assignment'!$B$7:$C$139,2,FALSE)</f>
        <v>RSD</v>
      </c>
      <c r="G1768" s="113"/>
      <c r="H1768" s="113" t="str">
        <f t="shared" si="27"/>
        <v>RSD</v>
      </c>
      <c r="I1768">
        <v>1</v>
      </c>
    </row>
    <row r="1769" spans="2:9">
      <c r="B1769" t="s">
        <v>341</v>
      </c>
      <c r="C1769" t="s">
        <v>44</v>
      </c>
      <c r="D1769" t="s">
        <v>44</v>
      </c>
      <c r="E1769" t="s">
        <v>340</v>
      </c>
      <c r="F1769" s="113" t="str">
        <f>VLOOKUP(B1769,'DEER BldgType Assignment'!$B$7:$C$139,2,FALSE)</f>
        <v>RSD</v>
      </c>
      <c r="G1769" s="113"/>
      <c r="H1769" s="113" t="str">
        <f t="shared" si="27"/>
        <v>RSD</v>
      </c>
      <c r="I1769">
        <v>1</v>
      </c>
    </row>
    <row r="1770" spans="2:9">
      <c r="B1770" s="100" t="s">
        <v>298</v>
      </c>
      <c r="C1770" t="s">
        <v>34</v>
      </c>
      <c r="D1770" t="s">
        <v>34</v>
      </c>
      <c r="E1770" t="s">
        <v>366</v>
      </c>
      <c r="F1770" s="113" t="str">
        <f>VLOOKUP(B1770,'DEER BldgType Assignment'!$B$7:$C$139,2,FALSE)</f>
        <v>OfS</v>
      </c>
      <c r="G1770" s="113"/>
      <c r="H1770" s="113" t="str">
        <f t="shared" si="27"/>
        <v>OfS</v>
      </c>
      <c r="I1770">
        <v>1</v>
      </c>
    </row>
    <row r="1771" spans="2:9">
      <c r="B1771" t="s">
        <v>322</v>
      </c>
      <c r="C1771" t="s">
        <v>374</v>
      </c>
      <c r="D1771" t="s">
        <v>108</v>
      </c>
      <c r="E1771" t="s">
        <v>371</v>
      </c>
      <c r="F1771" s="113" t="str">
        <f>VLOOKUP(B1771,'DEER BldgType Assignment'!$B$7:$C$139,2,FALSE)</f>
        <v>Htl</v>
      </c>
      <c r="G1771" s="113"/>
      <c r="H1771" s="113" t="str">
        <f t="shared" si="27"/>
        <v>Htl</v>
      </c>
      <c r="I1771">
        <v>1</v>
      </c>
    </row>
    <row r="1772" spans="2:9">
      <c r="B1772" t="s">
        <v>322</v>
      </c>
      <c r="C1772" t="s">
        <v>374</v>
      </c>
      <c r="D1772" t="s">
        <v>108</v>
      </c>
      <c r="E1772" t="s">
        <v>366</v>
      </c>
      <c r="F1772" s="113" t="str">
        <f>VLOOKUP(B1772,'DEER BldgType Assignment'!$B$7:$C$139,2,FALSE)</f>
        <v>Htl</v>
      </c>
      <c r="G1772" s="113"/>
      <c r="H1772" s="113" t="str">
        <f t="shared" si="27"/>
        <v>Htl</v>
      </c>
      <c r="I1772">
        <v>1</v>
      </c>
    </row>
    <row r="1773" spans="2:9">
      <c r="B1773" s="100" t="s">
        <v>229</v>
      </c>
      <c r="C1773" t="s">
        <v>48</v>
      </c>
      <c r="D1773" t="s">
        <v>105</v>
      </c>
      <c r="E1773" t="s">
        <v>366</v>
      </c>
      <c r="F1773" s="113" t="str">
        <f>VLOOKUP(B1773,'DEER BldgType Assignment'!$B$7:$C$139,2,FALSE)</f>
        <v>MLI</v>
      </c>
      <c r="G1773" s="113"/>
      <c r="H1773" s="113" t="str">
        <f t="shared" si="27"/>
        <v>MLI</v>
      </c>
      <c r="I1773">
        <v>1</v>
      </c>
    </row>
    <row r="1774" spans="2:9">
      <c r="B1774" s="100" t="s">
        <v>229</v>
      </c>
      <c r="C1774" t="s">
        <v>48</v>
      </c>
      <c r="D1774" t="s">
        <v>105</v>
      </c>
      <c r="E1774" t="s">
        <v>381</v>
      </c>
      <c r="F1774" s="113" t="str">
        <f>VLOOKUP(B1774,'DEER BldgType Assignment'!$B$7:$C$139,2,FALSE)</f>
        <v>MLI</v>
      </c>
      <c r="G1774" s="113"/>
      <c r="H1774" s="113" t="str">
        <f t="shared" si="27"/>
        <v>MLI</v>
      </c>
      <c r="I1774">
        <v>1</v>
      </c>
    </row>
    <row r="1775" spans="2:9">
      <c r="B1775" s="100" t="s">
        <v>229</v>
      </c>
      <c r="C1775" t="s">
        <v>48</v>
      </c>
      <c r="D1775" t="s">
        <v>105</v>
      </c>
      <c r="E1775" t="s">
        <v>365</v>
      </c>
      <c r="F1775" s="113" t="str">
        <f>VLOOKUP(B1775,'DEER BldgType Assignment'!$B$7:$C$139,2,FALSE)</f>
        <v>MLI</v>
      </c>
      <c r="G1775" s="113"/>
      <c r="H1775" s="113" t="str">
        <f t="shared" si="27"/>
        <v>MLI</v>
      </c>
      <c r="I1775">
        <v>1</v>
      </c>
    </row>
    <row r="1776" spans="2:9">
      <c r="B1776" t="s">
        <v>108</v>
      </c>
      <c r="C1776" t="s">
        <v>368</v>
      </c>
      <c r="D1776" t="s">
        <v>108</v>
      </c>
      <c r="E1776" t="s">
        <v>369</v>
      </c>
      <c r="F1776" s="113" t="str">
        <f>VLOOKUP(B1776,'DEER BldgType Assignment'!$B$7:$C$139,2,FALSE)</f>
        <v>Htl</v>
      </c>
      <c r="G1776" s="113"/>
      <c r="H1776" s="113" t="str">
        <f t="shared" si="27"/>
        <v>Htl</v>
      </c>
      <c r="I1776">
        <v>1</v>
      </c>
    </row>
    <row r="1777" spans="2:9">
      <c r="B1777" t="s">
        <v>108</v>
      </c>
      <c r="C1777" t="s">
        <v>368</v>
      </c>
      <c r="D1777" t="s">
        <v>108</v>
      </c>
      <c r="E1777" t="s">
        <v>378</v>
      </c>
      <c r="F1777" s="113" t="str">
        <f>VLOOKUP(B1777,'DEER BldgType Assignment'!$B$7:$C$139,2,FALSE)</f>
        <v>Htl</v>
      </c>
      <c r="G1777" s="113"/>
      <c r="H1777" s="113" t="str">
        <f t="shared" si="27"/>
        <v>Htl</v>
      </c>
      <c r="I1777">
        <v>1</v>
      </c>
    </row>
    <row r="1778" spans="2:9">
      <c r="B1778" t="s">
        <v>108</v>
      </c>
      <c r="C1778" t="s">
        <v>368</v>
      </c>
      <c r="D1778" t="s">
        <v>108</v>
      </c>
      <c r="E1778" t="s">
        <v>365</v>
      </c>
      <c r="F1778" s="113" t="str">
        <f>VLOOKUP(B1778,'DEER BldgType Assignment'!$B$7:$C$139,2,FALSE)</f>
        <v>Htl</v>
      </c>
      <c r="G1778" s="113"/>
      <c r="H1778" s="113" t="str">
        <f t="shared" si="27"/>
        <v>Htl</v>
      </c>
      <c r="I1778">
        <v>1</v>
      </c>
    </row>
    <row r="1779" spans="2:9">
      <c r="B1779" t="s">
        <v>306</v>
      </c>
      <c r="C1779" t="s">
        <v>34</v>
      </c>
      <c r="D1779" t="s">
        <v>34</v>
      </c>
      <c r="E1779" t="s">
        <v>367</v>
      </c>
      <c r="F1779" s="113" t="str">
        <f>VLOOKUP(B1779,'DEER BldgType Assignment'!$B$7:$C$139,2,FALSE)</f>
        <v>OfS</v>
      </c>
      <c r="G1779" s="113"/>
      <c r="H1779" s="113" t="str">
        <f t="shared" si="27"/>
        <v>OfS</v>
      </c>
      <c r="I1779">
        <v>1</v>
      </c>
    </row>
    <row r="1780" spans="2:9">
      <c r="B1780" t="s">
        <v>306</v>
      </c>
      <c r="C1780" t="s">
        <v>34</v>
      </c>
      <c r="D1780" t="s">
        <v>34</v>
      </c>
      <c r="E1780" t="s">
        <v>340</v>
      </c>
      <c r="F1780" s="113" t="str">
        <f>VLOOKUP(B1780,'DEER BldgType Assignment'!$B$7:$C$139,2,FALSE)</f>
        <v>OfS</v>
      </c>
      <c r="G1780" s="113"/>
      <c r="H1780" s="113" t="str">
        <f t="shared" si="27"/>
        <v>OfS</v>
      </c>
      <c r="I1780">
        <v>1</v>
      </c>
    </row>
    <row r="1781" spans="2:9">
      <c r="B1781" t="s">
        <v>109</v>
      </c>
      <c r="C1781" t="s">
        <v>368</v>
      </c>
      <c r="D1781" t="s">
        <v>109</v>
      </c>
      <c r="E1781" t="s">
        <v>369</v>
      </c>
      <c r="F1781" s="113" t="str">
        <f>VLOOKUP(B1781,'DEER BldgType Assignment'!$B$7:$C$139,2,FALSE)</f>
        <v>Mtl</v>
      </c>
      <c r="G1781" s="113"/>
      <c r="H1781" s="113" t="str">
        <f t="shared" si="27"/>
        <v>Mtl</v>
      </c>
      <c r="I1781">
        <v>3</v>
      </c>
    </row>
    <row r="1782" spans="2:9">
      <c r="B1782" t="s">
        <v>109</v>
      </c>
      <c r="C1782" t="s">
        <v>368</v>
      </c>
      <c r="D1782" t="s">
        <v>109</v>
      </c>
      <c r="E1782" t="s">
        <v>378</v>
      </c>
      <c r="F1782" s="113" t="str">
        <f>VLOOKUP(B1782,'DEER BldgType Assignment'!$B$7:$C$139,2,FALSE)</f>
        <v>Mtl</v>
      </c>
      <c r="G1782" s="113"/>
      <c r="H1782" s="113" t="str">
        <f t="shared" si="27"/>
        <v>Mtl</v>
      </c>
      <c r="I1782">
        <v>1</v>
      </c>
    </row>
    <row r="1783" spans="2:9">
      <c r="B1783" s="100" t="s">
        <v>250</v>
      </c>
      <c r="C1783" t="s">
        <v>48</v>
      </c>
      <c r="D1783" t="s">
        <v>48</v>
      </c>
      <c r="E1783" t="s">
        <v>371</v>
      </c>
      <c r="F1783" s="113" t="str">
        <f>VLOOKUP(B1783,'DEER BldgType Assignment'!$B$7:$C$139,2,FALSE)</f>
        <v>RtS</v>
      </c>
      <c r="G1783" s="113"/>
      <c r="H1783" s="113" t="str">
        <f t="shared" si="27"/>
        <v>RtS</v>
      </c>
      <c r="I1783">
        <v>1</v>
      </c>
    </row>
    <row r="1784" spans="2:9">
      <c r="B1784" s="100" t="s">
        <v>250</v>
      </c>
      <c r="C1784" t="s">
        <v>48</v>
      </c>
      <c r="D1784" t="s">
        <v>48</v>
      </c>
      <c r="E1784" t="s">
        <v>366</v>
      </c>
      <c r="F1784" s="113" t="str">
        <f>VLOOKUP(B1784,'DEER BldgType Assignment'!$B$7:$C$139,2,FALSE)</f>
        <v>RtS</v>
      </c>
      <c r="G1784" s="113"/>
      <c r="H1784" s="113" t="str">
        <f t="shared" si="27"/>
        <v>RtS</v>
      </c>
      <c r="I1784">
        <v>1</v>
      </c>
    </row>
    <row r="1785" spans="2:9">
      <c r="B1785" s="100" t="s">
        <v>250</v>
      </c>
      <c r="C1785" t="s">
        <v>48</v>
      </c>
      <c r="D1785" t="s">
        <v>48</v>
      </c>
      <c r="E1785" t="s">
        <v>142</v>
      </c>
      <c r="F1785" s="113" t="str">
        <f>VLOOKUP(B1785,'DEER BldgType Assignment'!$B$7:$C$139,2,FALSE)</f>
        <v>RtS</v>
      </c>
      <c r="G1785" s="113"/>
      <c r="H1785" s="113" t="str">
        <f t="shared" si="27"/>
        <v>RtS</v>
      </c>
      <c r="I1785">
        <v>2</v>
      </c>
    </row>
    <row r="1786" spans="2:9">
      <c r="B1786" s="100" t="s">
        <v>250</v>
      </c>
      <c r="C1786" t="s">
        <v>48</v>
      </c>
      <c r="D1786" t="s">
        <v>48</v>
      </c>
      <c r="E1786" t="s">
        <v>340</v>
      </c>
      <c r="F1786" s="113" t="str">
        <f>VLOOKUP(B1786,'DEER BldgType Assignment'!$B$7:$C$139,2,FALSE)</f>
        <v>RtS</v>
      </c>
      <c r="G1786" s="113"/>
      <c r="H1786" s="113" t="str">
        <f t="shared" si="27"/>
        <v>RtS</v>
      </c>
      <c r="I1786">
        <v>2</v>
      </c>
    </row>
    <row r="1787" spans="2:9">
      <c r="B1787" t="s">
        <v>107</v>
      </c>
      <c r="C1787" t="s">
        <v>374</v>
      </c>
      <c r="D1787" t="s">
        <v>107</v>
      </c>
      <c r="E1787" t="s">
        <v>367</v>
      </c>
      <c r="F1787" s="113" t="str">
        <f>VLOOKUP(B1787,'DEER BldgType Assignment'!$B$7:$C$139,2,FALSE)</f>
        <v>Nrs</v>
      </c>
      <c r="G1787" s="113"/>
      <c r="H1787" s="113" t="str">
        <f t="shared" si="27"/>
        <v>Nrs</v>
      </c>
      <c r="I1787">
        <v>1</v>
      </c>
    </row>
    <row r="1788" spans="2:9">
      <c r="B1788" t="s">
        <v>107</v>
      </c>
      <c r="C1788" t="s">
        <v>374</v>
      </c>
      <c r="D1788" t="s">
        <v>107</v>
      </c>
      <c r="E1788" t="s">
        <v>371</v>
      </c>
      <c r="F1788" s="113" t="str">
        <f>VLOOKUP(B1788,'DEER BldgType Assignment'!$B$7:$C$139,2,FALSE)</f>
        <v>Nrs</v>
      </c>
      <c r="G1788" s="113"/>
      <c r="H1788" s="113" t="str">
        <f t="shared" si="27"/>
        <v>Nrs</v>
      </c>
      <c r="I1788">
        <v>2</v>
      </c>
    </row>
    <row r="1789" spans="2:9">
      <c r="B1789" t="s">
        <v>306</v>
      </c>
      <c r="C1789" t="s">
        <v>34</v>
      </c>
      <c r="D1789" t="s">
        <v>34</v>
      </c>
      <c r="E1789" t="s">
        <v>366</v>
      </c>
      <c r="F1789" s="113" t="str">
        <f>VLOOKUP(B1789,'DEER BldgType Assignment'!$B$7:$C$139,2,FALSE)</f>
        <v>OfS</v>
      </c>
      <c r="G1789" s="113"/>
      <c r="H1789" s="113" t="str">
        <f t="shared" si="27"/>
        <v>OfS</v>
      </c>
      <c r="I1789">
        <v>1</v>
      </c>
    </row>
    <row r="1790" spans="2:9">
      <c r="B1790" t="s">
        <v>306</v>
      </c>
      <c r="C1790" t="s">
        <v>34</v>
      </c>
      <c r="D1790" t="s">
        <v>34</v>
      </c>
      <c r="E1790" t="s">
        <v>340</v>
      </c>
      <c r="F1790" s="113" t="str">
        <f>VLOOKUP(B1790,'DEER BldgType Assignment'!$B$7:$C$139,2,FALSE)</f>
        <v>OfS</v>
      </c>
      <c r="G1790" s="113"/>
      <c r="H1790" s="113" t="str">
        <f t="shared" si="27"/>
        <v>OfS</v>
      </c>
      <c r="I1790">
        <v>1</v>
      </c>
    </row>
    <row r="1791" spans="2:9">
      <c r="B1791" t="s">
        <v>306</v>
      </c>
      <c r="C1791" t="s">
        <v>34</v>
      </c>
      <c r="D1791" t="s">
        <v>34</v>
      </c>
      <c r="E1791" t="s">
        <v>365</v>
      </c>
      <c r="F1791" s="113" t="str">
        <f>VLOOKUP(B1791,'DEER BldgType Assignment'!$B$7:$C$139,2,FALSE)</f>
        <v>OfS</v>
      </c>
      <c r="G1791" s="113"/>
      <c r="H1791" s="113" t="str">
        <f t="shared" si="27"/>
        <v>OfS</v>
      </c>
      <c r="I1791">
        <v>3</v>
      </c>
    </row>
    <row r="1792" spans="2:9">
      <c r="B1792" t="s">
        <v>336</v>
      </c>
      <c r="C1792" t="s">
        <v>48</v>
      </c>
      <c r="D1792" t="s">
        <v>48</v>
      </c>
      <c r="E1792" t="s">
        <v>370</v>
      </c>
      <c r="F1792" s="113" t="str">
        <f>VLOOKUP(B1792,'DEER BldgType Assignment'!$B$7:$C$139,2,FALSE)</f>
        <v>RtS</v>
      </c>
      <c r="G1792" s="113"/>
      <c r="H1792" s="113" t="str">
        <f t="shared" si="27"/>
        <v>RtS</v>
      </c>
      <c r="I1792">
        <v>1</v>
      </c>
    </row>
    <row r="1793" spans="2:9">
      <c r="B1793" t="s">
        <v>336</v>
      </c>
      <c r="C1793" t="s">
        <v>48</v>
      </c>
      <c r="D1793" t="s">
        <v>48</v>
      </c>
      <c r="E1793" t="s">
        <v>142</v>
      </c>
      <c r="F1793" s="113" t="str">
        <f>VLOOKUP(B1793,'DEER BldgType Assignment'!$B$7:$C$139,2,FALSE)</f>
        <v>RtS</v>
      </c>
      <c r="G1793" s="113"/>
      <c r="H1793" s="113" t="str">
        <f t="shared" si="27"/>
        <v>RtS</v>
      </c>
      <c r="I1793">
        <v>2</v>
      </c>
    </row>
    <row r="1794" spans="2:9">
      <c r="B1794" t="s">
        <v>109</v>
      </c>
      <c r="C1794" t="s">
        <v>368</v>
      </c>
      <c r="D1794" t="s">
        <v>109</v>
      </c>
      <c r="E1794" t="s">
        <v>369</v>
      </c>
      <c r="F1794" s="113" t="str">
        <f>VLOOKUP(B1794,'DEER BldgType Assignment'!$B$7:$C$139,2,FALSE)</f>
        <v>Mtl</v>
      </c>
      <c r="G1794" s="113"/>
      <c r="H1794" s="113" t="str">
        <f t="shared" si="27"/>
        <v>Mtl</v>
      </c>
      <c r="I1794">
        <v>3</v>
      </c>
    </row>
    <row r="1795" spans="2:9">
      <c r="B1795" s="100" t="s">
        <v>279</v>
      </c>
      <c r="C1795" t="s">
        <v>44</v>
      </c>
      <c r="D1795" t="s">
        <v>42</v>
      </c>
      <c r="E1795" t="s">
        <v>139</v>
      </c>
      <c r="F1795" s="113" t="str">
        <f>VLOOKUP(B1795,'DEER BldgType Assignment'!$B$7:$C$139,2,FALSE)</f>
        <v>RFF</v>
      </c>
      <c r="G1795" s="113"/>
      <c r="H1795" s="113" t="str">
        <f t="shared" si="27"/>
        <v>RFF</v>
      </c>
      <c r="I1795">
        <v>2</v>
      </c>
    </row>
    <row r="1796" spans="2:9">
      <c r="B1796" s="100" t="s">
        <v>279</v>
      </c>
      <c r="C1796" t="s">
        <v>44</v>
      </c>
      <c r="D1796" t="s">
        <v>42</v>
      </c>
      <c r="E1796" t="s">
        <v>372</v>
      </c>
      <c r="F1796" s="113" t="str">
        <f>VLOOKUP(B1796,'DEER BldgType Assignment'!$B$7:$C$139,2,FALSE)</f>
        <v>RFF</v>
      </c>
      <c r="G1796" s="113"/>
      <c r="H1796" s="113" t="str">
        <f t="shared" si="27"/>
        <v>RFF</v>
      </c>
      <c r="I1796">
        <v>1</v>
      </c>
    </row>
    <row r="1797" spans="2:9">
      <c r="B1797" s="100" t="s">
        <v>279</v>
      </c>
      <c r="C1797" t="s">
        <v>44</v>
      </c>
      <c r="D1797" t="s">
        <v>42</v>
      </c>
      <c r="E1797" t="s">
        <v>371</v>
      </c>
      <c r="F1797" s="113" t="str">
        <f>VLOOKUP(B1797,'DEER BldgType Assignment'!$B$7:$C$139,2,FALSE)</f>
        <v>RFF</v>
      </c>
      <c r="G1797" s="113"/>
      <c r="H1797" s="113" t="str">
        <f t="shared" si="27"/>
        <v>RFF</v>
      </c>
      <c r="I1797">
        <v>2</v>
      </c>
    </row>
    <row r="1798" spans="2:9">
      <c r="B1798" t="s">
        <v>240</v>
      </c>
      <c r="C1798" t="s">
        <v>15</v>
      </c>
      <c r="D1798" t="s">
        <v>240</v>
      </c>
      <c r="E1798" t="s">
        <v>367</v>
      </c>
      <c r="F1798" s="113" t="str">
        <f>VLOOKUP(B1798,'DEER BldgType Assignment'!$B$7:$C$139,2,FALSE)</f>
        <v>ECU</v>
      </c>
      <c r="G1798" s="113"/>
      <c r="H1798" s="113" t="str">
        <f t="shared" si="27"/>
        <v>ECU</v>
      </c>
      <c r="I1798">
        <v>4</v>
      </c>
    </row>
    <row r="1799" spans="2:9">
      <c r="B1799" t="s">
        <v>240</v>
      </c>
      <c r="C1799" t="s">
        <v>15</v>
      </c>
      <c r="D1799" t="s">
        <v>240</v>
      </c>
      <c r="E1799" t="s">
        <v>371</v>
      </c>
      <c r="F1799" s="113" t="str">
        <f>VLOOKUP(B1799,'DEER BldgType Assignment'!$B$7:$C$139,2,FALSE)</f>
        <v>ECU</v>
      </c>
      <c r="G1799" s="113"/>
      <c r="H1799" s="113" t="str">
        <f t="shared" si="27"/>
        <v>ECU</v>
      </c>
      <c r="I1799">
        <v>3</v>
      </c>
    </row>
    <row r="1800" spans="2:9">
      <c r="B1800" t="s">
        <v>240</v>
      </c>
      <c r="C1800" t="s">
        <v>15</v>
      </c>
      <c r="D1800" t="s">
        <v>240</v>
      </c>
      <c r="E1800" t="s">
        <v>366</v>
      </c>
      <c r="F1800" s="113" t="str">
        <f>VLOOKUP(B1800,'DEER BldgType Assignment'!$B$7:$C$139,2,FALSE)</f>
        <v>ECU</v>
      </c>
      <c r="G1800" s="113"/>
      <c r="H1800" s="113" t="str">
        <f t="shared" ref="H1800:H1863" si="28">IF(ISBLANK(G1800),F1800,G1800)</f>
        <v>ECU</v>
      </c>
      <c r="I1800">
        <v>2</v>
      </c>
    </row>
    <row r="1801" spans="2:9">
      <c r="B1801" t="s">
        <v>253</v>
      </c>
      <c r="C1801" t="s">
        <v>374</v>
      </c>
      <c r="D1801" t="s">
        <v>34</v>
      </c>
      <c r="E1801" t="s">
        <v>365</v>
      </c>
      <c r="F1801" s="113" t="str">
        <f>VLOOKUP(B1801,'DEER BldgType Assignment'!$B$7:$C$139,2,FALSE)</f>
        <v>OfS</v>
      </c>
      <c r="G1801" s="113"/>
      <c r="H1801" s="113" t="str">
        <f t="shared" si="28"/>
        <v>OfS</v>
      </c>
      <c r="I1801">
        <v>3</v>
      </c>
    </row>
    <row r="1802" spans="2:9">
      <c r="B1802" t="s">
        <v>253</v>
      </c>
      <c r="C1802" t="s">
        <v>374</v>
      </c>
      <c r="D1802" t="s">
        <v>34</v>
      </c>
      <c r="E1802" t="s">
        <v>371</v>
      </c>
      <c r="F1802" s="113" t="str">
        <f>VLOOKUP(B1802,'DEER BldgType Assignment'!$B$7:$C$139,2,FALSE)</f>
        <v>OfS</v>
      </c>
      <c r="G1802" s="113"/>
      <c r="H1802" s="113" t="str">
        <f t="shared" si="28"/>
        <v>OfS</v>
      </c>
      <c r="I1802">
        <v>6</v>
      </c>
    </row>
    <row r="1803" spans="2:9">
      <c r="B1803" t="s">
        <v>253</v>
      </c>
      <c r="C1803" t="s">
        <v>374</v>
      </c>
      <c r="D1803" t="s">
        <v>34</v>
      </c>
      <c r="E1803" t="s">
        <v>366</v>
      </c>
      <c r="F1803" s="113" t="str">
        <f>VLOOKUP(B1803,'DEER BldgType Assignment'!$B$7:$C$139,2,FALSE)</f>
        <v>OfS</v>
      </c>
      <c r="G1803" s="113"/>
      <c r="H1803" s="113" t="str">
        <f t="shared" si="28"/>
        <v>OfS</v>
      </c>
      <c r="I1803">
        <v>1</v>
      </c>
    </row>
    <row r="1804" spans="2:9">
      <c r="B1804" t="s">
        <v>313</v>
      </c>
      <c r="C1804" t="s">
        <v>34</v>
      </c>
      <c r="D1804" t="s">
        <v>34</v>
      </c>
      <c r="E1804" t="s">
        <v>365</v>
      </c>
      <c r="F1804" s="113" t="str">
        <f>VLOOKUP(B1804,'DEER BldgType Assignment'!$B$7:$C$139,2,FALSE)</f>
        <v>OfS</v>
      </c>
      <c r="G1804" s="113"/>
      <c r="H1804" s="113" t="str">
        <f t="shared" si="28"/>
        <v>OfS</v>
      </c>
      <c r="I1804">
        <v>3</v>
      </c>
    </row>
    <row r="1805" spans="2:9">
      <c r="B1805" t="s">
        <v>313</v>
      </c>
      <c r="C1805" t="s">
        <v>34</v>
      </c>
      <c r="D1805" t="s">
        <v>34</v>
      </c>
      <c r="E1805" t="s">
        <v>367</v>
      </c>
      <c r="F1805" s="113" t="str">
        <f>VLOOKUP(B1805,'DEER BldgType Assignment'!$B$7:$C$139,2,FALSE)</f>
        <v>OfS</v>
      </c>
      <c r="G1805" s="113"/>
      <c r="H1805" s="113" t="str">
        <f t="shared" si="28"/>
        <v>OfS</v>
      </c>
      <c r="I1805">
        <v>2</v>
      </c>
    </row>
    <row r="1806" spans="2:9">
      <c r="B1806" s="100" t="s">
        <v>229</v>
      </c>
      <c r="C1806" t="s">
        <v>48</v>
      </c>
      <c r="D1806" t="s">
        <v>105</v>
      </c>
      <c r="E1806" t="s">
        <v>381</v>
      </c>
      <c r="F1806" s="113" t="str">
        <f>VLOOKUP(B1806,'DEER BldgType Assignment'!$B$7:$C$139,2,FALSE)</f>
        <v>MLI</v>
      </c>
      <c r="G1806" s="113"/>
      <c r="H1806" s="113" t="str">
        <f t="shared" si="28"/>
        <v>MLI</v>
      </c>
      <c r="I1806">
        <v>2</v>
      </c>
    </row>
    <row r="1807" spans="2:9">
      <c r="B1807" s="100" t="s">
        <v>229</v>
      </c>
      <c r="C1807" t="s">
        <v>48</v>
      </c>
      <c r="D1807" t="s">
        <v>105</v>
      </c>
      <c r="E1807" t="s">
        <v>365</v>
      </c>
      <c r="F1807" s="113" t="str">
        <f>VLOOKUP(B1807,'DEER BldgType Assignment'!$B$7:$C$139,2,FALSE)</f>
        <v>MLI</v>
      </c>
      <c r="G1807" s="113"/>
      <c r="H1807" s="113" t="str">
        <f t="shared" si="28"/>
        <v>MLI</v>
      </c>
      <c r="I1807">
        <v>1</v>
      </c>
    </row>
    <row r="1808" spans="2:9">
      <c r="B1808" s="100" t="s">
        <v>229</v>
      </c>
      <c r="C1808" t="s">
        <v>48</v>
      </c>
      <c r="D1808" t="s">
        <v>105</v>
      </c>
      <c r="E1808" t="s">
        <v>340</v>
      </c>
      <c r="F1808" s="113" t="str">
        <f>VLOOKUP(B1808,'DEER BldgType Assignment'!$B$7:$C$139,2,FALSE)</f>
        <v>MLI</v>
      </c>
      <c r="G1808" s="113"/>
      <c r="H1808" s="113" t="str">
        <f t="shared" si="28"/>
        <v>MLI</v>
      </c>
      <c r="I1808">
        <v>1</v>
      </c>
    </row>
    <row r="1809" spans="2:9">
      <c r="B1809" s="100" t="s">
        <v>341</v>
      </c>
      <c r="C1809" t="s">
        <v>44</v>
      </c>
      <c r="D1809" t="s">
        <v>44</v>
      </c>
      <c r="E1809" t="s">
        <v>366</v>
      </c>
      <c r="F1809" s="113" t="str">
        <f>VLOOKUP(B1809,'DEER BldgType Assignment'!$B$7:$C$139,2,FALSE)</f>
        <v>RSD</v>
      </c>
      <c r="G1809" s="113"/>
      <c r="H1809" s="113" t="str">
        <f t="shared" si="28"/>
        <v>RSD</v>
      </c>
      <c r="I1809">
        <v>1</v>
      </c>
    </row>
    <row r="1810" spans="2:9">
      <c r="B1810" s="100" t="s">
        <v>341</v>
      </c>
      <c r="C1810" t="s">
        <v>44</v>
      </c>
      <c r="D1810" t="s">
        <v>44</v>
      </c>
      <c r="E1810" t="s">
        <v>139</v>
      </c>
      <c r="F1810" s="113" t="str">
        <f>VLOOKUP(B1810,'DEER BldgType Assignment'!$B$7:$C$139,2,FALSE)</f>
        <v>RSD</v>
      </c>
      <c r="G1810" s="113"/>
      <c r="H1810" s="113" t="str">
        <f t="shared" si="28"/>
        <v>RSD</v>
      </c>
      <c r="I1810">
        <v>2</v>
      </c>
    </row>
    <row r="1811" spans="2:9">
      <c r="B1811" s="100" t="s">
        <v>341</v>
      </c>
      <c r="C1811" t="s">
        <v>44</v>
      </c>
      <c r="D1811" t="s">
        <v>44</v>
      </c>
      <c r="E1811" t="s">
        <v>372</v>
      </c>
      <c r="F1811" s="113" t="str">
        <f>VLOOKUP(B1811,'DEER BldgType Assignment'!$B$7:$C$139,2,FALSE)</f>
        <v>RSD</v>
      </c>
      <c r="G1811" s="113"/>
      <c r="H1811" s="113" t="str">
        <f t="shared" si="28"/>
        <v>RSD</v>
      </c>
      <c r="I1811">
        <v>1</v>
      </c>
    </row>
    <row r="1812" spans="2:9">
      <c r="B1812" s="100" t="s">
        <v>341</v>
      </c>
      <c r="C1812" t="s">
        <v>44</v>
      </c>
      <c r="D1812" t="s">
        <v>44</v>
      </c>
      <c r="E1812" t="s">
        <v>371</v>
      </c>
      <c r="F1812" s="113" t="str">
        <f>VLOOKUP(B1812,'DEER BldgType Assignment'!$B$7:$C$139,2,FALSE)</f>
        <v>RSD</v>
      </c>
      <c r="G1812" s="113"/>
      <c r="H1812" s="113" t="str">
        <f t="shared" si="28"/>
        <v>RSD</v>
      </c>
      <c r="I1812">
        <v>2</v>
      </c>
    </row>
    <row r="1813" spans="2:9">
      <c r="B1813" t="s">
        <v>323</v>
      </c>
      <c r="C1813" t="s">
        <v>34</v>
      </c>
      <c r="D1813" t="s">
        <v>34</v>
      </c>
      <c r="E1813" t="s">
        <v>365</v>
      </c>
      <c r="F1813" s="113" t="str">
        <f>VLOOKUP(B1813,'DEER BldgType Assignment'!$B$7:$C$139,2,FALSE)</f>
        <v>OfS</v>
      </c>
      <c r="G1813" s="113"/>
      <c r="H1813" s="113" t="str">
        <f t="shared" si="28"/>
        <v>OfS</v>
      </c>
      <c r="I1813">
        <v>2</v>
      </c>
    </row>
    <row r="1814" spans="2:9">
      <c r="B1814" t="s">
        <v>323</v>
      </c>
      <c r="C1814" t="s">
        <v>34</v>
      </c>
      <c r="D1814" t="s">
        <v>34</v>
      </c>
      <c r="E1814" t="s">
        <v>371</v>
      </c>
      <c r="F1814" s="113" t="str">
        <f>VLOOKUP(B1814,'DEER BldgType Assignment'!$B$7:$C$139,2,FALSE)</f>
        <v>OfS</v>
      </c>
      <c r="G1814" s="113"/>
      <c r="H1814" s="113" t="str">
        <f t="shared" si="28"/>
        <v>OfS</v>
      </c>
      <c r="I1814">
        <v>1</v>
      </c>
    </row>
    <row r="1815" spans="2:9">
      <c r="B1815" t="s">
        <v>308</v>
      </c>
      <c r="C1815" t="s">
        <v>374</v>
      </c>
      <c r="D1815" t="s">
        <v>34</v>
      </c>
      <c r="E1815" t="s">
        <v>367</v>
      </c>
      <c r="F1815" s="113" t="str">
        <f>VLOOKUP(B1815,'DEER BldgType Assignment'!$B$7:$C$139,2,FALSE)</f>
        <v>OfS</v>
      </c>
      <c r="G1815" s="113"/>
      <c r="H1815" s="113" t="str">
        <f t="shared" si="28"/>
        <v>OfS</v>
      </c>
      <c r="I1815">
        <v>1</v>
      </c>
    </row>
    <row r="1816" spans="2:9">
      <c r="B1816" t="s">
        <v>308</v>
      </c>
      <c r="C1816" t="s">
        <v>374</v>
      </c>
      <c r="D1816" t="s">
        <v>34</v>
      </c>
      <c r="E1816" t="s">
        <v>365</v>
      </c>
      <c r="F1816" s="113" t="str">
        <f>VLOOKUP(B1816,'DEER BldgType Assignment'!$B$7:$C$139,2,FALSE)</f>
        <v>OfS</v>
      </c>
      <c r="G1816" s="113"/>
      <c r="H1816" s="113" t="str">
        <f t="shared" si="28"/>
        <v>OfS</v>
      </c>
      <c r="I1816">
        <v>2</v>
      </c>
    </row>
    <row r="1817" spans="2:9">
      <c r="B1817" t="s">
        <v>308</v>
      </c>
      <c r="C1817" t="s">
        <v>374</v>
      </c>
      <c r="D1817" t="s">
        <v>34</v>
      </c>
      <c r="E1817" t="s">
        <v>383</v>
      </c>
      <c r="F1817" s="113" t="str">
        <f>VLOOKUP(B1817,'DEER BldgType Assignment'!$B$7:$C$139,2,FALSE)</f>
        <v>OfS</v>
      </c>
      <c r="G1817" s="113"/>
      <c r="H1817" s="113" t="str">
        <f t="shared" si="28"/>
        <v>OfS</v>
      </c>
      <c r="I1817">
        <v>2</v>
      </c>
    </row>
    <row r="1818" spans="2:9">
      <c r="B1818" t="s">
        <v>293</v>
      </c>
      <c r="C1818" t="s">
        <v>34</v>
      </c>
      <c r="D1818" t="s">
        <v>34</v>
      </c>
      <c r="E1818" t="s">
        <v>366</v>
      </c>
      <c r="F1818" s="113" t="str">
        <f>VLOOKUP(B1818,'DEER BldgType Assignment'!$B$7:$C$139,2,FALSE)</f>
        <v>OfS</v>
      </c>
      <c r="G1818" s="113"/>
      <c r="H1818" s="113" t="str">
        <f t="shared" si="28"/>
        <v>OfS</v>
      </c>
      <c r="I1818">
        <v>1</v>
      </c>
    </row>
    <row r="1819" spans="2:9">
      <c r="B1819" t="s">
        <v>293</v>
      </c>
      <c r="C1819" t="s">
        <v>34</v>
      </c>
      <c r="D1819" t="s">
        <v>34</v>
      </c>
      <c r="E1819" t="s">
        <v>365</v>
      </c>
      <c r="F1819" s="113" t="str">
        <f>VLOOKUP(B1819,'DEER BldgType Assignment'!$B$7:$C$139,2,FALSE)</f>
        <v>OfS</v>
      </c>
      <c r="G1819" s="113"/>
      <c r="H1819" s="113" t="str">
        <f t="shared" si="28"/>
        <v>OfS</v>
      </c>
      <c r="I1819">
        <v>3</v>
      </c>
    </row>
    <row r="1820" spans="2:9">
      <c r="B1820" t="s">
        <v>323</v>
      </c>
      <c r="C1820" t="s">
        <v>34</v>
      </c>
      <c r="D1820" t="s">
        <v>34</v>
      </c>
      <c r="E1820" t="s">
        <v>366</v>
      </c>
      <c r="F1820" s="113" t="str">
        <f>VLOOKUP(B1820,'DEER BldgType Assignment'!$B$7:$C$139,2,FALSE)</f>
        <v>OfS</v>
      </c>
      <c r="G1820" s="113"/>
      <c r="H1820" s="113" t="str">
        <f t="shared" si="28"/>
        <v>OfS</v>
      </c>
      <c r="I1820">
        <v>1</v>
      </c>
    </row>
    <row r="1821" spans="2:9">
      <c r="B1821" t="s">
        <v>108</v>
      </c>
      <c r="C1821" t="s">
        <v>368</v>
      </c>
      <c r="D1821" t="s">
        <v>108</v>
      </c>
      <c r="E1821" t="s">
        <v>369</v>
      </c>
      <c r="F1821" s="113" t="str">
        <f>VLOOKUP(B1821,'DEER BldgType Assignment'!$B$7:$C$139,2,FALSE)</f>
        <v>Htl</v>
      </c>
      <c r="G1821" s="113"/>
      <c r="H1821" s="113" t="str">
        <f t="shared" si="28"/>
        <v>Htl</v>
      </c>
      <c r="I1821">
        <v>14</v>
      </c>
    </row>
    <row r="1822" spans="2:9">
      <c r="B1822" t="s">
        <v>108</v>
      </c>
      <c r="C1822" t="s">
        <v>368</v>
      </c>
      <c r="D1822" t="s">
        <v>108</v>
      </c>
      <c r="E1822" t="s">
        <v>367</v>
      </c>
      <c r="F1822" s="113" t="str">
        <f>VLOOKUP(B1822,'DEER BldgType Assignment'!$B$7:$C$139,2,FALSE)</f>
        <v>Htl</v>
      </c>
      <c r="G1822" s="113"/>
      <c r="H1822" s="113" t="str">
        <f t="shared" si="28"/>
        <v>Htl</v>
      </c>
      <c r="I1822">
        <v>1</v>
      </c>
    </row>
    <row r="1823" spans="2:9">
      <c r="B1823" t="s">
        <v>108</v>
      </c>
      <c r="C1823" t="s">
        <v>368</v>
      </c>
      <c r="D1823" t="s">
        <v>108</v>
      </c>
      <c r="E1823" t="s">
        <v>369</v>
      </c>
      <c r="F1823" s="113" t="str">
        <f>VLOOKUP(B1823,'DEER BldgType Assignment'!$B$7:$C$139,2,FALSE)</f>
        <v>Htl</v>
      </c>
      <c r="G1823" s="113"/>
      <c r="H1823" s="113" t="str">
        <f t="shared" si="28"/>
        <v>Htl</v>
      </c>
      <c r="I1823">
        <v>1</v>
      </c>
    </row>
    <row r="1824" spans="2:9">
      <c r="B1824" t="s">
        <v>108</v>
      </c>
      <c r="C1824" t="s">
        <v>368</v>
      </c>
      <c r="D1824" t="s">
        <v>108</v>
      </c>
      <c r="E1824" t="s">
        <v>367</v>
      </c>
      <c r="F1824" s="113" t="str">
        <f>VLOOKUP(B1824,'DEER BldgType Assignment'!$B$7:$C$139,2,FALSE)</f>
        <v>Htl</v>
      </c>
      <c r="G1824" s="113"/>
      <c r="H1824" s="113" t="str">
        <f t="shared" si="28"/>
        <v>Htl</v>
      </c>
      <c r="I1824">
        <v>1</v>
      </c>
    </row>
    <row r="1825" spans="2:9">
      <c r="B1825" t="s">
        <v>108</v>
      </c>
      <c r="C1825" t="s">
        <v>368</v>
      </c>
      <c r="D1825" t="s">
        <v>108</v>
      </c>
      <c r="E1825" t="s">
        <v>372</v>
      </c>
      <c r="F1825" s="113" t="str">
        <f>VLOOKUP(B1825,'DEER BldgType Assignment'!$B$7:$C$139,2,FALSE)</f>
        <v>Htl</v>
      </c>
      <c r="G1825" s="113"/>
      <c r="H1825" s="113" t="str">
        <f t="shared" si="28"/>
        <v>Htl</v>
      </c>
      <c r="I1825">
        <v>1</v>
      </c>
    </row>
    <row r="1826" spans="2:9">
      <c r="B1826" t="s">
        <v>108</v>
      </c>
      <c r="C1826" t="s">
        <v>368</v>
      </c>
      <c r="D1826" t="s">
        <v>108</v>
      </c>
      <c r="E1826" t="s">
        <v>366</v>
      </c>
      <c r="F1826" s="113" t="str">
        <f>VLOOKUP(B1826,'DEER BldgType Assignment'!$B$7:$C$139,2,FALSE)</f>
        <v>Htl</v>
      </c>
      <c r="G1826" s="113"/>
      <c r="H1826" s="113" t="str">
        <f t="shared" si="28"/>
        <v>Htl</v>
      </c>
      <c r="I1826">
        <v>2</v>
      </c>
    </row>
    <row r="1827" spans="2:9">
      <c r="B1827" t="s">
        <v>308</v>
      </c>
      <c r="C1827" t="s">
        <v>374</v>
      </c>
      <c r="D1827" t="s">
        <v>34</v>
      </c>
      <c r="E1827" t="s">
        <v>367</v>
      </c>
      <c r="F1827" s="113" t="str">
        <f>VLOOKUP(B1827,'DEER BldgType Assignment'!$B$7:$C$139,2,FALSE)</f>
        <v>OfS</v>
      </c>
      <c r="G1827" s="113"/>
      <c r="H1827" s="113" t="str">
        <f t="shared" si="28"/>
        <v>OfS</v>
      </c>
      <c r="I1827">
        <v>1</v>
      </c>
    </row>
    <row r="1828" spans="2:9">
      <c r="B1828" t="s">
        <v>308</v>
      </c>
      <c r="C1828" t="s">
        <v>374</v>
      </c>
      <c r="D1828" t="s">
        <v>34</v>
      </c>
      <c r="E1828" t="s">
        <v>371</v>
      </c>
      <c r="F1828" s="113" t="str">
        <f>VLOOKUP(B1828,'DEER BldgType Assignment'!$B$7:$C$139,2,FALSE)</f>
        <v>OfS</v>
      </c>
      <c r="G1828" s="113"/>
      <c r="H1828" s="113" t="str">
        <f t="shared" si="28"/>
        <v>OfS</v>
      </c>
      <c r="I1828">
        <v>3</v>
      </c>
    </row>
    <row r="1829" spans="2:9">
      <c r="B1829" t="s">
        <v>308</v>
      </c>
      <c r="C1829" t="s">
        <v>374</v>
      </c>
      <c r="D1829" t="s">
        <v>34</v>
      </c>
      <c r="E1829" t="s">
        <v>383</v>
      </c>
      <c r="F1829" s="113" t="str">
        <f>VLOOKUP(B1829,'DEER BldgType Assignment'!$B$7:$C$139,2,FALSE)</f>
        <v>OfS</v>
      </c>
      <c r="G1829" s="113"/>
      <c r="H1829" s="113" t="str">
        <f t="shared" si="28"/>
        <v>OfS</v>
      </c>
      <c r="I1829">
        <v>1</v>
      </c>
    </row>
    <row r="1830" spans="2:9">
      <c r="B1830" t="s">
        <v>308</v>
      </c>
      <c r="C1830" t="s">
        <v>374</v>
      </c>
      <c r="D1830" t="s">
        <v>34</v>
      </c>
      <c r="E1830" t="s">
        <v>340</v>
      </c>
      <c r="F1830" s="113" t="str">
        <f>VLOOKUP(B1830,'DEER BldgType Assignment'!$B$7:$C$139,2,FALSE)</f>
        <v>OfS</v>
      </c>
      <c r="G1830" s="113"/>
      <c r="H1830" s="113" t="str">
        <f t="shared" si="28"/>
        <v>OfS</v>
      </c>
      <c r="I1830">
        <v>1</v>
      </c>
    </row>
    <row r="1831" spans="2:9">
      <c r="B1831" s="100" t="s">
        <v>229</v>
      </c>
      <c r="C1831" t="s">
        <v>48</v>
      </c>
      <c r="D1831" t="s">
        <v>105</v>
      </c>
      <c r="E1831" t="s">
        <v>365</v>
      </c>
      <c r="F1831" s="113" t="str">
        <f>VLOOKUP(B1831,'DEER BldgType Assignment'!$B$7:$C$139,2,FALSE)</f>
        <v>MLI</v>
      </c>
      <c r="G1831" s="113"/>
      <c r="H1831" s="113" t="str">
        <f t="shared" si="28"/>
        <v>MLI</v>
      </c>
      <c r="I1831">
        <v>1</v>
      </c>
    </row>
    <row r="1832" spans="2:9">
      <c r="B1832" s="100" t="s">
        <v>229</v>
      </c>
      <c r="C1832" t="s">
        <v>48</v>
      </c>
      <c r="D1832" t="s">
        <v>105</v>
      </c>
      <c r="E1832" t="s">
        <v>371</v>
      </c>
      <c r="F1832" s="113" t="str">
        <f>VLOOKUP(B1832,'DEER BldgType Assignment'!$B$7:$C$139,2,FALSE)</f>
        <v>MLI</v>
      </c>
      <c r="G1832" s="113"/>
      <c r="H1832" s="113" t="str">
        <f t="shared" si="28"/>
        <v>MLI</v>
      </c>
      <c r="I1832">
        <v>1</v>
      </c>
    </row>
    <row r="1833" spans="2:9">
      <c r="B1833" t="s">
        <v>253</v>
      </c>
      <c r="C1833" t="s">
        <v>374</v>
      </c>
      <c r="D1833" t="s">
        <v>34</v>
      </c>
      <c r="E1833" t="s">
        <v>367</v>
      </c>
      <c r="F1833" s="113" t="str">
        <f>VLOOKUP(B1833,'DEER BldgType Assignment'!$B$7:$C$139,2,FALSE)</f>
        <v>OfS</v>
      </c>
      <c r="G1833" s="113"/>
      <c r="H1833" s="113" t="str">
        <f t="shared" si="28"/>
        <v>OfS</v>
      </c>
      <c r="I1833">
        <v>1</v>
      </c>
    </row>
    <row r="1834" spans="2:9">
      <c r="B1834" t="s">
        <v>253</v>
      </c>
      <c r="C1834" t="s">
        <v>374</v>
      </c>
      <c r="D1834" t="s">
        <v>34</v>
      </c>
      <c r="E1834" t="s">
        <v>365</v>
      </c>
      <c r="F1834" s="113" t="str">
        <f>VLOOKUP(B1834,'DEER BldgType Assignment'!$B$7:$C$139,2,FALSE)</f>
        <v>OfS</v>
      </c>
      <c r="G1834" s="113"/>
      <c r="H1834" s="113" t="str">
        <f t="shared" si="28"/>
        <v>OfS</v>
      </c>
      <c r="I1834">
        <v>1</v>
      </c>
    </row>
    <row r="1835" spans="2:9">
      <c r="B1835" t="s">
        <v>245</v>
      </c>
      <c r="C1835" t="s">
        <v>26</v>
      </c>
      <c r="D1835" t="s">
        <v>26</v>
      </c>
      <c r="E1835" t="s">
        <v>371</v>
      </c>
      <c r="F1835" s="113" t="str">
        <f>VLOOKUP(B1835,'DEER BldgType Assignment'!$B$7:$C$139,2,FALSE)</f>
        <v>Gro</v>
      </c>
      <c r="G1835" s="113"/>
      <c r="H1835" s="113" t="str">
        <f t="shared" si="28"/>
        <v>Gro</v>
      </c>
      <c r="I1835">
        <v>1</v>
      </c>
    </row>
    <row r="1836" spans="2:9">
      <c r="B1836" t="s">
        <v>245</v>
      </c>
      <c r="C1836" t="s">
        <v>26</v>
      </c>
      <c r="D1836" t="s">
        <v>26</v>
      </c>
      <c r="E1836" t="s">
        <v>142</v>
      </c>
      <c r="F1836" s="113" t="str">
        <f>VLOOKUP(B1836,'DEER BldgType Assignment'!$B$7:$C$139,2,FALSE)</f>
        <v>Gro</v>
      </c>
      <c r="G1836" s="113"/>
      <c r="H1836" s="113" t="str">
        <f t="shared" si="28"/>
        <v>Gro</v>
      </c>
      <c r="I1836">
        <v>3</v>
      </c>
    </row>
    <row r="1837" spans="2:9">
      <c r="B1837" t="s">
        <v>282</v>
      </c>
      <c r="C1837" t="s">
        <v>48</v>
      </c>
      <c r="D1837" t="s">
        <v>105</v>
      </c>
      <c r="E1837" t="s">
        <v>366</v>
      </c>
      <c r="F1837" s="113" t="str">
        <f>VLOOKUP(B1837,'DEER BldgType Assignment'!$B$7:$C$139,2,FALSE)</f>
        <v>MLI</v>
      </c>
      <c r="G1837" s="113"/>
      <c r="H1837" s="113" t="str">
        <f t="shared" si="28"/>
        <v>MLI</v>
      </c>
      <c r="I1837">
        <v>1</v>
      </c>
    </row>
    <row r="1838" spans="2:9">
      <c r="B1838" t="s">
        <v>282</v>
      </c>
      <c r="C1838" t="s">
        <v>48</v>
      </c>
      <c r="D1838" t="s">
        <v>105</v>
      </c>
      <c r="E1838" t="s">
        <v>367</v>
      </c>
      <c r="F1838" s="113" t="str">
        <f>VLOOKUP(B1838,'DEER BldgType Assignment'!$B$7:$C$139,2,FALSE)</f>
        <v>MLI</v>
      </c>
      <c r="G1838" s="113"/>
      <c r="H1838" s="113" t="str">
        <f t="shared" si="28"/>
        <v>MLI</v>
      </c>
      <c r="I1838">
        <v>1</v>
      </c>
    </row>
    <row r="1839" spans="2:9">
      <c r="B1839" t="s">
        <v>282</v>
      </c>
      <c r="C1839" t="s">
        <v>48</v>
      </c>
      <c r="D1839" t="s">
        <v>105</v>
      </c>
      <c r="E1839" t="s">
        <v>142</v>
      </c>
      <c r="F1839" s="113" t="str">
        <f>VLOOKUP(B1839,'DEER BldgType Assignment'!$B$7:$C$139,2,FALSE)</f>
        <v>MLI</v>
      </c>
      <c r="G1839" s="113"/>
      <c r="H1839" s="113" t="str">
        <f t="shared" si="28"/>
        <v>MLI</v>
      </c>
      <c r="I1839">
        <v>2</v>
      </c>
    </row>
    <row r="1840" spans="2:9">
      <c r="B1840" t="s">
        <v>282</v>
      </c>
      <c r="C1840" t="s">
        <v>48</v>
      </c>
      <c r="D1840" t="s">
        <v>105</v>
      </c>
      <c r="E1840" t="s">
        <v>340</v>
      </c>
      <c r="F1840" s="113" t="str">
        <f>VLOOKUP(B1840,'DEER BldgType Assignment'!$B$7:$C$139,2,FALSE)</f>
        <v>MLI</v>
      </c>
      <c r="G1840" s="113"/>
      <c r="H1840" s="113" t="str">
        <f t="shared" si="28"/>
        <v>MLI</v>
      </c>
      <c r="I1840">
        <v>2</v>
      </c>
    </row>
    <row r="1841" spans="2:9">
      <c r="B1841" t="s">
        <v>292</v>
      </c>
      <c r="C1841" t="s">
        <v>42</v>
      </c>
      <c r="D1841" t="s">
        <v>42</v>
      </c>
      <c r="E1841" t="s">
        <v>139</v>
      </c>
      <c r="F1841" s="113" t="str">
        <f>VLOOKUP(B1841,'DEER BldgType Assignment'!$B$7:$C$139,2,FALSE)</f>
        <v>RFF</v>
      </c>
      <c r="G1841" s="113"/>
      <c r="H1841" s="113" t="str">
        <f t="shared" si="28"/>
        <v>RFF</v>
      </c>
      <c r="I1841">
        <v>1</v>
      </c>
    </row>
    <row r="1842" spans="2:9">
      <c r="B1842" t="s">
        <v>292</v>
      </c>
      <c r="C1842" t="s">
        <v>42</v>
      </c>
      <c r="D1842" t="s">
        <v>42</v>
      </c>
      <c r="E1842" t="s">
        <v>371</v>
      </c>
      <c r="F1842" s="113" t="str">
        <f>VLOOKUP(B1842,'DEER BldgType Assignment'!$B$7:$C$139,2,FALSE)</f>
        <v>RFF</v>
      </c>
      <c r="G1842" s="113"/>
      <c r="H1842" s="113" t="str">
        <f t="shared" si="28"/>
        <v>RFF</v>
      </c>
      <c r="I1842">
        <v>1</v>
      </c>
    </row>
    <row r="1843" spans="2:9">
      <c r="B1843" t="s">
        <v>292</v>
      </c>
      <c r="C1843" t="s">
        <v>42</v>
      </c>
      <c r="D1843" t="s">
        <v>42</v>
      </c>
      <c r="E1843" t="s">
        <v>366</v>
      </c>
      <c r="F1843" s="113" t="str">
        <f>VLOOKUP(B1843,'DEER BldgType Assignment'!$B$7:$C$139,2,FALSE)</f>
        <v>RFF</v>
      </c>
      <c r="G1843" s="113"/>
      <c r="H1843" s="113" t="str">
        <f t="shared" si="28"/>
        <v>RFF</v>
      </c>
      <c r="I1843">
        <v>1</v>
      </c>
    </row>
    <row r="1844" spans="2:9">
      <c r="B1844" t="s">
        <v>292</v>
      </c>
      <c r="C1844" t="s">
        <v>42</v>
      </c>
      <c r="D1844" t="s">
        <v>42</v>
      </c>
      <c r="E1844" t="s">
        <v>340</v>
      </c>
      <c r="F1844" s="113" t="str">
        <f>VLOOKUP(B1844,'DEER BldgType Assignment'!$B$7:$C$139,2,FALSE)</f>
        <v>RFF</v>
      </c>
      <c r="G1844" s="113"/>
      <c r="H1844" s="113" t="str">
        <f t="shared" si="28"/>
        <v>RFF</v>
      </c>
      <c r="I1844">
        <v>1</v>
      </c>
    </row>
    <row r="1845" spans="2:9">
      <c r="B1845" s="100" t="s">
        <v>165</v>
      </c>
      <c r="C1845" t="s">
        <v>48</v>
      </c>
      <c r="D1845" t="s">
        <v>48</v>
      </c>
      <c r="E1845" t="s">
        <v>366</v>
      </c>
      <c r="F1845" s="113" t="str">
        <f>VLOOKUP(B1845,'DEER BldgType Assignment'!$B$7:$C$139,2,FALSE)</f>
        <v>RtS</v>
      </c>
      <c r="G1845" s="113"/>
      <c r="H1845" s="113" t="str">
        <f t="shared" si="28"/>
        <v>RtS</v>
      </c>
      <c r="I1845">
        <v>1</v>
      </c>
    </row>
    <row r="1846" spans="2:9">
      <c r="B1846" t="s">
        <v>165</v>
      </c>
      <c r="C1846" t="s">
        <v>48</v>
      </c>
      <c r="D1846" t="s">
        <v>48</v>
      </c>
      <c r="E1846" t="s">
        <v>367</v>
      </c>
      <c r="F1846" s="113" t="str">
        <f>VLOOKUP(B1846,'DEER BldgType Assignment'!$B$7:$C$139,2,FALSE)</f>
        <v>RtS</v>
      </c>
      <c r="G1846" s="113"/>
      <c r="H1846" s="113" t="str">
        <f t="shared" si="28"/>
        <v>RtS</v>
      </c>
      <c r="I1846">
        <v>2</v>
      </c>
    </row>
    <row r="1847" spans="2:9">
      <c r="B1847" t="s">
        <v>165</v>
      </c>
      <c r="C1847" t="s">
        <v>48</v>
      </c>
      <c r="D1847" t="s">
        <v>48</v>
      </c>
      <c r="E1847" t="s">
        <v>142</v>
      </c>
      <c r="F1847" s="113" t="str">
        <f>VLOOKUP(B1847,'DEER BldgType Assignment'!$B$7:$C$139,2,FALSE)</f>
        <v>RtS</v>
      </c>
      <c r="G1847" s="113"/>
      <c r="H1847" s="113" t="str">
        <f t="shared" si="28"/>
        <v>RtS</v>
      </c>
      <c r="I1847">
        <v>2</v>
      </c>
    </row>
    <row r="1848" spans="2:9">
      <c r="B1848" t="s">
        <v>324</v>
      </c>
      <c r="C1848" t="s">
        <v>48</v>
      </c>
      <c r="D1848" t="s">
        <v>48</v>
      </c>
      <c r="E1848" t="s">
        <v>366</v>
      </c>
      <c r="F1848" s="113" t="str">
        <f>VLOOKUP(B1848,'DEER BldgType Assignment'!$B$7:$C$139,2,FALSE)</f>
        <v>RtS</v>
      </c>
      <c r="G1848" s="113"/>
      <c r="H1848" s="113" t="str">
        <f t="shared" si="28"/>
        <v>RtS</v>
      </c>
      <c r="I1848">
        <v>1</v>
      </c>
    </row>
    <row r="1849" spans="2:9">
      <c r="B1849" t="s">
        <v>324</v>
      </c>
      <c r="C1849" t="s">
        <v>48</v>
      </c>
      <c r="D1849" t="s">
        <v>48</v>
      </c>
      <c r="E1849" t="s">
        <v>372</v>
      </c>
      <c r="F1849" s="113" t="str">
        <f>VLOOKUP(B1849,'DEER BldgType Assignment'!$B$7:$C$139,2,FALSE)</f>
        <v>RtS</v>
      </c>
      <c r="G1849" s="113"/>
      <c r="H1849" s="113" t="str">
        <f t="shared" si="28"/>
        <v>RtS</v>
      </c>
      <c r="I1849">
        <v>1</v>
      </c>
    </row>
    <row r="1850" spans="2:9">
      <c r="B1850" t="s">
        <v>324</v>
      </c>
      <c r="C1850" t="s">
        <v>48</v>
      </c>
      <c r="D1850" t="s">
        <v>48</v>
      </c>
      <c r="E1850" t="s">
        <v>365</v>
      </c>
      <c r="F1850" s="113" t="str">
        <f>VLOOKUP(B1850,'DEER BldgType Assignment'!$B$7:$C$139,2,FALSE)</f>
        <v>RtS</v>
      </c>
      <c r="G1850" s="113"/>
      <c r="H1850" s="113" t="str">
        <f t="shared" si="28"/>
        <v>RtS</v>
      </c>
      <c r="I1850">
        <v>1</v>
      </c>
    </row>
    <row r="1851" spans="2:9">
      <c r="B1851" t="s">
        <v>324</v>
      </c>
      <c r="C1851" t="s">
        <v>48</v>
      </c>
      <c r="D1851" t="s">
        <v>48</v>
      </c>
      <c r="E1851" t="s">
        <v>142</v>
      </c>
      <c r="F1851" s="113" t="str">
        <f>VLOOKUP(B1851,'DEER BldgType Assignment'!$B$7:$C$139,2,FALSE)</f>
        <v>RtS</v>
      </c>
      <c r="G1851" s="113"/>
      <c r="H1851" s="113" t="str">
        <f t="shared" si="28"/>
        <v>RtS</v>
      </c>
      <c r="I1851">
        <v>2</v>
      </c>
    </row>
    <row r="1852" spans="2:9">
      <c r="B1852" t="s">
        <v>331</v>
      </c>
      <c r="C1852" t="s">
        <v>368</v>
      </c>
      <c r="D1852" t="s">
        <v>108</v>
      </c>
      <c r="E1852" t="s">
        <v>371</v>
      </c>
      <c r="F1852" s="113" t="str">
        <f>VLOOKUP(B1852,'DEER BldgType Assignment'!$B$7:$C$139,2,FALSE)</f>
        <v>Htl</v>
      </c>
      <c r="G1852" s="113"/>
      <c r="H1852" s="113" t="str">
        <f t="shared" si="28"/>
        <v>Htl</v>
      </c>
      <c r="I1852">
        <v>1</v>
      </c>
    </row>
    <row r="1853" spans="2:9">
      <c r="B1853" s="100" t="s">
        <v>229</v>
      </c>
      <c r="C1853" t="s">
        <v>48</v>
      </c>
      <c r="D1853" t="s">
        <v>105</v>
      </c>
      <c r="E1853" t="s">
        <v>371</v>
      </c>
      <c r="F1853" s="113" t="str">
        <f>VLOOKUP(B1853,'DEER BldgType Assignment'!$B$7:$C$139,2,FALSE)</f>
        <v>MLI</v>
      </c>
      <c r="G1853" s="113"/>
      <c r="H1853" s="113" t="str">
        <f t="shared" si="28"/>
        <v>MLI</v>
      </c>
      <c r="I1853">
        <v>2</v>
      </c>
    </row>
    <row r="1854" spans="2:9">
      <c r="B1854" s="100" t="s">
        <v>324</v>
      </c>
      <c r="C1854" t="s">
        <v>48</v>
      </c>
      <c r="D1854" t="s">
        <v>48</v>
      </c>
      <c r="E1854" t="s">
        <v>371</v>
      </c>
      <c r="F1854" s="113" t="str">
        <f>VLOOKUP(B1854,'DEER BldgType Assignment'!$B$7:$C$139,2,FALSE)</f>
        <v>RtS</v>
      </c>
      <c r="G1854" s="113"/>
      <c r="H1854" s="113" t="str">
        <f t="shared" si="28"/>
        <v>RtS</v>
      </c>
      <c r="I1854">
        <v>2</v>
      </c>
    </row>
    <row r="1855" spans="2:9">
      <c r="B1855" t="s">
        <v>231</v>
      </c>
      <c r="C1855" t="s">
        <v>48</v>
      </c>
      <c r="D1855" t="s">
        <v>48</v>
      </c>
      <c r="E1855" t="s">
        <v>365</v>
      </c>
      <c r="F1855" s="113" t="str">
        <f>VLOOKUP(B1855,'DEER BldgType Assignment'!$B$7:$C$139,2,FALSE)</f>
        <v>RtS</v>
      </c>
      <c r="G1855" s="113"/>
      <c r="H1855" s="113" t="str">
        <f t="shared" si="28"/>
        <v>RtS</v>
      </c>
      <c r="I1855">
        <v>1</v>
      </c>
    </row>
    <row r="1856" spans="2:9">
      <c r="B1856" t="s">
        <v>231</v>
      </c>
      <c r="C1856" t="s">
        <v>48</v>
      </c>
      <c r="D1856" t="s">
        <v>48</v>
      </c>
      <c r="E1856" t="s">
        <v>142</v>
      </c>
      <c r="F1856" s="113" t="str">
        <f>VLOOKUP(B1856,'DEER BldgType Assignment'!$B$7:$C$139,2,FALSE)</f>
        <v>RtS</v>
      </c>
      <c r="G1856" s="113"/>
      <c r="H1856" s="113" t="str">
        <f t="shared" si="28"/>
        <v>RtS</v>
      </c>
      <c r="I1856">
        <v>4</v>
      </c>
    </row>
    <row r="1857" spans="2:9">
      <c r="B1857" t="s">
        <v>336</v>
      </c>
      <c r="C1857" t="s">
        <v>48</v>
      </c>
      <c r="D1857" t="s">
        <v>48</v>
      </c>
      <c r="E1857" t="s">
        <v>365</v>
      </c>
      <c r="F1857" s="113" t="str">
        <f>VLOOKUP(B1857,'DEER BldgType Assignment'!$B$7:$C$139,2,FALSE)</f>
        <v>RtS</v>
      </c>
      <c r="G1857" s="113"/>
      <c r="H1857" s="113" t="str">
        <f t="shared" si="28"/>
        <v>RtS</v>
      </c>
      <c r="I1857">
        <v>1</v>
      </c>
    </row>
    <row r="1858" spans="2:9">
      <c r="B1858" t="s">
        <v>336</v>
      </c>
      <c r="C1858" t="s">
        <v>48</v>
      </c>
      <c r="D1858" t="s">
        <v>48</v>
      </c>
      <c r="E1858" t="s">
        <v>366</v>
      </c>
      <c r="F1858" s="113" t="str">
        <f>VLOOKUP(B1858,'DEER BldgType Assignment'!$B$7:$C$139,2,FALSE)</f>
        <v>RtS</v>
      </c>
      <c r="G1858" s="113"/>
      <c r="H1858" s="113" t="str">
        <f t="shared" si="28"/>
        <v>RtS</v>
      </c>
      <c r="I1858">
        <v>1</v>
      </c>
    </row>
    <row r="1859" spans="2:9">
      <c r="B1859" t="s">
        <v>336</v>
      </c>
      <c r="C1859" t="s">
        <v>48</v>
      </c>
      <c r="D1859" t="s">
        <v>48</v>
      </c>
      <c r="E1859" t="s">
        <v>142</v>
      </c>
      <c r="F1859" s="113" t="str">
        <f>VLOOKUP(B1859,'DEER BldgType Assignment'!$B$7:$C$139,2,FALSE)</f>
        <v>RtS</v>
      </c>
      <c r="G1859" s="113"/>
      <c r="H1859" s="113" t="str">
        <f t="shared" si="28"/>
        <v>RtS</v>
      </c>
      <c r="I1859">
        <v>1</v>
      </c>
    </row>
    <row r="1860" spans="2:9">
      <c r="B1860" t="s">
        <v>323</v>
      </c>
      <c r="C1860" t="s">
        <v>34</v>
      </c>
      <c r="D1860" t="s">
        <v>34</v>
      </c>
      <c r="E1860" t="s">
        <v>366</v>
      </c>
      <c r="F1860" s="113" t="str">
        <f>VLOOKUP(B1860,'DEER BldgType Assignment'!$B$7:$C$139,2,FALSE)</f>
        <v>OfS</v>
      </c>
      <c r="G1860" s="113"/>
      <c r="H1860" s="113" t="str">
        <f t="shared" si="28"/>
        <v>OfS</v>
      </c>
      <c r="I1860">
        <v>1</v>
      </c>
    </row>
    <row r="1861" spans="2:9">
      <c r="B1861" t="s">
        <v>323</v>
      </c>
      <c r="C1861" t="s">
        <v>34</v>
      </c>
      <c r="D1861" t="s">
        <v>34</v>
      </c>
      <c r="E1861" t="s">
        <v>379</v>
      </c>
      <c r="F1861" s="113" t="str">
        <f>VLOOKUP(B1861,'DEER BldgType Assignment'!$B$7:$C$139,2,FALSE)</f>
        <v>OfS</v>
      </c>
      <c r="G1861" s="113"/>
      <c r="H1861" s="113" t="str">
        <f t="shared" si="28"/>
        <v>OfS</v>
      </c>
      <c r="I1861">
        <v>1</v>
      </c>
    </row>
    <row r="1862" spans="2:9">
      <c r="B1862" t="s">
        <v>323</v>
      </c>
      <c r="C1862" t="s">
        <v>34</v>
      </c>
      <c r="D1862" t="s">
        <v>34</v>
      </c>
      <c r="E1862" t="s">
        <v>372</v>
      </c>
      <c r="F1862" s="113" t="str">
        <f>VLOOKUP(B1862,'DEER BldgType Assignment'!$B$7:$C$139,2,FALSE)</f>
        <v>OfS</v>
      </c>
      <c r="G1862" s="113"/>
      <c r="H1862" s="113" t="str">
        <f t="shared" si="28"/>
        <v>OfS</v>
      </c>
      <c r="I1862">
        <v>1</v>
      </c>
    </row>
    <row r="1863" spans="2:9">
      <c r="B1863" t="s">
        <v>323</v>
      </c>
      <c r="C1863" t="s">
        <v>34</v>
      </c>
      <c r="D1863" t="s">
        <v>34</v>
      </c>
      <c r="E1863" t="s">
        <v>365</v>
      </c>
      <c r="F1863" s="113" t="str">
        <f>VLOOKUP(B1863,'DEER BldgType Assignment'!$B$7:$C$139,2,FALSE)</f>
        <v>OfS</v>
      </c>
      <c r="G1863" s="113"/>
      <c r="H1863" s="113" t="str">
        <f t="shared" si="28"/>
        <v>OfS</v>
      </c>
      <c r="I1863">
        <v>4</v>
      </c>
    </row>
    <row r="1864" spans="2:9">
      <c r="B1864" t="s">
        <v>323</v>
      </c>
      <c r="C1864" t="s">
        <v>34</v>
      </c>
      <c r="D1864" t="s">
        <v>34</v>
      </c>
      <c r="E1864" t="s">
        <v>340</v>
      </c>
      <c r="F1864" s="113" t="str">
        <f>VLOOKUP(B1864,'DEER BldgType Assignment'!$B$7:$C$139,2,FALSE)</f>
        <v>OfS</v>
      </c>
      <c r="G1864" s="113"/>
      <c r="H1864" s="113" t="str">
        <f t="shared" ref="H1864:H1927" si="29">IF(ISBLANK(G1864),F1864,G1864)</f>
        <v>OfS</v>
      </c>
      <c r="I1864">
        <v>1</v>
      </c>
    </row>
    <row r="1865" spans="2:9">
      <c r="B1865" t="s">
        <v>231</v>
      </c>
      <c r="C1865" t="s">
        <v>48</v>
      </c>
      <c r="D1865" t="s">
        <v>48</v>
      </c>
      <c r="E1865" t="s">
        <v>367</v>
      </c>
      <c r="F1865" s="113" t="str">
        <f>VLOOKUP(B1865,'DEER BldgType Assignment'!$B$7:$C$139,2,FALSE)</f>
        <v>RtS</v>
      </c>
      <c r="G1865" s="113"/>
      <c r="H1865" s="113" t="str">
        <f t="shared" si="29"/>
        <v>RtS</v>
      </c>
      <c r="I1865">
        <v>1</v>
      </c>
    </row>
    <row r="1866" spans="2:9">
      <c r="B1866" t="s">
        <v>231</v>
      </c>
      <c r="C1866" t="s">
        <v>48</v>
      </c>
      <c r="D1866" t="s">
        <v>48</v>
      </c>
      <c r="E1866" t="s">
        <v>142</v>
      </c>
      <c r="F1866" s="113" t="str">
        <f>VLOOKUP(B1866,'DEER BldgType Assignment'!$B$7:$C$139,2,FALSE)</f>
        <v>RtS</v>
      </c>
      <c r="G1866" s="113"/>
      <c r="H1866" s="113" t="str">
        <f t="shared" si="29"/>
        <v>RtS</v>
      </c>
      <c r="I1866">
        <v>2</v>
      </c>
    </row>
    <row r="1867" spans="2:9">
      <c r="B1867" t="s">
        <v>336</v>
      </c>
      <c r="C1867" t="s">
        <v>48</v>
      </c>
      <c r="D1867" t="s">
        <v>48</v>
      </c>
      <c r="E1867" t="s">
        <v>365</v>
      </c>
      <c r="F1867" s="113" t="str">
        <f>VLOOKUP(B1867,'DEER BldgType Assignment'!$B$7:$C$139,2,FALSE)</f>
        <v>RtS</v>
      </c>
      <c r="G1867" s="113"/>
      <c r="H1867" s="113" t="str">
        <f t="shared" si="29"/>
        <v>RtS</v>
      </c>
      <c r="I1867">
        <v>1</v>
      </c>
    </row>
    <row r="1868" spans="2:9">
      <c r="B1868" t="s">
        <v>336</v>
      </c>
      <c r="C1868" t="s">
        <v>48</v>
      </c>
      <c r="D1868" t="s">
        <v>48</v>
      </c>
      <c r="E1868" t="s">
        <v>366</v>
      </c>
      <c r="F1868" s="113" t="str">
        <f>VLOOKUP(B1868,'DEER BldgType Assignment'!$B$7:$C$139,2,FALSE)</f>
        <v>RtS</v>
      </c>
      <c r="G1868" s="113"/>
      <c r="H1868" s="113" t="str">
        <f t="shared" si="29"/>
        <v>RtS</v>
      </c>
      <c r="I1868">
        <v>1</v>
      </c>
    </row>
    <row r="1869" spans="2:9">
      <c r="B1869" t="s">
        <v>336</v>
      </c>
      <c r="C1869" t="s">
        <v>48</v>
      </c>
      <c r="D1869" t="s">
        <v>48</v>
      </c>
      <c r="E1869" t="s">
        <v>367</v>
      </c>
      <c r="F1869" s="113" t="str">
        <f>VLOOKUP(B1869,'DEER BldgType Assignment'!$B$7:$C$139,2,FALSE)</f>
        <v>RtS</v>
      </c>
      <c r="G1869" s="113"/>
      <c r="H1869" s="113" t="str">
        <f t="shared" si="29"/>
        <v>RtS</v>
      </c>
      <c r="I1869">
        <v>1</v>
      </c>
    </row>
    <row r="1870" spans="2:9">
      <c r="B1870" s="100" t="s">
        <v>229</v>
      </c>
      <c r="C1870" t="s">
        <v>48</v>
      </c>
      <c r="D1870" t="s">
        <v>105</v>
      </c>
      <c r="E1870" t="s">
        <v>366</v>
      </c>
      <c r="F1870" s="113" t="str">
        <f>VLOOKUP(B1870,'DEER BldgType Assignment'!$B$7:$C$139,2,FALSE)</f>
        <v>MLI</v>
      </c>
      <c r="G1870" s="113"/>
      <c r="H1870" s="113" t="str">
        <f t="shared" si="29"/>
        <v>MLI</v>
      </c>
      <c r="I1870">
        <v>2</v>
      </c>
    </row>
    <row r="1871" spans="2:9">
      <c r="B1871" s="100" t="s">
        <v>229</v>
      </c>
      <c r="C1871" t="s">
        <v>48</v>
      </c>
      <c r="D1871" t="s">
        <v>105</v>
      </c>
      <c r="E1871" t="s">
        <v>381</v>
      </c>
      <c r="F1871" s="113" t="str">
        <f>VLOOKUP(B1871,'DEER BldgType Assignment'!$B$7:$C$139,2,FALSE)</f>
        <v>MLI</v>
      </c>
      <c r="G1871" s="113"/>
      <c r="H1871" s="113" t="str">
        <f t="shared" si="29"/>
        <v>MLI</v>
      </c>
      <c r="I1871">
        <v>1</v>
      </c>
    </row>
    <row r="1872" spans="2:9">
      <c r="B1872" s="100" t="s">
        <v>229</v>
      </c>
      <c r="C1872" t="s">
        <v>48</v>
      </c>
      <c r="D1872" t="s">
        <v>105</v>
      </c>
      <c r="E1872" t="s">
        <v>340</v>
      </c>
      <c r="F1872" s="113" t="str">
        <f>VLOOKUP(B1872,'DEER BldgType Assignment'!$B$7:$C$139,2,FALSE)</f>
        <v>MLI</v>
      </c>
      <c r="G1872" s="113"/>
      <c r="H1872" s="113" t="str">
        <f t="shared" si="29"/>
        <v>MLI</v>
      </c>
      <c r="I1872">
        <v>3</v>
      </c>
    </row>
    <row r="1873" spans="2:9">
      <c r="B1873" t="s">
        <v>108</v>
      </c>
      <c r="C1873" t="s">
        <v>368</v>
      </c>
      <c r="D1873" t="s">
        <v>108</v>
      </c>
      <c r="E1873" t="s">
        <v>369</v>
      </c>
      <c r="F1873" s="113" t="str">
        <f>VLOOKUP(B1873,'DEER BldgType Assignment'!$B$7:$C$139,2,FALSE)</f>
        <v>Htl</v>
      </c>
      <c r="G1873" s="113"/>
      <c r="H1873" s="113" t="str">
        <f t="shared" si="29"/>
        <v>Htl</v>
      </c>
      <c r="I1873">
        <v>10</v>
      </c>
    </row>
    <row r="1874" spans="2:9">
      <c r="B1874" t="s">
        <v>108</v>
      </c>
      <c r="C1874" t="s">
        <v>368</v>
      </c>
      <c r="D1874" t="s">
        <v>108</v>
      </c>
      <c r="E1874" t="s">
        <v>367</v>
      </c>
      <c r="F1874" s="113" t="str">
        <f>VLOOKUP(B1874,'DEER BldgType Assignment'!$B$7:$C$139,2,FALSE)</f>
        <v>Htl</v>
      </c>
      <c r="G1874" s="113"/>
      <c r="H1874" s="113" t="str">
        <f t="shared" si="29"/>
        <v>Htl</v>
      </c>
      <c r="I1874">
        <v>1</v>
      </c>
    </row>
    <row r="1875" spans="2:9">
      <c r="B1875" t="s">
        <v>293</v>
      </c>
      <c r="C1875" t="s">
        <v>34</v>
      </c>
      <c r="D1875" t="s">
        <v>34</v>
      </c>
      <c r="E1875" t="s">
        <v>366</v>
      </c>
      <c r="F1875" s="113" t="str">
        <f>VLOOKUP(B1875,'DEER BldgType Assignment'!$B$7:$C$139,2,FALSE)</f>
        <v>OfS</v>
      </c>
      <c r="G1875" s="113"/>
      <c r="H1875" s="113" t="str">
        <f t="shared" si="29"/>
        <v>OfS</v>
      </c>
      <c r="I1875">
        <v>1</v>
      </c>
    </row>
    <row r="1876" spans="2:9">
      <c r="B1876" t="s">
        <v>293</v>
      </c>
      <c r="C1876" t="s">
        <v>34</v>
      </c>
      <c r="D1876" t="s">
        <v>34</v>
      </c>
      <c r="E1876" t="s">
        <v>372</v>
      </c>
      <c r="F1876" s="113" t="str">
        <f>VLOOKUP(B1876,'DEER BldgType Assignment'!$B$7:$C$139,2,FALSE)</f>
        <v>OfS</v>
      </c>
      <c r="G1876" s="113"/>
      <c r="H1876" s="113" t="str">
        <f t="shared" si="29"/>
        <v>OfS</v>
      </c>
      <c r="I1876">
        <v>1</v>
      </c>
    </row>
    <row r="1877" spans="2:9">
      <c r="B1877" t="s">
        <v>293</v>
      </c>
      <c r="C1877" t="s">
        <v>34</v>
      </c>
      <c r="D1877" t="s">
        <v>34</v>
      </c>
      <c r="E1877" t="s">
        <v>365</v>
      </c>
      <c r="F1877" s="113" t="str">
        <f>VLOOKUP(B1877,'DEER BldgType Assignment'!$B$7:$C$139,2,FALSE)</f>
        <v>OfS</v>
      </c>
      <c r="G1877" s="113"/>
      <c r="H1877" s="113" t="str">
        <f t="shared" si="29"/>
        <v>OfS</v>
      </c>
      <c r="I1877">
        <v>3</v>
      </c>
    </row>
    <row r="1878" spans="2:9">
      <c r="B1878" t="s">
        <v>323</v>
      </c>
      <c r="C1878" t="s">
        <v>34</v>
      </c>
      <c r="D1878" t="s">
        <v>34</v>
      </c>
      <c r="E1878" t="s">
        <v>367</v>
      </c>
      <c r="F1878" s="113" t="str">
        <f>VLOOKUP(B1878,'DEER BldgType Assignment'!$B$7:$C$139,2,FALSE)</f>
        <v>OfS</v>
      </c>
      <c r="G1878" s="113"/>
      <c r="H1878" s="113" t="str">
        <f t="shared" si="29"/>
        <v>OfS</v>
      </c>
      <c r="I1878">
        <v>3</v>
      </c>
    </row>
    <row r="1879" spans="2:9">
      <c r="B1879" t="s">
        <v>323</v>
      </c>
      <c r="C1879" t="s">
        <v>34</v>
      </c>
      <c r="D1879" t="s">
        <v>34</v>
      </c>
      <c r="E1879" t="s">
        <v>371</v>
      </c>
      <c r="F1879" s="113" t="str">
        <f>VLOOKUP(B1879,'DEER BldgType Assignment'!$B$7:$C$139,2,FALSE)</f>
        <v>OfS</v>
      </c>
      <c r="G1879" s="113"/>
      <c r="H1879" s="113" t="str">
        <f t="shared" si="29"/>
        <v>OfS</v>
      </c>
      <c r="I1879">
        <v>3</v>
      </c>
    </row>
    <row r="1880" spans="2:9">
      <c r="B1880" t="s">
        <v>293</v>
      </c>
      <c r="C1880" t="s">
        <v>34</v>
      </c>
      <c r="D1880" t="s">
        <v>34</v>
      </c>
      <c r="E1880" t="s">
        <v>366</v>
      </c>
      <c r="F1880" s="113" t="str">
        <f>VLOOKUP(B1880,'DEER BldgType Assignment'!$B$7:$C$139,2,FALSE)</f>
        <v>OfS</v>
      </c>
      <c r="G1880" s="113"/>
      <c r="H1880" s="113" t="str">
        <f t="shared" si="29"/>
        <v>OfS</v>
      </c>
      <c r="I1880">
        <v>1</v>
      </c>
    </row>
    <row r="1881" spans="2:9">
      <c r="B1881" t="s">
        <v>293</v>
      </c>
      <c r="C1881" t="s">
        <v>34</v>
      </c>
      <c r="D1881" t="s">
        <v>34</v>
      </c>
      <c r="E1881" t="s">
        <v>372</v>
      </c>
      <c r="F1881" s="113" t="str">
        <f>VLOOKUP(B1881,'DEER BldgType Assignment'!$B$7:$C$139,2,FALSE)</f>
        <v>OfS</v>
      </c>
      <c r="G1881" s="113"/>
      <c r="H1881" s="113" t="str">
        <f t="shared" si="29"/>
        <v>OfS</v>
      </c>
      <c r="I1881">
        <v>1</v>
      </c>
    </row>
    <row r="1882" spans="2:9">
      <c r="B1882" t="s">
        <v>293</v>
      </c>
      <c r="C1882" t="s">
        <v>34</v>
      </c>
      <c r="D1882" t="s">
        <v>34</v>
      </c>
      <c r="E1882" t="s">
        <v>365</v>
      </c>
      <c r="F1882" s="113" t="str">
        <f>VLOOKUP(B1882,'DEER BldgType Assignment'!$B$7:$C$139,2,FALSE)</f>
        <v>OfS</v>
      </c>
      <c r="G1882" s="113"/>
      <c r="H1882" s="113" t="str">
        <f t="shared" si="29"/>
        <v>OfS</v>
      </c>
      <c r="I1882">
        <v>7</v>
      </c>
    </row>
    <row r="1883" spans="2:9">
      <c r="B1883" t="s">
        <v>293</v>
      </c>
      <c r="C1883" t="s">
        <v>34</v>
      </c>
      <c r="D1883" t="s">
        <v>34</v>
      </c>
      <c r="E1883" t="s">
        <v>340</v>
      </c>
      <c r="F1883" s="113" t="str">
        <f>VLOOKUP(B1883,'DEER BldgType Assignment'!$B$7:$C$139,2,FALSE)</f>
        <v>OfS</v>
      </c>
      <c r="G1883" s="113"/>
      <c r="H1883" s="113" t="str">
        <f t="shared" si="29"/>
        <v>OfS</v>
      </c>
      <c r="I1883">
        <v>1</v>
      </c>
    </row>
    <row r="1884" spans="2:9">
      <c r="B1884" t="s">
        <v>223</v>
      </c>
      <c r="C1884" t="s">
        <v>276</v>
      </c>
      <c r="D1884" t="s">
        <v>105</v>
      </c>
      <c r="E1884" t="s">
        <v>366</v>
      </c>
      <c r="F1884" s="113" t="str">
        <f>VLOOKUP(B1884,'DEER BldgType Assignment'!$B$7:$C$139,2,FALSE)</f>
        <v>MLI</v>
      </c>
      <c r="G1884" s="113"/>
      <c r="H1884" s="113" t="str">
        <f t="shared" si="29"/>
        <v>MLI</v>
      </c>
      <c r="I1884">
        <v>1</v>
      </c>
    </row>
    <row r="1885" spans="2:9">
      <c r="B1885" t="s">
        <v>306</v>
      </c>
      <c r="C1885" t="s">
        <v>34</v>
      </c>
      <c r="D1885" t="s">
        <v>34</v>
      </c>
      <c r="E1885" t="s">
        <v>366</v>
      </c>
      <c r="F1885" s="113" t="str">
        <f>VLOOKUP(B1885,'DEER BldgType Assignment'!$B$7:$C$139,2,FALSE)</f>
        <v>OfS</v>
      </c>
      <c r="G1885" s="113"/>
      <c r="H1885" s="113" t="str">
        <f t="shared" si="29"/>
        <v>OfS</v>
      </c>
      <c r="I1885">
        <v>1</v>
      </c>
    </row>
    <row r="1886" spans="2:9">
      <c r="B1886" t="s">
        <v>306</v>
      </c>
      <c r="C1886" t="s">
        <v>34</v>
      </c>
      <c r="D1886" t="s">
        <v>34</v>
      </c>
      <c r="E1886" t="s">
        <v>365</v>
      </c>
      <c r="F1886" s="113" t="str">
        <f>VLOOKUP(B1886,'DEER BldgType Assignment'!$B$7:$C$139,2,FALSE)</f>
        <v>OfS</v>
      </c>
      <c r="G1886" s="113"/>
      <c r="H1886" s="113" t="str">
        <f t="shared" si="29"/>
        <v>OfS</v>
      </c>
      <c r="I1886">
        <v>1</v>
      </c>
    </row>
    <row r="1887" spans="2:9">
      <c r="B1887" t="s">
        <v>306</v>
      </c>
      <c r="C1887" t="s">
        <v>34</v>
      </c>
      <c r="D1887" t="s">
        <v>34</v>
      </c>
      <c r="E1887" t="s">
        <v>340</v>
      </c>
      <c r="F1887" s="113" t="str">
        <f>VLOOKUP(B1887,'DEER BldgType Assignment'!$B$7:$C$139,2,FALSE)</f>
        <v>OfS</v>
      </c>
      <c r="G1887" s="113"/>
      <c r="H1887" s="113" t="str">
        <f t="shared" si="29"/>
        <v>OfS</v>
      </c>
      <c r="I1887">
        <v>1</v>
      </c>
    </row>
    <row r="1888" spans="2:9">
      <c r="B1888" t="s">
        <v>292</v>
      </c>
      <c r="C1888" t="s">
        <v>42</v>
      </c>
      <c r="D1888" t="s">
        <v>42</v>
      </c>
      <c r="E1888" t="s">
        <v>139</v>
      </c>
      <c r="F1888" s="113" t="str">
        <f>VLOOKUP(B1888,'DEER BldgType Assignment'!$B$7:$C$139,2,FALSE)</f>
        <v>RFF</v>
      </c>
      <c r="G1888" s="113"/>
      <c r="H1888" s="113" t="str">
        <f t="shared" si="29"/>
        <v>RFF</v>
      </c>
      <c r="I1888">
        <v>3</v>
      </c>
    </row>
    <row r="1889" spans="2:9">
      <c r="B1889" t="s">
        <v>292</v>
      </c>
      <c r="C1889" t="s">
        <v>42</v>
      </c>
      <c r="D1889" t="s">
        <v>42</v>
      </c>
      <c r="E1889" t="s">
        <v>372</v>
      </c>
      <c r="F1889" s="113" t="str">
        <f>VLOOKUP(B1889,'DEER BldgType Assignment'!$B$7:$C$139,2,FALSE)</f>
        <v>RFF</v>
      </c>
      <c r="G1889" s="113"/>
      <c r="H1889" s="113" t="str">
        <f t="shared" si="29"/>
        <v>RFF</v>
      </c>
      <c r="I1889">
        <v>2</v>
      </c>
    </row>
    <row r="1890" spans="2:9">
      <c r="B1890" t="s">
        <v>292</v>
      </c>
      <c r="C1890" t="s">
        <v>42</v>
      </c>
      <c r="D1890" t="s">
        <v>42</v>
      </c>
      <c r="E1890" t="s">
        <v>340</v>
      </c>
      <c r="F1890" s="113" t="str">
        <f>VLOOKUP(B1890,'DEER BldgType Assignment'!$B$7:$C$139,2,FALSE)</f>
        <v>RFF</v>
      </c>
      <c r="G1890" s="113"/>
      <c r="H1890" s="113" t="str">
        <f t="shared" si="29"/>
        <v>RFF</v>
      </c>
      <c r="I1890">
        <v>1</v>
      </c>
    </row>
    <row r="1891" spans="2:9">
      <c r="B1891" s="100" t="s">
        <v>229</v>
      </c>
      <c r="C1891" t="s">
        <v>48</v>
      </c>
      <c r="D1891" t="s">
        <v>105</v>
      </c>
      <c r="E1891" t="s">
        <v>381</v>
      </c>
      <c r="F1891" s="113" t="str">
        <f>VLOOKUP(B1891,'DEER BldgType Assignment'!$B$7:$C$139,2,FALSE)</f>
        <v>MLI</v>
      </c>
      <c r="G1891" s="113"/>
      <c r="H1891" s="113" t="str">
        <f t="shared" si="29"/>
        <v>MLI</v>
      </c>
      <c r="I1891">
        <v>2</v>
      </c>
    </row>
    <row r="1892" spans="2:9">
      <c r="B1892" s="100" t="s">
        <v>229</v>
      </c>
      <c r="C1892" t="s">
        <v>48</v>
      </c>
      <c r="D1892" t="s">
        <v>105</v>
      </c>
      <c r="E1892" t="s">
        <v>367</v>
      </c>
      <c r="F1892" s="113" t="str">
        <f>VLOOKUP(B1892,'DEER BldgType Assignment'!$B$7:$C$139,2,FALSE)</f>
        <v>MLI</v>
      </c>
      <c r="G1892" s="113"/>
      <c r="H1892" s="113" t="str">
        <f t="shared" si="29"/>
        <v>MLI</v>
      </c>
      <c r="I1892">
        <v>1</v>
      </c>
    </row>
    <row r="1893" spans="2:9">
      <c r="B1893" s="100" t="s">
        <v>298</v>
      </c>
      <c r="C1893" t="s">
        <v>34</v>
      </c>
      <c r="D1893" t="s">
        <v>34</v>
      </c>
      <c r="E1893" t="s">
        <v>366</v>
      </c>
      <c r="F1893" s="113" t="str">
        <f>VLOOKUP(B1893,'DEER BldgType Assignment'!$B$7:$C$139,2,FALSE)</f>
        <v>OfS</v>
      </c>
      <c r="G1893" s="113"/>
      <c r="H1893" s="113" t="str">
        <f t="shared" si="29"/>
        <v>OfS</v>
      </c>
      <c r="I1893">
        <v>1</v>
      </c>
    </row>
    <row r="1894" spans="2:9">
      <c r="B1894" s="100" t="s">
        <v>298</v>
      </c>
      <c r="C1894" t="s">
        <v>34</v>
      </c>
      <c r="D1894" t="s">
        <v>34</v>
      </c>
      <c r="E1894" t="s">
        <v>379</v>
      </c>
      <c r="F1894" s="113" t="str">
        <f>VLOOKUP(B1894,'DEER BldgType Assignment'!$B$7:$C$139,2,FALSE)</f>
        <v>OfS</v>
      </c>
      <c r="G1894" s="113"/>
      <c r="H1894" s="113" t="str">
        <f t="shared" si="29"/>
        <v>OfS</v>
      </c>
      <c r="I1894">
        <v>2</v>
      </c>
    </row>
    <row r="1895" spans="2:9">
      <c r="B1895" s="100" t="s">
        <v>298</v>
      </c>
      <c r="C1895" t="s">
        <v>34</v>
      </c>
      <c r="D1895" t="s">
        <v>34</v>
      </c>
      <c r="E1895" t="s">
        <v>372</v>
      </c>
      <c r="F1895" s="113" t="str">
        <f>VLOOKUP(B1895,'DEER BldgType Assignment'!$B$7:$C$139,2,FALSE)</f>
        <v>OfS</v>
      </c>
      <c r="G1895" s="113"/>
      <c r="H1895" s="113" t="str">
        <f t="shared" si="29"/>
        <v>OfS</v>
      </c>
      <c r="I1895">
        <v>2</v>
      </c>
    </row>
    <row r="1896" spans="2:9">
      <c r="B1896" s="100" t="s">
        <v>298</v>
      </c>
      <c r="C1896" t="s">
        <v>34</v>
      </c>
      <c r="D1896" t="s">
        <v>34</v>
      </c>
      <c r="E1896" t="s">
        <v>365</v>
      </c>
      <c r="F1896" s="113" t="str">
        <f>VLOOKUP(B1896,'DEER BldgType Assignment'!$B$7:$C$139,2,FALSE)</f>
        <v>OfS</v>
      </c>
      <c r="G1896" s="113"/>
      <c r="H1896" s="113" t="str">
        <f t="shared" si="29"/>
        <v>OfS</v>
      </c>
      <c r="I1896">
        <v>6</v>
      </c>
    </row>
    <row r="1897" spans="2:9">
      <c r="B1897" s="100" t="s">
        <v>298</v>
      </c>
      <c r="C1897" t="s">
        <v>34</v>
      </c>
      <c r="D1897" t="s">
        <v>34</v>
      </c>
      <c r="E1897" t="s">
        <v>340</v>
      </c>
      <c r="F1897" s="113" t="str">
        <f>VLOOKUP(B1897,'DEER BldgType Assignment'!$B$7:$C$139,2,FALSE)</f>
        <v>OfS</v>
      </c>
      <c r="G1897" s="113"/>
      <c r="H1897" s="113" t="str">
        <f t="shared" si="29"/>
        <v>OfS</v>
      </c>
      <c r="I1897">
        <v>2</v>
      </c>
    </row>
    <row r="1898" spans="2:9">
      <c r="B1898" t="s">
        <v>341</v>
      </c>
      <c r="C1898" t="s">
        <v>44</v>
      </c>
      <c r="D1898" t="s">
        <v>44</v>
      </c>
      <c r="E1898" t="s">
        <v>139</v>
      </c>
      <c r="F1898" s="113" t="str">
        <f>VLOOKUP(B1898,'DEER BldgType Assignment'!$B$7:$C$139,2,FALSE)</f>
        <v>RSD</v>
      </c>
      <c r="G1898" s="113"/>
      <c r="H1898" s="113" t="str">
        <f t="shared" si="29"/>
        <v>RSD</v>
      </c>
      <c r="I1898">
        <v>7</v>
      </c>
    </row>
    <row r="1899" spans="2:9">
      <c r="B1899" t="s">
        <v>341</v>
      </c>
      <c r="C1899" t="s">
        <v>44</v>
      </c>
      <c r="D1899" t="s">
        <v>44</v>
      </c>
      <c r="E1899" t="s">
        <v>367</v>
      </c>
      <c r="F1899" s="113" t="str">
        <f>VLOOKUP(B1899,'DEER BldgType Assignment'!$B$7:$C$139,2,FALSE)</f>
        <v>RSD</v>
      </c>
      <c r="G1899" s="113"/>
      <c r="H1899" s="113" t="str">
        <f t="shared" si="29"/>
        <v>RSD</v>
      </c>
      <c r="I1899">
        <v>2</v>
      </c>
    </row>
    <row r="1900" spans="2:9">
      <c r="B1900" t="s">
        <v>341</v>
      </c>
      <c r="C1900" t="s">
        <v>44</v>
      </c>
      <c r="D1900" t="s">
        <v>44</v>
      </c>
      <c r="E1900" t="s">
        <v>366</v>
      </c>
      <c r="F1900" s="113" t="str">
        <f>VLOOKUP(B1900,'DEER BldgType Assignment'!$B$7:$C$139,2,FALSE)</f>
        <v>RSD</v>
      </c>
      <c r="G1900" s="113"/>
      <c r="H1900" s="113" t="str">
        <f t="shared" si="29"/>
        <v>RSD</v>
      </c>
      <c r="I1900">
        <v>2</v>
      </c>
    </row>
    <row r="1901" spans="2:9">
      <c r="B1901" t="s">
        <v>306</v>
      </c>
      <c r="C1901" t="s">
        <v>34</v>
      </c>
      <c r="D1901" t="s">
        <v>34</v>
      </c>
      <c r="E1901" t="s">
        <v>366</v>
      </c>
      <c r="F1901" s="113" t="str">
        <f>VLOOKUP(B1901,'DEER BldgType Assignment'!$B$7:$C$139,2,FALSE)</f>
        <v>OfS</v>
      </c>
      <c r="G1901" s="113"/>
      <c r="H1901" s="113" t="str">
        <f t="shared" si="29"/>
        <v>OfS</v>
      </c>
      <c r="I1901">
        <v>1</v>
      </c>
    </row>
    <row r="1902" spans="2:9">
      <c r="B1902" t="s">
        <v>306</v>
      </c>
      <c r="C1902" t="s">
        <v>34</v>
      </c>
      <c r="D1902" t="s">
        <v>34</v>
      </c>
      <c r="E1902" t="s">
        <v>367</v>
      </c>
      <c r="F1902" s="113" t="str">
        <f>VLOOKUP(B1902,'DEER BldgType Assignment'!$B$7:$C$139,2,FALSE)</f>
        <v>OfS</v>
      </c>
      <c r="G1902" s="113"/>
      <c r="H1902" s="113" t="str">
        <f t="shared" si="29"/>
        <v>OfS</v>
      </c>
      <c r="I1902">
        <v>1</v>
      </c>
    </row>
    <row r="1903" spans="2:9">
      <c r="B1903" t="s">
        <v>306</v>
      </c>
      <c r="C1903" t="s">
        <v>34</v>
      </c>
      <c r="D1903" t="s">
        <v>34</v>
      </c>
      <c r="E1903" t="s">
        <v>365</v>
      </c>
      <c r="F1903" s="113" t="str">
        <f>VLOOKUP(B1903,'DEER BldgType Assignment'!$B$7:$C$139,2,FALSE)</f>
        <v>OfS</v>
      </c>
      <c r="G1903" s="113"/>
      <c r="H1903" s="113" t="str">
        <f t="shared" si="29"/>
        <v>OfS</v>
      </c>
      <c r="I1903">
        <v>2</v>
      </c>
    </row>
    <row r="1904" spans="2:9">
      <c r="B1904" t="s">
        <v>306</v>
      </c>
      <c r="C1904" t="s">
        <v>34</v>
      </c>
      <c r="D1904" t="s">
        <v>34</v>
      </c>
      <c r="E1904" t="s">
        <v>340</v>
      </c>
      <c r="F1904" s="113" t="str">
        <f>VLOOKUP(B1904,'DEER BldgType Assignment'!$B$7:$C$139,2,FALSE)</f>
        <v>OfS</v>
      </c>
      <c r="G1904" s="113"/>
      <c r="H1904" s="113" t="str">
        <f t="shared" si="29"/>
        <v>OfS</v>
      </c>
      <c r="I1904">
        <v>1</v>
      </c>
    </row>
    <row r="1905" spans="2:9">
      <c r="B1905" t="s">
        <v>291</v>
      </c>
      <c r="C1905" t="s">
        <v>17</v>
      </c>
      <c r="D1905" t="s">
        <v>100</v>
      </c>
      <c r="E1905" t="s">
        <v>371</v>
      </c>
      <c r="F1905" s="113" t="str">
        <f>VLOOKUP(B1905,'DEER BldgType Assignment'!$B$7:$C$139,2,FALSE)</f>
        <v>EPr</v>
      </c>
      <c r="G1905" s="113"/>
      <c r="H1905" s="113" t="str">
        <f t="shared" si="29"/>
        <v>EPr</v>
      </c>
      <c r="I1905">
        <v>3</v>
      </c>
    </row>
    <row r="1906" spans="2:9">
      <c r="B1906" t="s">
        <v>291</v>
      </c>
      <c r="C1906" t="s">
        <v>17</v>
      </c>
      <c r="D1906" t="s">
        <v>100</v>
      </c>
      <c r="E1906" t="s">
        <v>366</v>
      </c>
      <c r="F1906" s="113" t="str">
        <f>VLOOKUP(B1906,'DEER BldgType Assignment'!$B$7:$C$139,2,FALSE)</f>
        <v>EPr</v>
      </c>
      <c r="G1906" s="113"/>
      <c r="H1906" s="113" t="str">
        <f t="shared" si="29"/>
        <v>EPr</v>
      </c>
      <c r="I1906">
        <v>1</v>
      </c>
    </row>
    <row r="1907" spans="2:9">
      <c r="B1907" t="s">
        <v>165</v>
      </c>
      <c r="C1907" t="s">
        <v>48</v>
      </c>
      <c r="D1907" t="s">
        <v>48</v>
      </c>
      <c r="E1907" t="s">
        <v>370</v>
      </c>
      <c r="F1907" s="113" t="str">
        <f>VLOOKUP(B1907,'DEER BldgType Assignment'!$B$7:$C$139,2,FALSE)</f>
        <v>RtS</v>
      </c>
      <c r="G1907" s="113"/>
      <c r="H1907" s="113" t="str">
        <f t="shared" si="29"/>
        <v>RtS</v>
      </c>
      <c r="I1907">
        <v>3</v>
      </c>
    </row>
    <row r="1908" spans="2:9">
      <c r="B1908" t="s">
        <v>323</v>
      </c>
      <c r="C1908" t="s">
        <v>34</v>
      </c>
      <c r="D1908" t="s">
        <v>34</v>
      </c>
      <c r="E1908" t="s">
        <v>366</v>
      </c>
      <c r="F1908" s="113" t="str">
        <f>VLOOKUP(B1908,'DEER BldgType Assignment'!$B$7:$C$139,2,FALSE)</f>
        <v>OfS</v>
      </c>
      <c r="G1908" s="113"/>
      <c r="H1908" s="113" t="str">
        <f t="shared" si="29"/>
        <v>OfS</v>
      </c>
      <c r="I1908">
        <v>1</v>
      </c>
    </row>
    <row r="1909" spans="2:9">
      <c r="B1909" t="s">
        <v>323</v>
      </c>
      <c r="C1909" t="s">
        <v>34</v>
      </c>
      <c r="D1909" t="s">
        <v>34</v>
      </c>
      <c r="E1909" t="s">
        <v>379</v>
      </c>
      <c r="F1909" s="113" t="str">
        <f>VLOOKUP(B1909,'DEER BldgType Assignment'!$B$7:$C$139,2,FALSE)</f>
        <v>OfS</v>
      </c>
      <c r="G1909" s="113"/>
      <c r="H1909" s="113" t="str">
        <f t="shared" si="29"/>
        <v>OfS</v>
      </c>
      <c r="I1909">
        <v>2</v>
      </c>
    </row>
    <row r="1910" spans="2:9">
      <c r="B1910" t="s">
        <v>323</v>
      </c>
      <c r="C1910" t="s">
        <v>34</v>
      </c>
      <c r="D1910" t="s">
        <v>34</v>
      </c>
      <c r="E1910" t="s">
        <v>367</v>
      </c>
      <c r="F1910" s="113" t="str">
        <f>VLOOKUP(B1910,'DEER BldgType Assignment'!$B$7:$C$139,2,FALSE)</f>
        <v>OfS</v>
      </c>
      <c r="G1910" s="113"/>
      <c r="H1910" s="113" t="str">
        <f t="shared" si="29"/>
        <v>OfS</v>
      </c>
      <c r="I1910">
        <v>2</v>
      </c>
    </row>
    <row r="1911" spans="2:9">
      <c r="B1911" t="s">
        <v>336</v>
      </c>
      <c r="C1911" t="s">
        <v>48</v>
      </c>
      <c r="D1911" t="s">
        <v>48</v>
      </c>
      <c r="E1911" t="s">
        <v>367</v>
      </c>
      <c r="F1911" s="113" t="str">
        <f>VLOOKUP(B1911,'DEER BldgType Assignment'!$B$7:$C$139,2,FALSE)</f>
        <v>RtS</v>
      </c>
      <c r="G1911" s="113"/>
      <c r="H1911" s="113" t="str">
        <f t="shared" si="29"/>
        <v>RtS</v>
      </c>
      <c r="I1911">
        <v>1</v>
      </c>
    </row>
    <row r="1912" spans="2:9">
      <c r="B1912" t="s">
        <v>336</v>
      </c>
      <c r="C1912" t="s">
        <v>48</v>
      </c>
      <c r="D1912" t="s">
        <v>48</v>
      </c>
      <c r="E1912" t="s">
        <v>371</v>
      </c>
      <c r="F1912" s="113" t="str">
        <f>VLOOKUP(B1912,'DEER BldgType Assignment'!$B$7:$C$139,2,FALSE)</f>
        <v>RtS</v>
      </c>
      <c r="G1912" s="113"/>
      <c r="H1912" s="113" t="str">
        <f t="shared" si="29"/>
        <v>RtS</v>
      </c>
      <c r="I1912">
        <v>1</v>
      </c>
    </row>
    <row r="1913" spans="2:9">
      <c r="B1913" t="s">
        <v>336</v>
      </c>
      <c r="C1913" t="s">
        <v>48</v>
      </c>
      <c r="D1913" t="s">
        <v>48</v>
      </c>
      <c r="E1913" t="s">
        <v>366</v>
      </c>
      <c r="F1913" s="113" t="str">
        <f>VLOOKUP(B1913,'DEER BldgType Assignment'!$B$7:$C$139,2,FALSE)</f>
        <v>RtS</v>
      </c>
      <c r="G1913" s="113"/>
      <c r="H1913" s="113" t="str">
        <f t="shared" si="29"/>
        <v>RtS</v>
      </c>
      <c r="I1913">
        <v>1</v>
      </c>
    </row>
    <row r="1914" spans="2:9">
      <c r="B1914" t="s">
        <v>336</v>
      </c>
      <c r="C1914" t="s">
        <v>48</v>
      </c>
      <c r="D1914" t="s">
        <v>48</v>
      </c>
      <c r="E1914" t="s">
        <v>340</v>
      </c>
      <c r="F1914" s="113" t="str">
        <f>VLOOKUP(B1914,'DEER BldgType Assignment'!$B$7:$C$139,2,FALSE)</f>
        <v>RtS</v>
      </c>
      <c r="G1914" s="113"/>
      <c r="H1914" s="113" t="str">
        <f t="shared" si="29"/>
        <v>RtS</v>
      </c>
      <c r="I1914">
        <v>1</v>
      </c>
    </row>
    <row r="1915" spans="2:9">
      <c r="B1915" t="s">
        <v>336</v>
      </c>
      <c r="C1915" t="s">
        <v>48</v>
      </c>
      <c r="D1915" t="s">
        <v>48</v>
      </c>
      <c r="E1915" t="s">
        <v>142</v>
      </c>
      <c r="F1915" s="113" t="str">
        <f>VLOOKUP(B1915,'DEER BldgType Assignment'!$B$7:$C$139,2,FALSE)</f>
        <v>RtS</v>
      </c>
      <c r="G1915" s="113"/>
      <c r="H1915" s="113" t="str">
        <f t="shared" si="29"/>
        <v>RtS</v>
      </c>
      <c r="I1915">
        <v>5</v>
      </c>
    </row>
    <row r="1916" spans="2:9">
      <c r="B1916" t="s">
        <v>219</v>
      </c>
      <c r="C1916" t="s">
        <v>15</v>
      </c>
      <c r="D1916" t="s">
        <v>15</v>
      </c>
      <c r="E1916" t="s">
        <v>365</v>
      </c>
      <c r="F1916" s="113" t="str">
        <f>VLOOKUP(B1916,'DEER BldgType Assignment'!$B$7:$C$139,2,FALSE)</f>
        <v>Asm</v>
      </c>
      <c r="G1916" s="113"/>
      <c r="H1916" s="113" t="str">
        <f t="shared" si="29"/>
        <v>Asm</v>
      </c>
      <c r="I1916">
        <v>2</v>
      </c>
    </row>
    <row r="1917" spans="2:9">
      <c r="B1917" t="s">
        <v>219</v>
      </c>
      <c r="C1917" t="s">
        <v>15</v>
      </c>
      <c r="D1917" t="s">
        <v>15</v>
      </c>
      <c r="E1917" t="s">
        <v>371</v>
      </c>
      <c r="F1917" s="113" t="str">
        <f>VLOOKUP(B1917,'DEER BldgType Assignment'!$B$7:$C$139,2,FALSE)</f>
        <v>Asm</v>
      </c>
      <c r="G1917" s="113"/>
      <c r="H1917" s="113" t="str">
        <f t="shared" si="29"/>
        <v>Asm</v>
      </c>
      <c r="I1917">
        <v>6</v>
      </c>
    </row>
    <row r="1918" spans="2:9">
      <c r="B1918" t="s">
        <v>219</v>
      </c>
      <c r="C1918" t="s">
        <v>15</v>
      </c>
      <c r="D1918" t="s">
        <v>15</v>
      </c>
      <c r="E1918" t="s">
        <v>366</v>
      </c>
      <c r="F1918" s="113" t="str">
        <f>VLOOKUP(B1918,'DEER BldgType Assignment'!$B$7:$C$139,2,FALSE)</f>
        <v>Asm</v>
      </c>
      <c r="G1918" s="113"/>
      <c r="H1918" s="113" t="str">
        <f t="shared" si="29"/>
        <v>Asm</v>
      </c>
      <c r="I1918">
        <v>1</v>
      </c>
    </row>
    <row r="1919" spans="2:9">
      <c r="B1919" t="s">
        <v>219</v>
      </c>
      <c r="C1919" t="s">
        <v>15</v>
      </c>
      <c r="D1919" t="s">
        <v>15</v>
      </c>
      <c r="E1919" t="s">
        <v>340</v>
      </c>
      <c r="F1919" s="113" t="str">
        <f>VLOOKUP(B1919,'DEER BldgType Assignment'!$B$7:$C$139,2,FALSE)</f>
        <v>Asm</v>
      </c>
      <c r="G1919" s="113"/>
      <c r="H1919" s="113" t="str">
        <f t="shared" si="29"/>
        <v>Asm</v>
      </c>
      <c r="I1919">
        <v>1</v>
      </c>
    </row>
    <row r="1920" spans="2:9">
      <c r="B1920" t="s">
        <v>308</v>
      </c>
      <c r="C1920" t="s">
        <v>374</v>
      </c>
      <c r="D1920" t="s">
        <v>34</v>
      </c>
      <c r="E1920" t="s">
        <v>367</v>
      </c>
      <c r="F1920" s="113" t="str">
        <f>VLOOKUP(B1920,'DEER BldgType Assignment'!$B$7:$C$139,2,FALSE)</f>
        <v>OfS</v>
      </c>
      <c r="G1920" s="113"/>
      <c r="H1920" s="113" t="str">
        <f t="shared" si="29"/>
        <v>OfS</v>
      </c>
      <c r="I1920">
        <v>2</v>
      </c>
    </row>
    <row r="1921" spans="2:9">
      <c r="B1921" t="s">
        <v>308</v>
      </c>
      <c r="C1921" t="s">
        <v>374</v>
      </c>
      <c r="D1921" t="s">
        <v>34</v>
      </c>
      <c r="E1921" t="s">
        <v>366</v>
      </c>
      <c r="F1921" s="113" t="str">
        <f>VLOOKUP(B1921,'DEER BldgType Assignment'!$B$7:$C$139,2,FALSE)</f>
        <v>OfS</v>
      </c>
      <c r="G1921" s="113"/>
      <c r="H1921" s="113" t="str">
        <f t="shared" si="29"/>
        <v>OfS</v>
      </c>
      <c r="I1921">
        <v>1</v>
      </c>
    </row>
    <row r="1922" spans="2:9">
      <c r="B1922" t="s">
        <v>253</v>
      </c>
      <c r="C1922" t="s">
        <v>374</v>
      </c>
      <c r="D1922" t="s">
        <v>34</v>
      </c>
      <c r="E1922" t="s">
        <v>365</v>
      </c>
      <c r="F1922" s="113" t="str">
        <f>VLOOKUP(B1922,'DEER BldgType Assignment'!$B$7:$C$139,2,FALSE)</f>
        <v>OfS</v>
      </c>
      <c r="G1922" s="113"/>
      <c r="H1922" s="113" t="str">
        <f t="shared" si="29"/>
        <v>OfS</v>
      </c>
      <c r="I1922">
        <v>7</v>
      </c>
    </row>
    <row r="1923" spans="2:9">
      <c r="B1923" t="s">
        <v>253</v>
      </c>
      <c r="C1923" t="s">
        <v>374</v>
      </c>
      <c r="D1923" t="s">
        <v>34</v>
      </c>
      <c r="E1923" t="s">
        <v>371</v>
      </c>
      <c r="F1923" s="113" t="str">
        <f>VLOOKUP(B1923,'DEER BldgType Assignment'!$B$7:$C$139,2,FALSE)</f>
        <v>OfS</v>
      </c>
      <c r="G1923" s="113"/>
      <c r="H1923" s="113" t="str">
        <f t="shared" si="29"/>
        <v>OfS</v>
      </c>
      <c r="I1923">
        <v>1</v>
      </c>
    </row>
    <row r="1924" spans="2:9">
      <c r="B1924" t="s">
        <v>323</v>
      </c>
      <c r="C1924" t="s">
        <v>34</v>
      </c>
      <c r="D1924" t="s">
        <v>34</v>
      </c>
      <c r="E1924" t="s">
        <v>366</v>
      </c>
      <c r="F1924" s="113" t="str">
        <f>VLOOKUP(B1924,'DEER BldgType Assignment'!$B$7:$C$139,2,FALSE)</f>
        <v>OfS</v>
      </c>
      <c r="G1924" s="113"/>
      <c r="H1924" s="113" t="str">
        <f t="shared" si="29"/>
        <v>OfS</v>
      </c>
      <c r="I1924">
        <v>2</v>
      </c>
    </row>
    <row r="1925" spans="2:9">
      <c r="B1925" t="s">
        <v>253</v>
      </c>
      <c r="C1925" t="s">
        <v>374</v>
      </c>
      <c r="D1925" t="s">
        <v>34</v>
      </c>
      <c r="E1925" t="s">
        <v>367</v>
      </c>
      <c r="F1925" s="113" t="str">
        <f>VLOOKUP(B1925,'DEER BldgType Assignment'!$B$7:$C$139,2,FALSE)</f>
        <v>OfS</v>
      </c>
      <c r="G1925" s="113"/>
      <c r="H1925" s="113" t="str">
        <f t="shared" si="29"/>
        <v>OfS</v>
      </c>
      <c r="I1925">
        <v>1</v>
      </c>
    </row>
    <row r="1926" spans="2:9">
      <c r="B1926" t="s">
        <v>253</v>
      </c>
      <c r="C1926" t="s">
        <v>374</v>
      </c>
      <c r="D1926" t="s">
        <v>34</v>
      </c>
      <c r="E1926" t="s">
        <v>366</v>
      </c>
      <c r="F1926" s="113" t="str">
        <f>VLOOKUP(B1926,'DEER BldgType Assignment'!$B$7:$C$139,2,FALSE)</f>
        <v>OfS</v>
      </c>
      <c r="G1926" s="113"/>
      <c r="H1926" s="113" t="str">
        <f t="shared" si="29"/>
        <v>OfS</v>
      </c>
      <c r="I1926">
        <v>1</v>
      </c>
    </row>
    <row r="1927" spans="2:9">
      <c r="B1927" t="s">
        <v>253</v>
      </c>
      <c r="C1927" t="s">
        <v>374</v>
      </c>
      <c r="D1927" t="s">
        <v>34</v>
      </c>
      <c r="E1927" t="s">
        <v>370</v>
      </c>
      <c r="F1927" s="113" t="str">
        <f>VLOOKUP(B1927,'DEER BldgType Assignment'!$B$7:$C$139,2,FALSE)</f>
        <v>OfS</v>
      </c>
      <c r="G1927" s="113"/>
      <c r="H1927" s="113" t="str">
        <f t="shared" si="29"/>
        <v>OfS</v>
      </c>
      <c r="I1927">
        <v>1</v>
      </c>
    </row>
    <row r="1928" spans="2:9">
      <c r="B1928" t="s">
        <v>253</v>
      </c>
      <c r="C1928" t="s">
        <v>374</v>
      </c>
      <c r="D1928" t="s">
        <v>34</v>
      </c>
      <c r="E1928" t="s">
        <v>365</v>
      </c>
      <c r="F1928" s="113" t="str">
        <f>VLOOKUP(B1928,'DEER BldgType Assignment'!$B$7:$C$139,2,FALSE)</f>
        <v>OfS</v>
      </c>
      <c r="G1928" s="113"/>
      <c r="H1928" s="113" t="str">
        <f t="shared" ref="H1928:H1991" si="30">IF(ISBLANK(G1928),F1928,G1928)</f>
        <v>OfS</v>
      </c>
      <c r="I1928">
        <v>5</v>
      </c>
    </row>
    <row r="1929" spans="2:9">
      <c r="B1929" s="100" t="s">
        <v>284</v>
      </c>
      <c r="C1929" t="s">
        <v>44</v>
      </c>
      <c r="D1929" t="s">
        <v>42</v>
      </c>
      <c r="E1929" t="s">
        <v>366</v>
      </c>
      <c r="F1929" s="113" t="str">
        <f>VLOOKUP(B1929,'DEER BldgType Assignment'!$B$7:$C$139,2,FALSE)</f>
        <v>RFF</v>
      </c>
      <c r="G1929" s="113"/>
      <c r="H1929" s="113" t="str">
        <f t="shared" si="30"/>
        <v>RFF</v>
      </c>
      <c r="I1929">
        <v>1</v>
      </c>
    </row>
    <row r="1930" spans="2:9">
      <c r="B1930" s="100" t="s">
        <v>284</v>
      </c>
      <c r="C1930" t="s">
        <v>44</v>
      </c>
      <c r="D1930" t="s">
        <v>42</v>
      </c>
      <c r="E1930" t="s">
        <v>340</v>
      </c>
      <c r="F1930" s="113" t="str">
        <f>VLOOKUP(B1930,'DEER BldgType Assignment'!$B$7:$C$139,2,FALSE)</f>
        <v>RFF</v>
      </c>
      <c r="G1930" s="113"/>
      <c r="H1930" s="113" t="str">
        <f t="shared" si="30"/>
        <v>RFF</v>
      </c>
      <c r="I1930">
        <v>1</v>
      </c>
    </row>
    <row r="1931" spans="2:9">
      <c r="B1931" s="100" t="s">
        <v>284</v>
      </c>
      <c r="C1931" t="s">
        <v>44</v>
      </c>
      <c r="D1931" t="s">
        <v>42</v>
      </c>
      <c r="E1931" t="s">
        <v>139</v>
      </c>
      <c r="F1931" s="113" t="str">
        <f>VLOOKUP(B1931,'DEER BldgType Assignment'!$B$7:$C$139,2,FALSE)</f>
        <v>RFF</v>
      </c>
      <c r="G1931" s="113"/>
      <c r="H1931" s="113" t="str">
        <f t="shared" si="30"/>
        <v>RFF</v>
      </c>
      <c r="I1931">
        <v>1</v>
      </c>
    </row>
    <row r="1932" spans="2:9">
      <c r="B1932" s="100" t="s">
        <v>284</v>
      </c>
      <c r="C1932" t="s">
        <v>44</v>
      </c>
      <c r="D1932" t="s">
        <v>42</v>
      </c>
      <c r="E1932" t="s">
        <v>372</v>
      </c>
      <c r="F1932" s="113" t="str">
        <f>VLOOKUP(B1932,'DEER BldgType Assignment'!$B$7:$C$139,2,FALSE)</f>
        <v>RFF</v>
      </c>
      <c r="G1932" s="113"/>
      <c r="H1932" s="113" t="str">
        <f t="shared" si="30"/>
        <v>RFF</v>
      </c>
      <c r="I1932">
        <v>2</v>
      </c>
    </row>
    <row r="1933" spans="2:9">
      <c r="B1933" s="100" t="s">
        <v>284</v>
      </c>
      <c r="C1933" t="s">
        <v>44</v>
      </c>
      <c r="D1933" t="s">
        <v>42</v>
      </c>
      <c r="E1933" t="s">
        <v>371</v>
      </c>
      <c r="F1933" s="113" t="str">
        <f>VLOOKUP(B1933,'DEER BldgType Assignment'!$B$7:$C$139,2,FALSE)</f>
        <v>RFF</v>
      </c>
      <c r="G1933" s="113"/>
      <c r="H1933" s="113" t="str">
        <f t="shared" si="30"/>
        <v>RFF</v>
      </c>
      <c r="I1933">
        <v>1</v>
      </c>
    </row>
    <row r="1934" spans="2:9">
      <c r="B1934" t="s">
        <v>308</v>
      </c>
      <c r="C1934" t="s">
        <v>374</v>
      </c>
      <c r="D1934" t="s">
        <v>34</v>
      </c>
      <c r="E1934" t="s">
        <v>367</v>
      </c>
      <c r="F1934" s="113" t="str">
        <f>VLOOKUP(B1934,'DEER BldgType Assignment'!$B$7:$C$139,2,FALSE)</f>
        <v>OfS</v>
      </c>
      <c r="G1934" s="113"/>
      <c r="H1934" s="113" t="str">
        <f t="shared" si="30"/>
        <v>OfS</v>
      </c>
      <c r="I1934">
        <v>1</v>
      </c>
    </row>
    <row r="1935" spans="2:9">
      <c r="B1935" t="s">
        <v>308</v>
      </c>
      <c r="C1935" t="s">
        <v>374</v>
      </c>
      <c r="D1935" t="s">
        <v>34</v>
      </c>
      <c r="E1935" t="s">
        <v>366</v>
      </c>
      <c r="F1935" s="113" t="str">
        <f>VLOOKUP(B1935,'DEER BldgType Assignment'!$B$7:$C$139,2,FALSE)</f>
        <v>OfS</v>
      </c>
      <c r="G1935" s="113"/>
      <c r="H1935" s="113" t="str">
        <f t="shared" si="30"/>
        <v>OfS</v>
      </c>
      <c r="I1935">
        <v>2</v>
      </c>
    </row>
    <row r="1936" spans="2:9">
      <c r="B1936" t="s">
        <v>308</v>
      </c>
      <c r="C1936" t="s">
        <v>374</v>
      </c>
      <c r="D1936" t="s">
        <v>34</v>
      </c>
      <c r="E1936" t="s">
        <v>365</v>
      </c>
      <c r="F1936" s="113" t="str">
        <f>VLOOKUP(B1936,'DEER BldgType Assignment'!$B$7:$C$139,2,FALSE)</f>
        <v>OfS</v>
      </c>
      <c r="G1936" s="113"/>
      <c r="H1936" s="113" t="str">
        <f t="shared" si="30"/>
        <v>OfS</v>
      </c>
      <c r="I1936">
        <v>3</v>
      </c>
    </row>
    <row r="1937" spans="2:9">
      <c r="B1937" t="s">
        <v>292</v>
      </c>
      <c r="C1937" t="s">
        <v>42</v>
      </c>
      <c r="D1937" t="s">
        <v>42</v>
      </c>
      <c r="E1937" t="s">
        <v>139</v>
      </c>
      <c r="F1937" s="113" t="str">
        <f>VLOOKUP(B1937,'DEER BldgType Assignment'!$B$7:$C$139,2,FALSE)</f>
        <v>RFF</v>
      </c>
      <c r="G1937" s="113"/>
      <c r="H1937" s="113" t="str">
        <f t="shared" si="30"/>
        <v>RFF</v>
      </c>
      <c r="I1937">
        <v>2</v>
      </c>
    </row>
    <row r="1938" spans="2:9">
      <c r="B1938" t="s">
        <v>292</v>
      </c>
      <c r="C1938" t="s">
        <v>42</v>
      </c>
      <c r="D1938" t="s">
        <v>42</v>
      </c>
      <c r="E1938" t="s">
        <v>372</v>
      </c>
      <c r="F1938" s="113" t="str">
        <f>VLOOKUP(B1938,'DEER BldgType Assignment'!$B$7:$C$139,2,FALSE)</f>
        <v>RFF</v>
      </c>
      <c r="G1938" s="113"/>
      <c r="H1938" s="113" t="str">
        <f t="shared" si="30"/>
        <v>RFF</v>
      </c>
      <c r="I1938">
        <v>1</v>
      </c>
    </row>
    <row r="1939" spans="2:9">
      <c r="B1939" t="s">
        <v>324</v>
      </c>
      <c r="C1939" t="s">
        <v>48</v>
      </c>
      <c r="D1939" t="s">
        <v>48</v>
      </c>
      <c r="E1939" t="s">
        <v>142</v>
      </c>
      <c r="F1939" s="113" t="str">
        <f>VLOOKUP(B1939,'DEER BldgType Assignment'!$B$7:$C$139,2,FALSE)</f>
        <v>RtS</v>
      </c>
      <c r="G1939" s="113"/>
      <c r="H1939" s="113" t="str">
        <f t="shared" si="30"/>
        <v>RtS</v>
      </c>
      <c r="I1939">
        <v>1</v>
      </c>
    </row>
    <row r="1940" spans="2:9">
      <c r="B1940" t="s">
        <v>324</v>
      </c>
      <c r="C1940" t="s">
        <v>48</v>
      </c>
      <c r="D1940" t="s">
        <v>48</v>
      </c>
      <c r="E1940" t="s">
        <v>340</v>
      </c>
      <c r="F1940" s="113" t="str">
        <f>VLOOKUP(B1940,'DEER BldgType Assignment'!$B$7:$C$139,2,FALSE)</f>
        <v>RtS</v>
      </c>
      <c r="G1940" s="113"/>
      <c r="H1940" s="113" t="str">
        <f t="shared" si="30"/>
        <v>RtS</v>
      </c>
      <c r="I1940">
        <v>1</v>
      </c>
    </row>
    <row r="1941" spans="2:9">
      <c r="B1941" t="s">
        <v>348</v>
      </c>
      <c r="C1941" t="s">
        <v>377</v>
      </c>
      <c r="D1941" t="s">
        <v>44</v>
      </c>
      <c r="E1941" t="s">
        <v>367</v>
      </c>
      <c r="F1941" s="113" t="str">
        <f>VLOOKUP(B1941,'DEER BldgType Assignment'!$B$7:$C$139,2,FALSE)</f>
        <v>RSD</v>
      </c>
      <c r="G1941" s="113"/>
      <c r="H1941" s="113" t="str">
        <f t="shared" si="30"/>
        <v>RSD</v>
      </c>
      <c r="I1941">
        <v>1</v>
      </c>
    </row>
    <row r="1942" spans="2:9">
      <c r="B1942" t="s">
        <v>348</v>
      </c>
      <c r="C1942" t="s">
        <v>377</v>
      </c>
      <c r="D1942" t="s">
        <v>44</v>
      </c>
      <c r="E1942" t="s">
        <v>371</v>
      </c>
      <c r="F1942" s="113" t="str">
        <f>VLOOKUP(B1942,'DEER BldgType Assignment'!$B$7:$C$139,2,FALSE)</f>
        <v>RSD</v>
      </c>
      <c r="G1942" s="113"/>
      <c r="H1942" s="113" t="str">
        <f t="shared" si="30"/>
        <v>RSD</v>
      </c>
      <c r="I1942">
        <v>3</v>
      </c>
    </row>
    <row r="1943" spans="2:9">
      <c r="B1943" t="s">
        <v>348</v>
      </c>
      <c r="C1943" t="s">
        <v>377</v>
      </c>
      <c r="D1943" t="s">
        <v>44</v>
      </c>
      <c r="E1943" t="s">
        <v>366</v>
      </c>
      <c r="F1943" s="113" t="str">
        <f>VLOOKUP(B1943,'DEER BldgType Assignment'!$B$7:$C$139,2,FALSE)</f>
        <v>RSD</v>
      </c>
      <c r="G1943" s="113"/>
      <c r="H1943" s="113" t="str">
        <f t="shared" si="30"/>
        <v>RSD</v>
      </c>
      <c r="I1943">
        <v>1</v>
      </c>
    </row>
    <row r="1944" spans="2:9">
      <c r="B1944" t="s">
        <v>348</v>
      </c>
      <c r="C1944" t="s">
        <v>377</v>
      </c>
      <c r="D1944" t="s">
        <v>44</v>
      </c>
      <c r="E1944" t="s">
        <v>340</v>
      </c>
      <c r="F1944" s="113" t="str">
        <f>VLOOKUP(B1944,'DEER BldgType Assignment'!$B$7:$C$139,2,FALSE)</f>
        <v>RSD</v>
      </c>
      <c r="G1944" s="113"/>
      <c r="H1944" s="113" t="str">
        <f t="shared" si="30"/>
        <v>RSD</v>
      </c>
      <c r="I1944">
        <v>1</v>
      </c>
    </row>
    <row r="1945" spans="2:9">
      <c r="B1945" t="s">
        <v>324</v>
      </c>
      <c r="C1945" t="s">
        <v>48</v>
      </c>
      <c r="D1945" t="s">
        <v>48</v>
      </c>
      <c r="E1945" t="s">
        <v>365</v>
      </c>
      <c r="F1945" s="113" t="str">
        <f>VLOOKUP(B1945,'DEER BldgType Assignment'!$B$7:$C$139,2,FALSE)</f>
        <v>RtS</v>
      </c>
      <c r="G1945" s="113"/>
      <c r="H1945" s="113" t="str">
        <f t="shared" si="30"/>
        <v>RtS</v>
      </c>
      <c r="I1945">
        <v>1</v>
      </c>
    </row>
    <row r="1946" spans="2:9">
      <c r="B1946" t="s">
        <v>324</v>
      </c>
      <c r="C1946" t="s">
        <v>48</v>
      </c>
      <c r="D1946" t="s">
        <v>48</v>
      </c>
      <c r="E1946" t="s">
        <v>142</v>
      </c>
      <c r="F1946" s="113" t="str">
        <f>VLOOKUP(B1946,'DEER BldgType Assignment'!$B$7:$C$139,2,FALSE)</f>
        <v>RtS</v>
      </c>
      <c r="G1946" s="113"/>
      <c r="H1946" s="113" t="str">
        <f t="shared" si="30"/>
        <v>RtS</v>
      </c>
      <c r="I1946">
        <v>4</v>
      </c>
    </row>
    <row r="1947" spans="2:9">
      <c r="B1947" t="s">
        <v>324</v>
      </c>
      <c r="C1947" t="s">
        <v>48</v>
      </c>
      <c r="D1947" t="s">
        <v>48</v>
      </c>
      <c r="E1947" t="s">
        <v>340</v>
      </c>
      <c r="F1947" s="113" t="str">
        <f>VLOOKUP(B1947,'DEER BldgType Assignment'!$B$7:$C$139,2,FALSE)</f>
        <v>RtS</v>
      </c>
      <c r="G1947" s="113"/>
      <c r="H1947" s="113" t="str">
        <f t="shared" si="30"/>
        <v>RtS</v>
      </c>
      <c r="I1947">
        <v>1</v>
      </c>
    </row>
    <row r="1948" spans="2:9">
      <c r="B1948" t="s">
        <v>242</v>
      </c>
      <c r="C1948" t="s">
        <v>48</v>
      </c>
      <c r="D1948" t="s">
        <v>48</v>
      </c>
      <c r="E1948" t="s">
        <v>366</v>
      </c>
      <c r="F1948" s="113" t="str">
        <f>VLOOKUP(B1948,'DEER BldgType Assignment'!$B$7:$C$139,2,FALSE)</f>
        <v>RtS</v>
      </c>
      <c r="G1948" s="113"/>
      <c r="H1948" s="113" t="str">
        <f t="shared" si="30"/>
        <v>RtS</v>
      </c>
      <c r="I1948">
        <v>1</v>
      </c>
    </row>
    <row r="1949" spans="2:9">
      <c r="B1949" t="s">
        <v>242</v>
      </c>
      <c r="C1949" t="s">
        <v>48</v>
      </c>
      <c r="D1949" t="s">
        <v>48</v>
      </c>
      <c r="E1949" t="s">
        <v>367</v>
      </c>
      <c r="F1949" s="113" t="str">
        <f>VLOOKUP(B1949,'DEER BldgType Assignment'!$B$7:$C$139,2,FALSE)</f>
        <v>RtS</v>
      </c>
      <c r="G1949" s="113"/>
      <c r="H1949" s="113" t="str">
        <f t="shared" si="30"/>
        <v>RtS</v>
      </c>
      <c r="I1949">
        <v>1</v>
      </c>
    </row>
    <row r="1950" spans="2:9">
      <c r="B1950" t="s">
        <v>242</v>
      </c>
      <c r="C1950" t="s">
        <v>48</v>
      </c>
      <c r="D1950" t="s">
        <v>48</v>
      </c>
      <c r="E1950" t="s">
        <v>371</v>
      </c>
      <c r="F1950" s="113" t="str">
        <f>VLOOKUP(B1950,'DEER BldgType Assignment'!$B$7:$C$139,2,FALSE)</f>
        <v>RtS</v>
      </c>
      <c r="G1950" s="113"/>
      <c r="H1950" s="113" t="str">
        <f t="shared" si="30"/>
        <v>RtS</v>
      </c>
      <c r="I1950">
        <v>1</v>
      </c>
    </row>
    <row r="1951" spans="2:9">
      <c r="B1951" t="s">
        <v>242</v>
      </c>
      <c r="C1951" t="s">
        <v>48</v>
      </c>
      <c r="D1951" t="s">
        <v>48</v>
      </c>
      <c r="E1951" t="s">
        <v>142</v>
      </c>
      <c r="F1951" s="113" t="str">
        <f>VLOOKUP(B1951,'DEER BldgType Assignment'!$B$7:$C$139,2,FALSE)</f>
        <v>RtS</v>
      </c>
      <c r="G1951" s="113"/>
      <c r="H1951" s="113" t="str">
        <f t="shared" si="30"/>
        <v>RtS</v>
      </c>
      <c r="I1951">
        <v>1</v>
      </c>
    </row>
    <row r="1952" spans="2:9">
      <c r="B1952" t="s">
        <v>242</v>
      </c>
      <c r="C1952" t="s">
        <v>48</v>
      </c>
      <c r="D1952" t="s">
        <v>48</v>
      </c>
      <c r="E1952" t="s">
        <v>340</v>
      </c>
      <c r="F1952" s="113" t="str">
        <f>VLOOKUP(B1952,'DEER BldgType Assignment'!$B$7:$C$139,2,FALSE)</f>
        <v>RtS</v>
      </c>
      <c r="G1952" s="113"/>
      <c r="H1952" s="113" t="str">
        <f t="shared" si="30"/>
        <v>RtS</v>
      </c>
      <c r="I1952">
        <v>2</v>
      </c>
    </row>
    <row r="1953" spans="2:9">
      <c r="B1953" t="s">
        <v>293</v>
      </c>
      <c r="C1953" t="s">
        <v>34</v>
      </c>
      <c r="D1953" t="s">
        <v>34</v>
      </c>
      <c r="E1953" t="s">
        <v>366</v>
      </c>
      <c r="F1953" s="113" t="str">
        <f>VLOOKUP(B1953,'DEER BldgType Assignment'!$B$7:$C$139,2,FALSE)</f>
        <v>OfS</v>
      </c>
      <c r="G1953" s="113"/>
      <c r="H1953" s="113" t="str">
        <f t="shared" si="30"/>
        <v>OfS</v>
      </c>
      <c r="I1953">
        <v>1</v>
      </c>
    </row>
    <row r="1954" spans="2:9">
      <c r="B1954" t="s">
        <v>293</v>
      </c>
      <c r="C1954" t="s">
        <v>34</v>
      </c>
      <c r="D1954" t="s">
        <v>34</v>
      </c>
      <c r="E1954" t="s">
        <v>365</v>
      </c>
      <c r="F1954" s="113" t="str">
        <f>VLOOKUP(B1954,'DEER BldgType Assignment'!$B$7:$C$139,2,FALSE)</f>
        <v>OfS</v>
      </c>
      <c r="G1954" s="113"/>
      <c r="H1954" s="113" t="str">
        <f t="shared" si="30"/>
        <v>OfS</v>
      </c>
      <c r="I1954">
        <v>5</v>
      </c>
    </row>
    <row r="1955" spans="2:9">
      <c r="B1955" t="s">
        <v>293</v>
      </c>
      <c r="C1955" t="s">
        <v>34</v>
      </c>
      <c r="D1955" t="s">
        <v>34</v>
      </c>
      <c r="E1955" t="s">
        <v>366</v>
      </c>
      <c r="F1955" s="113" t="str">
        <f>VLOOKUP(B1955,'DEER BldgType Assignment'!$B$7:$C$139,2,FALSE)</f>
        <v>OfS</v>
      </c>
      <c r="G1955" s="113"/>
      <c r="H1955" s="113" t="str">
        <f t="shared" si="30"/>
        <v>OfS</v>
      </c>
      <c r="I1955">
        <v>1</v>
      </c>
    </row>
    <row r="1956" spans="2:9">
      <c r="B1956" t="s">
        <v>293</v>
      </c>
      <c r="C1956" t="s">
        <v>34</v>
      </c>
      <c r="D1956" t="s">
        <v>34</v>
      </c>
      <c r="E1956" t="s">
        <v>370</v>
      </c>
      <c r="F1956" s="113" t="str">
        <f>VLOOKUP(B1956,'DEER BldgType Assignment'!$B$7:$C$139,2,FALSE)</f>
        <v>OfS</v>
      </c>
      <c r="G1956" s="113"/>
      <c r="H1956" s="113" t="str">
        <f t="shared" si="30"/>
        <v>OfS</v>
      </c>
      <c r="I1956">
        <v>1</v>
      </c>
    </row>
    <row r="1957" spans="2:9">
      <c r="B1957" t="s">
        <v>293</v>
      </c>
      <c r="C1957" t="s">
        <v>34</v>
      </c>
      <c r="D1957" t="s">
        <v>34</v>
      </c>
      <c r="E1957" t="s">
        <v>379</v>
      </c>
      <c r="F1957" s="113" t="str">
        <f>VLOOKUP(B1957,'DEER BldgType Assignment'!$B$7:$C$139,2,FALSE)</f>
        <v>OfS</v>
      </c>
      <c r="G1957" s="113"/>
      <c r="H1957" s="113" t="str">
        <f t="shared" si="30"/>
        <v>OfS</v>
      </c>
      <c r="I1957">
        <v>1</v>
      </c>
    </row>
    <row r="1958" spans="2:9">
      <c r="B1958" t="s">
        <v>293</v>
      </c>
      <c r="C1958" t="s">
        <v>34</v>
      </c>
      <c r="D1958" t="s">
        <v>34</v>
      </c>
      <c r="E1958" t="s">
        <v>367</v>
      </c>
      <c r="F1958" s="113" t="str">
        <f>VLOOKUP(B1958,'DEER BldgType Assignment'!$B$7:$C$139,2,FALSE)</f>
        <v>OfS</v>
      </c>
      <c r="G1958" s="113"/>
      <c r="H1958" s="113" t="str">
        <f t="shared" si="30"/>
        <v>OfS</v>
      </c>
      <c r="I1958">
        <v>1</v>
      </c>
    </row>
    <row r="1959" spans="2:9">
      <c r="B1959" t="s">
        <v>293</v>
      </c>
      <c r="C1959" t="s">
        <v>34</v>
      </c>
      <c r="D1959" t="s">
        <v>34</v>
      </c>
      <c r="E1959" t="s">
        <v>365</v>
      </c>
      <c r="F1959" s="113" t="str">
        <f>VLOOKUP(B1959,'DEER BldgType Assignment'!$B$7:$C$139,2,FALSE)</f>
        <v>OfS</v>
      </c>
      <c r="G1959" s="113"/>
      <c r="H1959" s="113" t="str">
        <f t="shared" si="30"/>
        <v>OfS</v>
      </c>
      <c r="I1959">
        <v>4</v>
      </c>
    </row>
    <row r="1960" spans="2:9">
      <c r="B1960" s="100" t="s">
        <v>109</v>
      </c>
      <c r="C1960" t="s">
        <v>368</v>
      </c>
      <c r="D1960" t="s">
        <v>109</v>
      </c>
      <c r="E1960" t="s">
        <v>369</v>
      </c>
      <c r="F1960" s="113" t="str">
        <f>VLOOKUP(B1960,'DEER BldgType Assignment'!$B$7:$C$139,2,FALSE)</f>
        <v>Mtl</v>
      </c>
      <c r="G1960" s="113"/>
      <c r="H1960" s="113" t="str">
        <f t="shared" si="30"/>
        <v>Mtl</v>
      </c>
      <c r="I1960">
        <v>1</v>
      </c>
    </row>
    <row r="1961" spans="2:9">
      <c r="B1961" s="100" t="s">
        <v>109</v>
      </c>
      <c r="C1961" t="s">
        <v>368</v>
      </c>
      <c r="D1961" t="s">
        <v>109</v>
      </c>
      <c r="E1961" t="s">
        <v>367</v>
      </c>
      <c r="F1961" s="113" t="str">
        <f>VLOOKUP(B1961,'DEER BldgType Assignment'!$B$7:$C$139,2,FALSE)</f>
        <v>Mtl</v>
      </c>
      <c r="G1961" s="113"/>
      <c r="H1961" s="113" t="str">
        <f t="shared" si="30"/>
        <v>Mtl</v>
      </c>
      <c r="I1961">
        <v>1</v>
      </c>
    </row>
    <row r="1962" spans="2:9">
      <c r="B1962" s="100" t="s">
        <v>246</v>
      </c>
      <c r="C1962" t="s">
        <v>377</v>
      </c>
      <c r="D1962" t="s">
        <v>48</v>
      </c>
      <c r="E1962" t="s">
        <v>371</v>
      </c>
      <c r="F1962" s="113" t="str">
        <f>VLOOKUP(B1962,'DEER BldgType Assignment'!$B$7:$C$139,2,FALSE)</f>
        <v>RtS</v>
      </c>
      <c r="G1962" s="113"/>
      <c r="H1962" s="113" t="str">
        <f t="shared" si="30"/>
        <v>RtS</v>
      </c>
      <c r="I1962">
        <v>1</v>
      </c>
    </row>
    <row r="1963" spans="2:9">
      <c r="B1963" s="100" t="s">
        <v>246</v>
      </c>
      <c r="C1963" t="s">
        <v>377</v>
      </c>
      <c r="D1963" t="s">
        <v>48</v>
      </c>
      <c r="E1963" t="s">
        <v>366</v>
      </c>
      <c r="F1963" s="113" t="str">
        <f>VLOOKUP(B1963,'DEER BldgType Assignment'!$B$7:$C$139,2,FALSE)</f>
        <v>RtS</v>
      </c>
      <c r="G1963" s="113"/>
      <c r="H1963" s="113" t="str">
        <f t="shared" si="30"/>
        <v>RtS</v>
      </c>
      <c r="I1963">
        <v>2</v>
      </c>
    </row>
    <row r="1964" spans="2:9">
      <c r="B1964" t="s">
        <v>323</v>
      </c>
      <c r="C1964" t="s">
        <v>34</v>
      </c>
      <c r="D1964" t="s">
        <v>34</v>
      </c>
      <c r="E1964" t="s">
        <v>367</v>
      </c>
      <c r="F1964" s="113" t="str">
        <f>VLOOKUP(B1964,'DEER BldgType Assignment'!$B$7:$C$139,2,FALSE)</f>
        <v>OfS</v>
      </c>
      <c r="G1964" s="113"/>
      <c r="H1964" s="113" t="str">
        <f t="shared" si="30"/>
        <v>OfS</v>
      </c>
      <c r="I1964">
        <v>1</v>
      </c>
    </row>
    <row r="1965" spans="2:9">
      <c r="B1965" t="s">
        <v>323</v>
      </c>
      <c r="C1965" t="s">
        <v>34</v>
      </c>
      <c r="D1965" t="s">
        <v>34</v>
      </c>
      <c r="E1965" t="s">
        <v>365</v>
      </c>
      <c r="F1965" s="113" t="str">
        <f>VLOOKUP(B1965,'DEER BldgType Assignment'!$B$7:$C$139,2,FALSE)</f>
        <v>OfS</v>
      </c>
      <c r="G1965" s="113"/>
      <c r="H1965" s="113" t="str">
        <f t="shared" si="30"/>
        <v>OfS</v>
      </c>
      <c r="I1965">
        <v>2</v>
      </c>
    </row>
    <row r="1966" spans="2:9">
      <c r="B1966" t="s">
        <v>323</v>
      </c>
      <c r="C1966" t="s">
        <v>34</v>
      </c>
      <c r="D1966" t="s">
        <v>34</v>
      </c>
      <c r="E1966" t="s">
        <v>340</v>
      </c>
      <c r="F1966" s="113" t="str">
        <f>VLOOKUP(B1966,'DEER BldgType Assignment'!$B$7:$C$139,2,FALSE)</f>
        <v>OfS</v>
      </c>
      <c r="G1966" s="113"/>
      <c r="H1966" s="113" t="str">
        <f t="shared" si="30"/>
        <v>OfS</v>
      </c>
      <c r="I1966">
        <v>1</v>
      </c>
    </row>
    <row r="1967" spans="2:9">
      <c r="B1967" t="s">
        <v>109</v>
      </c>
      <c r="C1967" t="s">
        <v>368</v>
      </c>
      <c r="D1967" t="s">
        <v>109</v>
      </c>
      <c r="E1967" t="s">
        <v>369</v>
      </c>
      <c r="F1967" s="113" t="str">
        <f>VLOOKUP(B1967,'DEER BldgType Assignment'!$B$7:$C$139,2,FALSE)</f>
        <v>Mtl</v>
      </c>
      <c r="G1967" s="113"/>
      <c r="H1967" s="113" t="str">
        <f t="shared" si="30"/>
        <v>Mtl</v>
      </c>
      <c r="I1967">
        <v>1</v>
      </c>
    </row>
    <row r="1968" spans="2:9">
      <c r="B1968" t="s">
        <v>109</v>
      </c>
      <c r="C1968" t="s">
        <v>368</v>
      </c>
      <c r="D1968" t="s">
        <v>109</v>
      </c>
      <c r="E1968" t="s">
        <v>367</v>
      </c>
      <c r="F1968" s="113" t="str">
        <f>VLOOKUP(B1968,'DEER BldgType Assignment'!$B$7:$C$139,2,FALSE)</f>
        <v>Mtl</v>
      </c>
      <c r="G1968" s="113"/>
      <c r="H1968" s="113" t="str">
        <f t="shared" si="30"/>
        <v>Mtl</v>
      </c>
      <c r="I1968">
        <v>1</v>
      </c>
    </row>
    <row r="1969" spans="2:9">
      <c r="B1969" t="s">
        <v>109</v>
      </c>
      <c r="C1969" t="s">
        <v>368</v>
      </c>
      <c r="D1969" t="s">
        <v>109</v>
      </c>
      <c r="E1969" t="s">
        <v>371</v>
      </c>
      <c r="F1969" s="113" t="str">
        <f>VLOOKUP(B1969,'DEER BldgType Assignment'!$B$7:$C$139,2,FALSE)</f>
        <v>Mtl</v>
      </c>
      <c r="G1969" s="113"/>
      <c r="H1969" s="113" t="str">
        <f t="shared" si="30"/>
        <v>Mtl</v>
      </c>
      <c r="I1969">
        <v>1</v>
      </c>
    </row>
    <row r="1970" spans="2:9">
      <c r="B1970" t="s">
        <v>109</v>
      </c>
      <c r="C1970" t="s">
        <v>368</v>
      </c>
      <c r="D1970" t="s">
        <v>109</v>
      </c>
      <c r="E1970" t="s">
        <v>366</v>
      </c>
      <c r="F1970" s="113" t="str">
        <f>VLOOKUP(B1970,'DEER BldgType Assignment'!$B$7:$C$139,2,FALSE)</f>
        <v>Mtl</v>
      </c>
      <c r="G1970" s="113"/>
      <c r="H1970" s="113" t="str">
        <f t="shared" si="30"/>
        <v>Mtl</v>
      </c>
      <c r="I1970">
        <v>2</v>
      </c>
    </row>
    <row r="1971" spans="2:9">
      <c r="B1971" t="s">
        <v>109</v>
      </c>
      <c r="C1971" t="s">
        <v>368</v>
      </c>
      <c r="D1971" t="s">
        <v>109</v>
      </c>
      <c r="E1971" t="s">
        <v>340</v>
      </c>
      <c r="F1971" s="113" t="str">
        <f>VLOOKUP(B1971,'DEER BldgType Assignment'!$B$7:$C$139,2,FALSE)</f>
        <v>Mtl</v>
      </c>
      <c r="G1971" s="113"/>
      <c r="H1971" s="113" t="str">
        <f t="shared" si="30"/>
        <v>Mtl</v>
      </c>
      <c r="I1971">
        <v>1</v>
      </c>
    </row>
    <row r="1972" spans="2:9">
      <c r="B1972" t="s">
        <v>324</v>
      </c>
      <c r="C1972" t="s">
        <v>48</v>
      </c>
      <c r="D1972" t="s">
        <v>48</v>
      </c>
      <c r="E1972" t="s">
        <v>366</v>
      </c>
      <c r="F1972" s="113" t="str">
        <f>VLOOKUP(B1972,'DEER BldgType Assignment'!$B$7:$C$139,2,FALSE)</f>
        <v>RtS</v>
      </c>
      <c r="G1972" s="113"/>
      <c r="H1972" s="113" t="str">
        <f t="shared" si="30"/>
        <v>RtS</v>
      </c>
      <c r="I1972">
        <v>1</v>
      </c>
    </row>
    <row r="1973" spans="2:9">
      <c r="B1973" t="s">
        <v>324</v>
      </c>
      <c r="C1973" t="s">
        <v>48</v>
      </c>
      <c r="D1973" t="s">
        <v>48</v>
      </c>
      <c r="E1973" t="s">
        <v>365</v>
      </c>
      <c r="F1973" s="113" t="str">
        <f>VLOOKUP(B1973,'DEER BldgType Assignment'!$B$7:$C$139,2,FALSE)</f>
        <v>RtS</v>
      </c>
      <c r="G1973" s="113"/>
      <c r="H1973" s="113" t="str">
        <f t="shared" si="30"/>
        <v>RtS</v>
      </c>
      <c r="I1973">
        <v>1</v>
      </c>
    </row>
    <row r="1974" spans="2:9">
      <c r="B1974" t="s">
        <v>324</v>
      </c>
      <c r="C1974" t="s">
        <v>48</v>
      </c>
      <c r="D1974" t="s">
        <v>48</v>
      </c>
      <c r="E1974" t="s">
        <v>142</v>
      </c>
      <c r="F1974" s="113" t="str">
        <f>VLOOKUP(B1974,'DEER BldgType Assignment'!$B$7:$C$139,2,FALSE)</f>
        <v>RtS</v>
      </c>
      <c r="G1974" s="113"/>
      <c r="H1974" s="113" t="str">
        <f t="shared" si="30"/>
        <v>RtS</v>
      </c>
      <c r="I1974">
        <v>2</v>
      </c>
    </row>
    <row r="1975" spans="2:9">
      <c r="B1975" t="s">
        <v>109</v>
      </c>
      <c r="C1975" t="s">
        <v>368</v>
      </c>
      <c r="D1975" t="s">
        <v>109</v>
      </c>
      <c r="E1975" t="s">
        <v>369</v>
      </c>
      <c r="F1975" s="113" t="str">
        <f>VLOOKUP(B1975,'DEER BldgType Assignment'!$B$7:$C$139,2,FALSE)</f>
        <v>Mtl</v>
      </c>
      <c r="G1975" s="113"/>
      <c r="H1975" s="113" t="str">
        <f t="shared" si="30"/>
        <v>Mtl</v>
      </c>
      <c r="I1975">
        <v>2</v>
      </c>
    </row>
    <row r="1976" spans="2:9">
      <c r="B1976" t="s">
        <v>109</v>
      </c>
      <c r="C1976" t="s">
        <v>368</v>
      </c>
      <c r="D1976" t="s">
        <v>109</v>
      </c>
      <c r="E1976" t="s">
        <v>367</v>
      </c>
      <c r="F1976" s="113" t="str">
        <f>VLOOKUP(B1976,'DEER BldgType Assignment'!$B$7:$C$139,2,FALSE)</f>
        <v>Mtl</v>
      </c>
      <c r="G1976" s="113"/>
      <c r="H1976" s="113" t="str">
        <f t="shared" si="30"/>
        <v>Mtl</v>
      </c>
      <c r="I1976">
        <v>1</v>
      </c>
    </row>
    <row r="1977" spans="2:9">
      <c r="B1977" t="s">
        <v>108</v>
      </c>
      <c r="C1977" t="s">
        <v>368</v>
      </c>
      <c r="D1977" t="s">
        <v>108</v>
      </c>
      <c r="E1977" t="s">
        <v>369</v>
      </c>
      <c r="F1977" s="113" t="str">
        <f>VLOOKUP(B1977,'DEER BldgType Assignment'!$B$7:$C$139,2,FALSE)</f>
        <v>Htl</v>
      </c>
      <c r="G1977" s="113"/>
      <c r="H1977" s="113" t="str">
        <f t="shared" si="30"/>
        <v>Htl</v>
      </c>
      <c r="I1977">
        <v>4</v>
      </c>
    </row>
    <row r="1978" spans="2:9">
      <c r="B1978" t="s">
        <v>108</v>
      </c>
      <c r="C1978" t="s">
        <v>368</v>
      </c>
      <c r="D1978" t="s">
        <v>108</v>
      </c>
      <c r="E1978" t="s">
        <v>367</v>
      </c>
      <c r="F1978" s="113" t="str">
        <f>VLOOKUP(B1978,'DEER BldgType Assignment'!$B$7:$C$139,2,FALSE)</f>
        <v>Htl</v>
      </c>
      <c r="G1978" s="113"/>
      <c r="H1978" s="113" t="str">
        <f t="shared" si="30"/>
        <v>Htl</v>
      </c>
      <c r="I1978">
        <v>1</v>
      </c>
    </row>
    <row r="1979" spans="2:9">
      <c r="B1979" t="s">
        <v>108</v>
      </c>
      <c r="C1979" t="s">
        <v>368</v>
      </c>
      <c r="D1979" t="s">
        <v>108</v>
      </c>
      <c r="E1979" t="s">
        <v>371</v>
      </c>
      <c r="F1979" s="113" t="str">
        <f>VLOOKUP(B1979,'DEER BldgType Assignment'!$B$7:$C$139,2,FALSE)</f>
        <v>Htl</v>
      </c>
      <c r="G1979" s="113"/>
      <c r="H1979" s="113" t="str">
        <f t="shared" si="30"/>
        <v>Htl</v>
      </c>
      <c r="I1979">
        <v>1</v>
      </c>
    </row>
    <row r="1980" spans="2:9">
      <c r="B1980" t="s">
        <v>306</v>
      </c>
      <c r="C1980" t="s">
        <v>34</v>
      </c>
      <c r="D1980" t="s">
        <v>34</v>
      </c>
      <c r="E1980" t="s">
        <v>365</v>
      </c>
      <c r="F1980" s="113" t="str">
        <f>VLOOKUP(B1980,'DEER BldgType Assignment'!$B$7:$C$139,2,FALSE)</f>
        <v>OfS</v>
      </c>
      <c r="G1980" s="113"/>
      <c r="H1980" s="113" t="str">
        <f t="shared" si="30"/>
        <v>OfS</v>
      </c>
      <c r="I1980">
        <v>1</v>
      </c>
    </row>
    <row r="1981" spans="2:9">
      <c r="B1981" t="s">
        <v>331</v>
      </c>
      <c r="C1981" t="s">
        <v>368</v>
      </c>
      <c r="D1981" t="s">
        <v>108</v>
      </c>
      <c r="E1981" t="s">
        <v>369</v>
      </c>
      <c r="F1981" s="113" t="str">
        <f>VLOOKUP(B1981,'DEER BldgType Assignment'!$B$7:$C$139,2,FALSE)</f>
        <v>Htl</v>
      </c>
      <c r="G1981" s="113"/>
      <c r="H1981" s="113" t="str">
        <f t="shared" si="30"/>
        <v>Htl</v>
      </c>
      <c r="I1981">
        <v>2</v>
      </c>
    </row>
    <row r="1982" spans="2:9">
      <c r="B1982" t="s">
        <v>331</v>
      </c>
      <c r="C1982" t="s">
        <v>368</v>
      </c>
      <c r="D1982" t="s">
        <v>108</v>
      </c>
      <c r="E1982" t="s">
        <v>372</v>
      </c>
      <c r="F1982" s="113" t="str">
        <f>VLOOKUP(B1982,'DEER BldgType Assignment'!$B$7:$C$139,2,FALSE)</f>
        <v>Htl</v>
      </c>
      <c r="G1982" s="113"/>
      <c r="H1982" s="113" t="str">
        <f t="shared" si="30"/>
        <v>Htl</v>
      </c>
      <c r="I1982">
        <v>1</v>
      </c>
    </row>
    <row r="1983" spans="2:9">
      <c r="B1983" t="s">
        <v>324</v>
      </c>
      <c r="C1983" t="s">
        <v>48</v>
      </c>
      <c r="D1983" t="s">
        <v>48</v>
      </c>
      <c r="E1983" t="s">
        <v>340</v>
      </c>
      <c r="F1983" s="113" t="str">
        <f>VLOOKUP(B1983,'DEER BldgType Assignment'!$B$7:$C$139,2,FALSE)</f>
        <v>RtS</v>
      </c>
      <c r="G1983" s="113"/>
      <c r="H1983" s="113" t="str">
        <f t="shared" si="30"/>
        <v>RtS</v>
      </c>
      <c r="I1983">
        <v>1</v>
      </c>
    </row>
    <row r="1984" spans="2:9">
      <c r="B1984" t="s">
        <v>324</v>
      </c>
      <c r="C1984" t="s">
        <v>48</v>
      </c>
      <c r="D1984" t="s">
        <v>48</v>
      </c>
      <c r="E1984" t="s">
        <v>142</v>
      </c>
      <c r="F1984" s="113" t="str">
        <f>VLOOKUP(B1984,'DEER BldgType Assignment'!$B$7:$C$139,2,FALSE)</f>
        <v>RtS</v>
      </c>
      <c r="G1984" s="113"/>
      <c r="H1984" s="113" t="str">
        <f t="shared" si="30"/>
        <v>RtS</v>
      </c>
      <c r="I1984">
        <v>1</v>
      </c>
    </row>
    <row r="1985" spans="2:9">
      <c r="B1985" t="s">
        <v>234</v>
      </c>
      <c r="C1985" t="s">
        <v>15</v>
      </c>
      <c r="D1985" t="s">
        <v>15</v>
      </c>
      <c r="E1985" t="s">
        <v>367</v>
      </c>
      <c r="F1985" s="113" t="str">
        <f>VLOOKUP(B1985,'DEER BldgType Assignment'!$B$7:$C$139,2,FALSE)</f>
        <v>Asm</v>
      </c>
      <c r="G1985" s="113"/>
      <c r="H1985" s="113" t="str">
        <f t="shared" si="30"/>
        <v>Asm</v>
      </c>
      <c r="I1985">
        <v>7</v>
      </c>
    </row>
    <row r="1986" spans="2:9">
      <c r="B1986" t="s">
        <v>222</v>
      </c>
      <c r="C1986" t="s">
        <v>34</v>
      </c>
      <c r="D1986" t="s">
        <v>36</v>
      </c>
      <c r="E1986" t="s">
        <v>367</v>
      </c>
      <c r="F1986" s="113" t="str">
        <f>VLOOKUP(B1986,'DEER BldgType Assignment'!$B$7:$C$139,2,FALSE)</f>
        <v>OfL</v>
      </c>
      <c r="G1986" s="113"/>
      <c r="H1986" s="113" t="str">
        <f t="shared" si="30"/>
        <v>OfL</v>
      </c>
      <c r="I1986">
        <v>1</v>
      </c>
    </row>
    <row r="1987" spans="2:9">
      <c r="B1987" t="s">
        <v>222</v>
      </c>
      <c r="C1987" t="s">
        <v>34</v>
      </c>
      <c r="D1987" t="s">
        <v>36</v>
      </c>
      <c r="E1987" t="s">
        <v>372</v>
      </c>
      <c r="F1987" s="113" t="str">
        <f>VLOOKUP(B1987,'DEER BldgType Assignment'!$B$7:$C$139,2,FALSE)</f>
        <v>OfL</v>
      </c>
      <c r="G1987" s="113"/>
      <c r="H1987" s="113" t="str">
        <f t="shared" si="30"/>
        <v>OfL</v>
      </c>
      <c r="I1987">
        <v>1</v>
      </c>
    </row>
    <row r="1988" spans="2:9">
      <c r="B1988" t="s">
        <v>222</v>
      </c>
      <c r="C1988" t="s">
        <v>34</v>
      </c>
      <c r="D1988" t="s">
        <v>36</v>
      </c>
      <c r="E1988" t="s">
        <v>365</v>
      </c>
      <c r="F1988" s="113" t="str">
        <f>VLOOKUP(B1988,'DEER BldgType Assignment'!$B$7:$C$139,2,FALSE)</f>
        <v>OfL</v>
      </c>
      <c r="G1988" s="113"/>
      <c r="H1988" s="113" t="str">
        <f t="shared" si="30"/>
        <v>OfL</v>
      </c>
      <c r="I1988">
        <v>4</v>
      </c>
    </row>
    <row r="1989" spans="2:9">
      <c r="B1989" t="s">
        <v>222</v>
      </c>
      <c r="C1989" t="s">
        <v>34</v>
      </c>
      <c r="D1989" t="s">
        <v>36</v>
      </c>
      <c r="E1989" t="s">
        <v>366</v>
      </c>
      <c r="F1989" s="113" t="str">
        <f>VLOOKUP(B1989,'DEER BldgType Assignment'!$B$7:$C$139,2,FALSE)</f>
        <v>OfL</v>
      </c>
      <c r="G1989" s="113"/>
      <c r="H1989" s="113" t="str">
        <f t="shared" si="30"/>
        <v>OfL</v>
      </c>
      <c r="I1989">
        <v>1</v>
      </c>
    </row>
    <row r="1990" spans="2:9">
      <c r="B1990" t="s">
        <v>222</v>
      </c>
      <c r="C1990" t="s">
        <v>380</v>
      </c>
      <c r="D1990" t="s">
        <v>36</v>
      </c>
      <c r="E1990" t="s">
        <v>366</v>
      </c>
      <c r="F1990" s="113" t="str">
        <f>VLOOKUP(B1990,'DEER BldgType Assignment'!$B$7:$C$139,2,FALSE)</f>
        <v>OfL</v>
      </c>
      <c r="G1990" s="113"/>
      <c r="H1990" s="113" t="str">
        <f t="shared" si="30"/>
        <v>OfL</v>
      </c>
      <c r="I1990">
        <v>5</v>
      </c>
    </row>
    <row r="1991" spans="2:9">
      <c r="B1991" t="s">
        <v>222</v>
      </c>
      <c r="C1991" t="s">
        <v>380</v>
      </c>
      <c r="D1991" t="s">
        <v>36</v>
      </c>
      <c r="E1991" t="s">
        <v>340</v>
      </c>
      <c r="F1991" s="113" t="str">
        <f>VLOOKUP(B1991,'DEER BldgType Assignment'!$B$7:$C$139,2,FALSE)</f>
        <v>OfL</v>
      </c>
      <c r="G1991" s="113"/>
      <c r="H1991" s="113" t="str">
        <f t="shared" si="30"/>
        <v>OfL</v>
      </c>
      <c r="I1991">
        <v>3</v>
      </c>
    </row>
    <row r="1992" spans="2:9">
      <c r="B1992" t="s">
        <v>317</v>
      </c>
      <c r="C1992" t="s">
        <v>36</v>
      </c>
      <c r="D1992" t="s">
        <v>36</v>
      </c>
      <c r="E1992" t="s">
        <v>367</v>
      </c>
      <c r="F1992" s="113" t="str">
        <f>VLOOKUP(B1992,'DEER BldgType Assignment'!$B$7:$C$139,2,FALSE)</f>
        <v>OfL</v>
      </c>
      <c r="G1992" s="113"/>
      <c r="H1992" s="113" t="str">
        <f t="shared" ref="H1992:H2055" si="31">IF(ISBLANK(G1992),F1992,G1992)</f>
        <v>OfL</v>
      </c>
      <c r="I1992">
        <v>3</v>
      </c>
    </row>
    <row r="1993" spans="2:9">
      <c r="B1993" t="s">
        <v>308</v>
      </c>
      <c r="C1993" t="s">
        <v>374</v>
      </c>
      <c r="D1993" t="s">
        <v>34</v>
      </c>
      <c r="E1993" t="s">
        <v>367</v>
      </c>
      <c r="F1993" s="113" t="str">
        <f>VLOOKUP(B1993,'DEER BldgType Assignment'!$B$7:$C$139,2,FALSE)</f>
        <v>OfS</v>
      </c>
      <c r="G1993" s="113"/>
      <c r="H1993" s="113" t="str">
        <f t="shared" si="31"/>
        <v>OfS</v>
      </c>
      <c r="I1993">
        <v>4</v>
      </c>
    </row>
    <row r="1994" spans="2:9">
      <c r="B1994" t="s">
        <v>253</v>
      </c>
      <c r="C1994" t="s">
        <v>374</v>
      </c>
      <c r="D1994" t="s">
        <v>34</v>
      </c>
      <c r="E1994" t="s">
        <v>371</v>
      </c>
      <c r="F1994" s="113" t="str">
        <f>VLOOKUP(B1994,'DEER BldgType Assignment'!$B$7:$C$139,2,FALSE)</f>
        <v>OfS</v>
      </c>
      <c r="G1994" s="113"/>
      <c r="H1994" s="113" t="str">
        <f t="shared" si="31"/>
        <v>OfS</v>
      </c>
      <c r="I1994">
        <v>1</v>
      </c>
    </row>
    <row r="1995" spans="2:9">
      <c r="B1995" t="s">
        <v>253</v>
      </c>
      <c r="C1995" t="s">
        <v>374</v>
      </c>
      <c r="D1995" t="s">
        <v>34</v>
      </c>
      <c r="E1995" t="s">
        <v>370</v>
      </c>
      <c r="F1995" s="113" t="str">
        <f>VLOOKUP(B1995,'DEER BldgType Assignment'!$B$7:$C$139,2,FALSE)</f>
        <v>OfS</v>
      </c>
      <c r="G1995" s="113"/>
      <c r="H1995" s="113" t="str">
        <f t="shared" si="31"/>
        <v>OfS</v>
      </c>
      <c r="I1995">
        <v>3</v>
      </c>
    </row>
    <row r="1996" spans="2:9">
      <c r="B1996" t="s">
        <v>253</v>
      </c>
      <c r="C1996" t="s">
        <v>374</v>
      </c>
      <c r="D1996" t="s">
        <v>34</v>
      </c>
      <c r="E1996" t="s">
        <v>367</v>
      </c>
      <c r="F1996" s="113" t="str">
        <f>VLOOKUP(B1996,'DEER BldgType Assignment'!$B$7:$C$139,2,FALSE)</f>
        <v>OfS</v>
      </c>
      <c r="G1996" s="113"/>
      <c r="H1996" s="113" t="str">
        <f t="shared" si="31"/>
        <v>OfS</v>
      </c>
      <c r="I1996">
        <v>1</v>
      </c>
    </row>
    <row r="1997" spans="2:9">
      <c r="B1997" t="s">
        <v>253</v>
      </c>
      <c r="C1997" t="s">
        <v>374</v>
      </c>
      <c r="D1997" t="s">
        <v>34</v>
      </c>
      <c r="E1997" t="s">
        <v>365</v>
      </c>
      <c r="F1997" s="113" t="str">
        <f>VLOOKUP(B1997,'DEER BldgType Assignment'!$B$7:$C$139,2,FALSE)</f>
        <v>OfS</v>
      </c>
      <c r="G1997" s="113"/>
      <c r="H1997" s="113" t="str">
        <f t="shared" si="31"/>
        <v>OfS</v>
      </c>
      <c r="I1997">
        <v>2</v>
      </c>
    </row>
    <row r="1998" spans="2:9">
      <c r="B1998" t="s">
        <v>324</v>
      </c>
      <c r="C1998" t="s">
        <v>48</v>
      </c>
      <c r="D1998" t="s">
        <v>48</v>
      </c>
      <c r="E1998" t="s">
        <v>366</v>
      </c>
      <c r="F1998" s="113" t="str">
        <f>VLOOKUP(B1998,'DEER BldgType Assignment'!$B$7:$C$139,2,FALSE)</f>
        <v>RtS</v>
      </c>
      <c r="G1998" s="113"/>
      <c r="H1998" s="113" t="str">
        <f t="shared" si="31"/>
        <v>RtS</v>
      </c>
      <c r="I1998">
        <v>1</v>
      </c>
    </row>
    <row r="1999" spans="2:9">
      <c r="B1999" t="s">
        <v>324</v>
      </c>
      <c r="C1999" t="s">
        <v>48</v>
      </c>
      <c r="D1999" t="s">
        <v>48</v>
      </c>
      <c r="E1999" t="s">
        <v>340</v>
      </c>
      <c r="F1999" s="113" t="str">
        <f>VLOOKUP(B1999,'DEER BldgType Assignment'!$B$7:$C$139,2,FALSE)</f>
        <v>RtS</v>
      </c>
      <c r="G1999" s="113"/>
      <c r="H1999" s="113" t="str">
        <f t="shared" si="31"/>
        <v>RtS</v>
      </c>
      <c r="I1999">
        <v>2</v>
      </c>
    </row>
    <row r="2000" spans="2:9">
      <c r="B2000" t="s">
        <v>324</v>
      </c>
      <c r="C2000" t="s">
        <v>48</v>
      </c>
      <c r="D2000" t="s">
        <v>48</v>
      </c>
      <c r="E2000" t="s">
        <v>372</v>
      </c>
      <c r="F2000" s="113" t="str">
        <f>VLOOKUP(B2000,'DEER BldgType Assignment'!$B$7:$C$139,2,FALSE)</f>
        <v>RtS</v>
      </c>
      <c r="G2000" s="113"/>
      <c r="H2000" s="113" t="str">
        <f t="shared" si="31"/>
        <v>RtS</v>
      </c>
      <c r="I2000">
        <v>1</v>
      </c>
    </row>
    <row r="2001" spans="2:9">
      <c r="B2001" t="s">
        <v>324</v>
      </c>
      <c r="C2001" t="s">
        <v>48</v>
      </c>
      <c r="D2001" t="s">
        <v>48</v>
      </c>
      <c r="E2001" t="s">
        <v>142</v>
      </c>
      <c r="F2001" s="113" t="str">
        <f>VLOOKUP(B2001,'DEER BldgType Assignment'!$B$7:$C$139,2,FALSE)</f>
        <v>RtS</v>
      </c>
      <c r="G2001" s="113"/>
      <c r="H2001" s="113" t="str">
        <f t="shared" si="31"/>
        <v>RtS</v>
      </c>
      <c r="I2001">
        <v>4</v>
      </c>
    </row>
    <row r="2002" spans="2:9">
      <c r="B2002" t="s">
        <v>294</v>
      </c>
      <c r="C2002" t="s">
        <v>48</v>
      </c>
      <c r="D2002" t="s">
        <v>48</v>
      </c>
      <c r="E2002" t="s">
        <v>370</v>
      </c>
      <c r="F2002" s="113" t="str">
        <f>VLOOKUP(B2002,'DEER BldgType Assignment'!$B$7:$C$139,2,FALSE)</f>
        <v>RtS</v>
      </c>
      <c r="G2002" s="113"/>
      <c r="H2002" s="113" t="str">
        <f t="shared" si="31"/>
        <v>RtS</v>
      </c>
      <c r="I2002">
        <v>1</v>
      </c>
    </row>
    <row r="2003" spans="2:9">
      <c r="B2003" t="s">
        <v>294</v>
      </c>
      <c r="C2003" t="s">
        <v>48</v>
      </c>
      <c r="D2003" t="s">
        <v>48</v>
      </c>
      <c r="E2003" t="s">
        <v>142</v>
      </c>
      <c r="F2003" s="113" t="str">
        <f>VLOOKUP(B2003,'DEER BldgType Assignment'!$B$7:$C$139,2,FALSE)</f>
        <v>RtS</v>
      </c>
      <c r="G2003" s="113"/>
      <c r="H2003" s="113" t="str">
        <f t="shared" si="31"/>
        <v>RtS</v>
      </c>
      <c r="I2003">
        <v>1</v>
      </c>
    </row>
    <row r="2004" spans="2:9">
      <c r="B2004" t="s">
        <v>294</v>
      </c>
      <c r="C2004" t="s">
        <v>48</v>
      </c>
      <c r="D2004" t="s">
        <v>48</v>
      </c>
      <c r="E2004" t="s">
        <v>340</v>
      </c>
      <c r="F2004" s="113" t="str">
        <f>VLOOKUP(B2004,'DEER BldgType Assignment'!$B$7:$C$139,2,FALSE)</f>
        <v>RtS</v>
      </c>
      <c r="G2004" s="113"/>
      <c r="H2004" s="113" t="str">
        <f t="shared" si="31"/>
        <v>RtS</v>
      </c>
      <c r="I2004">
        <v>1</v>
      </c>
    </row>
    <row r="2005" spans="2:9">
      <c r="B2005" s="100" t="s">
        <v>227</v>
      </c>
      <c r="C2005" t="s">
        <v>48</v>
      </c>
      <c r="D2005" t="s">
        <v>48</v>
      </c>
      <c r="E2005" t="s">
        <v>142</v>
      </c>
      <c r="F2005" s="113" t="str">
        <f>VLOOKUP(B2005,'DEER BldgType Assignment'!$B$7:$C$139,2,FALSE)</f>
        <v>RtS</v>
      </c>
      <c r="G2005" s="113"/>
      <c r="H2005" s="113" t="str">
        <f t="shared" si="31"/>
        <v>RtS</v>
      </c>
      <c r="I2005">
        <v>1</v>
      </c>
    </row>
    <row r="2006" spans="2:9">
      <c r="B2006" s="100" t="s">
        <v>227</v>
      </c>
      <c r="C2006" t="s">
        <v>48</v>
      </c>
      <c r="D2006" t="s">
        <v>48</v>
      </c>
      <c r="E2006" t="s">
        <v>340</v>
      </c>
      <c r="F2006" s="113" t="str">
        <f>VLOOKUP(B2006,'DEER BldgType Assignment'!$B$7:$C$139,2,FALSE)</f>
        <v>RtS</v>
      </c>
      <c r="G2006" s="113"/>
      <c r="H2006" s="113" t="str">
        <f t="shared" si="31"/>
        <v>RtS</v>
      </c>
      <c r="I2006">
        <v>2</v>
      </c>
    </row>
    <row r="2007" spans="2:9">
      <c r="B2007" t="s">
        <v>308</v>
      </c>
      <c r="C2007" t="s">
        <v>374</v>
      </c>
      <c r="D2007" t="s">
        <v>34</v>
      </c>
      <c r="E2007" t="s">
        <v>367</v>
      </c>
      <c r="F2007" s="113" t="str">
        <f>VLOOKUP(B2007,'DEER BldgType Assignment'!$B$7:$C$139,2,FALSE)</f>
        <v>OfS</v>
      </c>
      <c r="G2007" s="113"/>
      <c r="H2007" s="113" t="str">
        <f t="shared" si="31"/>
        <v>OfS</v>
      </c>
      <c r="I2007">
        <v>7</v>
      </c>
    </row>
    <row r="2008" spans="2:9">
      <c r="B2008" t="s">
        <v>308</v>
      </c>
      <c r="C2008" t="s">
        <v>374</v>
      </c>
      <c r="D2008" t="s">
        <v>34</v>
      </c>
      <c r="E2008" t="s">
        <v>371</v>
      </c>
      <c r="F2008" s="113" t="str">
        <f>VLOOKUP(B2008,'DEER BldgType Assignment'!$B$7:$C$139,2,FALSE)</f>
        <v>OfS</v>
      </c>
      <c r="G2008" s="113"/>
      <c r="H2008" s="113" t="str">
        <f t="shared" si="31"/>
        <v>OfS</v>
      </c>
      <c r="I2008">
        <v>1</v>
      </c>
    </row>
    <row r="2009" spans="2:9">
      <c r="B2009" s="100" t="s">
        <v>324</v>
      </c>
      <c r="C2009" t="s">
        <v>377</v>
      </c>
      <c r="D2009" t="s">
        <v>48</v>
      </c>
      <c r="E2009" t="s">
        <v>367</v>
      </c>
      <c r="F2009" s="113" t="str">
        <f>VLOOKUP(B2009,'DEER BldgType Assignment'!$B$7:$C$139,2,FALSE)</f>
        <v>RtS</v>
      </c>
      <c r="G2009" s="113"/>
      <c r="H2009" s="113" t="str">
        <f t="shared" si="31"/>
        <v>RtS</v>
      </c>
      <c r="I2009">
        <v>1</v>
      </c>
    </row>
    <row r="2010" spans="2:9">
      <c r="B2010" s="100" t="s">
        <v>324</v>
      </c>
      <c r="C2010" t="s">
        <v>377</v>
      </c>
      <c r="D2010" t="s">
        <v>48</v>
      </c>
      <c r="E2010" t="s">
        <v>365</v>
      </c>
      <c r="F2010" s="113" t="str">
        <f>VLOOKUP(B2010,'DEER BldgType Assignment'!$B$7:$C$139,2,FALSE)</f>
        <v>RtS</v>
      </c>
      <c r="G2010" s="113"/>
      <c r="H2010" s="113" t="str">
        <f t="shared" si="31"/>
        <v>RtS</v>
      </c>
      <c r="I2010">
        <v>2</v>
      </c>
    </row>
    <row r="2011" spans="2:9">
      <c r="B2011" s="100" t="s">
        <v>324</v>
      </c>
      <c r="C2011" t="s">
        <v>377</v>
      </c>
      <c r="D2011" t="s">
        <v>48</v>
      </c>
      <c r="E2011" t="s">
        <v>371</v>
      </c>
      <c r="F2011" s="113" t="str">
        <f>VLOOKUP(B2011,'DEER BldgType Assignment'!$B$7:$C$139,2,FALSE)</f>
        <v>RtS</v>
      </c>
      <c r="G2011" s="113"/>
      <c r="H2011" s="113" t="str">
        <f t="shared" si="31"/>
        <v>RtS</v>
      </c>
      <c r="I2011">
        <v>4</v>
      </c>
    </row>
    <row r="2012" spans="2:9">
      <c r="B2012" s="100" t="s">
        <v>324</v>
      </c>
      <c r="C2012" t="s">
        <v>377</v>
      </c>
      <c r="D2012" t="s">
        <v>48</v>
      </c>
      <c r="E2012" t="s">
        <v>366</v>
      </c>
      <c r="F2012" s="113" t="str">
        <f>VLOOKUP(B2012,'DEER BldgType Assignment'!$B$7:$C$139,2,FALSE)</f>
        <v>RtS</v>
      </c>
      <c r="G2012" s="113"/>
      <c r="H2012" s="113" t="str">
        <f t="shared" si="31"/>
        <v>RtS</v>
      </c>
      <c r="I2012">
        <v>1</v>
      </c>
    </row>
    <row r="2013" spans="2:9">
      <c r="B2013" t="s">
        <v>306</v>
      </c>
      <c r="C2013" t="s">
        <v>34</v>
      </c>
      <c r="D2013" t="s">
        <v>34</v>
      </c>
      <c r="E2013" t="s">
        <v>366</v>
      </c>
      <c r="F2013" s="113" t="str">
        <f>VLOOKUP(B2013,'DEER BldgType Assignment'!$B$7:$C$139,2,FALSE)</f>
        <v>OfS</v>
      </c>
      <c r="G2013" s="113"/>
      <c r="H2013" s="113" t="str">
        <f t="shared" si="31"/>
        <v>OfS</v>
      </c>
      <c r="I2013">
        <v>1</v>
      </c>
    </row>
    <row r="2014" spans="2:9">
      <c r="B2014" t="s">
        <v>306</v>
      </c>
      <c r="C2014" t="s">
        <v>34</v>
      </c>
      <c r="D2014" t="s">
        <v>34</v>
      </c>
      <c r="E2014" t="s">
        <v>372</v>
      </c>
      <c r="F2014" s="113" t="str">
        <f>VLOOKUP(B2014,'DEER BldgType Assignment'!$B$7:$C$139,2,FALSE)</f>
        <v>OfS</v>
      </c>
      <c r="G2014" s="113"/>
      <c r="H2014" s="113" t="str">
        <f t="shared" si="31"/>
        <v>OfS</v>
      </c>
      <c r="I2014">
        <v>1</v>
      </c>
    </row>
    <row r="2015" spans="2:9">
      <c r="B2015" t="s">
        <v>306</v>
      </c>
      <c r="C2015" t="s">
        <v>34</v>
      </c>
      <c r="D2015" t="s">
        <v>34</v>
      </c>
      <c r="E2015" t="s">
        <v>365</v>
      </c>
      <c r="F2015" s="113" t="str">
        <f>VLOOKUP(B2015,'DEER BldgType Assignment'!$B$7:$C$139,2,FALSE)</f>
        <v>OfS</v>
      </c>
      <c r="G2015" s="113"/>
      <c r="H2015" s="113" t="str">
        <f t="shared" si="31"/>
        <v>OfS</v>
      </c>
      <c r="I2015">
        <v>1</v>
      </c>
    </row>
    <row r="2016" spans="2:9">
      <c r="B2016" t="s">
        <v>341</v>
      </c>
      <c r="C2016" t="s">
        <v>44</v>
      </c>
      <c r="D2016" t="s">
        <v>44</v>
      </c>
      <c r="E2016" t="s">
        <v>139</v>
      </c>
      <c r="F2016" s="113" t="str">
        <f>VLOOKUP(B2016,'DEER BldgType Assignment'!$B$7:$C$139,2,FALSE)</f>
        <v>RSD</v>
      </c>
      <c r="G2016" s="113"/>
      <c r="H2016" s="113" t="str">
        <f t="shared" si="31"/>
        <v>RSD</v>
      </c>
      <c r="I2016">
        <v>1</v>
      </c>
    </row>
    <row r="2017" spans="2:9">
      <c r="B2017" t="s">
        <v>341</v>
      </c>
      <c r="C2017" t="s">
        <v>44</v>
      </c>
      <c r="D2017" t="s">
        <v>44</v>
      </c>
      <c r="E2017" t="s">
        <v>366</v>
      </c>
      <c r="F2017" s="113" t="str">
        <f>VLOOKUP(B2017,'DEER BldgType Assignment'!$B$7:$C$139,2,FALSE)</f>
        <v>RSD</v>
      </c>
      <c r="G2017" s="113"/>
      <c r="H2017" s="113" t="str">
        <f t="shared" si="31"/>
        <v>RSD</v>
      </c>
      <c r="I2017">
        <v>2</v>
      </c>
    </row>
    <row r="2018" spans="2:9">
      <c r="B2018" t="s">
        <v>215</v>
      </c>
      <c r="C2018" t="s">
        <v>34</v>
      </c>
      <c r="D2018" t="s">
        <v>36</v>
      </c>
      <c r="E2018" t="s">
        <v>367</v>
      </c>
      <c r="F2018" s="113" t="str">
        <f>VLOOKUP(B2018,'DEER BldgType Assignment'!$B$7:$C$139,2,FALSE)</f>
        <v>OfL</v>
      </c>
      <c r="G2018" s="113"/>
      <c r="H2018" s="113" t="str">
        <f t="shared" si="31"/>
        <v>OfL</v>
      </c>
      <c r="I2018">
        <v>2</v>
      </c>
    </row>
    <row r="2019" spans="2:9">
      <c r="B2019" t="s">
        <v>215</v>
      </c>
      <c r="C2019" t="s">
        <v>34</v>
      </c>
      <c r="D2019" t="s">
        <v>36</v>
      </c>
      <c r="E2019" t="s">
        <v>365</v>
      </c>
      <c r="F2019" s="113" t="str">
        <f>VLOOKUP(B2019,'DEER BldgType Assignment'!$B$7:$C$139,2,FALSE)</f>
        <v>OfL</v>
      </c>
      <c r="G2019" s="113"/>
      <c r="H2019" s="113" t="str">
        <f t="shared" si="31"/>
        <v>OfL</v>
      </c>
      <c r="I2019">
        <v>2</v>
      </c>
    </row>
    <row r="2020" spans="2:9">
      <c r="B2020" t="s">
        <v>310</v>
      </c>
      <c r="C2020" t="s">
        <v>17</v>
      </c>
      <c r="D2020" t="s">
        <v>101</v>
      </c>
      <c r="E2020" t="s">
        <v>371</v>
      </c>
      <c r="F2020" s="113" t="str">
        <f>VLOOKUP(B2020,'DEER BldgType Assignment'!$B$7:$C$139,2,FALSE)</f>
        <v>ESe</v>
      </c>
      <c r="G2020" s="113"/>
      <c r="H2020" s="113" t="str">
        <f t="shared" si="31"/>
        <v>ESe</v>
      </c>
      <c r="I2020">
        <v>2</v>
      </c>
    </row>
    <row r="2021" spans="2:9">
      <c r="B2021" t="s">
        <v>235</v>
      </c>
      <c r="C2021" t="s">
        <v>377</v>
      </c>
      <c r="D2021" t="s">
        <v>44</v>
      </c>
      <c r="E2021" t="s">
        <v>366</v>
      </c>
      <c r="F2021" s="113" t="str">
        <f>VLOOKUP(B2021,'DEER BldgType Assignment'!$B$7:$C$139,2,FALSE)</f>
        <v>RSD</v>
      </c>
      <c r="G2021" s="113"/>
      <c r="H2021" s="113" t="str">
        <f t="shared" si="31"/>
        <v>RSD</v>
      </c>
      <c r="I2021">
        <v>1</v>
      </c>
    </row>
    <row r="2022" spans="2:9">
      <c r="B2022" s="100" t="s">
        <v>235</v>
      </c>
      <c r="C2022" t="s">
        <v>377</v>
      </c>
      <c r="D2022" t="s">
        <v>44</v>
      </c>
      <c r="E2022" t="s">
        <v>370</v>
      </c>
      <c r="F2022" s="113" t="str">
        <f>VLOOKUP(B2022,'DEER BldgType Assignment'!$B$7:$C$139,2,FALSE)</f>
        <v>RSD</v>
      </c>
      <c r="G2022" s="113"/>
      <c r="H2022" s="113" t="str">
        <f t="shared" si="31"/>
        <v>RSD</v>
      </c>
      <c r="I2022">
        <v>5</v>
      </c>
    </row>
    <row r="2023" spans="2:9">
      <c r="B2023" s="100" t="s">
        <v>235</v>
      </c>
      <c r="C2023" t="s">
        <v>377</v>
      </c>
      <c r="D2023" t="s">
        <v>44</v>
      </c>
      <c r="E2023" t="s">
        <v>365</v>
      </c>
      <c r="F2023" s="113" t="str">
        <f>VLOOKUP(B2023,'DEER BldgType Assignment'!$B$7:$C$139,2,FALSE)</f>
        <v>RSD</v>
      </c>
      <c r="G2023" s="113"/>
      <c r="H2023" s="113" t="str">
        <f t="shared" si="31"/>
        <v>RSD</v>
      </c>
      <c r="I2023">
        <v>1</v>
      </c>
    </row>
    <row r="2024" spans="2:9">
      <c r="B2024" s="100" t="s">
        <v>235</v>
      </c>
      <c r="C2024" t="s">
        <v>377</v>
      </c>
      <c r="D2024" t="s">
        <v>44</v>
      </c>
      <c r="E2024" t="s">
        <v>371</v>
      </c>
      <c r="F2024" s="113" t="str">
        <f>VLOOKUP(B2024,'DEER BldgType Assignment'!$B$7:$C$139,2,FALSE)</f>
        <v>RSD</v>
      </c>
      <c r="G2024" s="113"/>
      <c r="H2024" s="113" t="str">
        <f t="shared" si="31"/>
        <v>RSD</v>
      </c>
      <c r="I2024">
        <v>1</v>
      </c>
    </row>
    <row r="2025" spans="2:9">
      <c r="B2025" s="100" t="s">
        <v>307</v>
      </c>
      <c r="C2025" t="s">
        <v>26</v>
      </c>
      <c r="D2025" t="s">
        <v>48</v>
      </c>
      <c r="E2025" t="s">
        <v>366</v>
      </c>
      <c r="F2025" s="113" t="str">
        <f>VLOOKUP(B2025,'DEER BldgType Assignment'!$B$7:$C$139,2,FALSE)</f>
        <v>RtS</v>
      </c>
      <c r="G2025" s="113"/>
      <c r="H2025" s="113" t="str">
        <f t="shared" si="31"/>
        <v>RtS</v>
      </c>
      <c r="I2025">
        <v>1</v>
      </c>
    </row>
    <row r="2026" spans="2:9">
      <c r="B2026" s="100" t="s">
        <v>307</v>
      </c>
      <c r="C2026" t="s">
        <v>26</v>
      </c>
      <c r="D2026" t="s">
        <v>48</v>
      </c>
      <c r="E2026" t="s">
        <v>340</v>
      </c>
      <c r="F2026" s="113" t="str">
        <f>VLOOKUP(B2026,'DEER BldgType Assignment'!$B$7:$C$139,2,FALSE)</f>
        <v>RtS</v>
      </c>
      <c r="G2026" s="113"/>
      <c r="H2026" s="113" t="str">
        <f t="shared" si="31"/>
        <v>RtS</v>
      </c>
      <c r="I2026">
        <v>2</v>
      </c>
    </row>
    <row r="2027" spans="2:9">
      <c r="B2027" t="s">
        <v>307</v>
      </c>
      <c r="C2027" t="s">
        <v>26</v>
      </c>
      <c r="D2027" t="s">
        <v>48</v>
      </c>
      <c r="E2027" t="s">
        <v>142</v>
      </c>
      <c r="F2027" s="113" t="str">
        <f>VLOOKUP(B2027,'DEER BldgType Assignment'!$B$7:$C$139,2,FALSE)</f>
        <v>RtS</v>
      </c>
      <c r="G2027" s="113"/>
      <c r="H2027" s="113" t="str">
        <f t="shared" si="31"/>
        <v>RtS</v>
      </c>
      <c r="I2027">
        <v>5</v>
      </c>
    </row>
    <row r="2028" spans="2:9">
      <c r="B2028" t="s">
        <v>324</v>
      </c>
      <c r="C2028" t="s">
        <v>48</v>
      </c>
      <c r="D2028" t="s">
        <v>48</v>
      </c>
      <c r="E2028" t="s">
        <v>366</v>
      </c>
      <c r="F2028" s="113" t="str">
        <f>VLOOKUP(B2028,'DEER BldgType Assignment'!$B$7:$C$139,2,FALSE)</f>
        <v>RtS</v>
      </c>
      <c r="G2028" s="113"/>
      <c r="H2028" s="113" t="str">
        <f t="shared" si="31"/>
        <v>RtS</v>
      </c>
      <c r="I2028">
        <v>1</v>
      </c>
    </row>
    <row r="2029" spans="2:9">
      <c r="B2029" t="s">
        <v>324</v>
      </c>
      <c r="C2029" t="s">
        <v>48</v>
      </c>
      <c r="D2029" t="s">
        <v>48</v>
      </c>
      <c r="E2029" t="s">
        <v>370</v>
      </c>
      <c r="F2029" s="113" t="str">
        <f>VLOOKUP(B2029,'DEER BldgType Assignment'!$B$7:$C$139,2,FALSE)</f>
        <v>RtS</v>
      </c>
      <c r="G2029" s="113"/>
      <c r="H2029" s="113" t="str">
        <f t="shared" si="31"/>
        <v>RtS</v>
      </c>
      <c r="I2029">
        <v>2</v>
      </c>
    </row>
    <row r="2030" spans="2:9">
      <c r="B2030" t="s">
        <v>324</v>
      </c>
      <c r="C2030" t="s">
        <v>48</v>
      </c>
      <c r="D2030" t="s">
        <v>48</v>
      </c>
      <c r="E2030" t="s">
        <v>372</v>
      </c>
      <c r="F2030" s="113" t="str">
        <f>VLOOKUP(B2030,'DEER BldgType Assignment'!$B$7:$C$139,2,FALSE)</f>
        <v>RtS</v>
      </c>
      <c r="G2030" s="113"/>
      <c r="H2030" s="113" t="str">
        <f t="shared" si="31"/>
        <v>RtS</v>
      </c>
      <c r="I2030">
        <v>1</v>
      </c>
    </row>
    <row r="2031" spans="2:9">
      <c r="B2031" t="s">
        <v>324</v>
      </c>
      <c r="C2031" t="s">
        <v>48</v>
      </c>
      <c r="D2031" t="s">
        <v>48</v>
      </c>
      <c r="E2031" t="s">
        <v>365</v>
      </c>
      <c r="F2031" s="113" t="str">
        <f>VLOOKUP(B2031,'DEER BldgType Assignment'!$B$7:$C$139,2,FALSE)</f>
        <v>RtS</v>
      </c>
      <c r="G2031" s="113"/>
      <c r="H2031" s="113" t="str">
        <f t="shared" si="31"/>
        <v>RtS</v>
      </c>
      <c r="I2031">
        <v>2</v>
      </c>
    </row>
    <row r="2032" spans="2:9">
      <c r="B2032" t="s">
        <v>324</v>
      </c>
      <c r="C2032" t="s">
        <v>48</v>
      </c>
      <c r="D2032" t="s">
        <v>48</v>
      </c>
      <c r="E2032" t="s">
        <v>340</v>
      </c>
      <c r="F2032" s="113" t="str">
        <f>VLOOKUP(B2032,'DEER BldgType Assignment'!$B$7:$C$139,2,FALSE)</f>
        <v>RtS</v>
      </c>
      <c r="G2032" s="113"/>
      <c r="H2032" s="113" t="str">
        <f t="shared" si="31"/>
        <v>RtS</v>
      </c>
      <c r="I2032">
        <v>1</v>
      </c>
    </row>
    <row r="2033" spans="2:9">
      <c r="B2033" t="s">
        <v>107</v>
      </c>
      <c r="C2033" t="s">
        <v>374</v>
      </c>
      <c r="D2033" t="s">
        <v>107</v>
      </c>
      <c r="E2033" t="s">
        <v>367</v>
      </c>
      <c r="F2033" s="113" t="str">
        <f>VLOOKUP(B2033,'DEER BldgType Assignment'!$B$7:$C$139,2,FALSE)</f>
        <v>Nrs</v>
      </c>
      <c r="G2033" s="113"/>
      <c r="H2033" s="113" t="str">
        <f t="shared" si="31"/>
        <v>Nrs</v>
      </c>
      <c r="I2033">
        <v>3</v>
      </c>
    </row>
    <row r="2034" spans="2:9">
      <c r="B2034" t="s">
        <v>107</v>
      </c>
      <c r="C2034" t="s">
        <v>374</v>
      </c>
      <c r="D2034" t="s">
        <v>107</v>
      </c>
      <c r="E2034" t="s">
        <v>371</v>
      </c>
      <c r="F2034" s="113" t="str">
        <f>VLOOKUP(B2034,'DEER BldgType Assignment'!$B$7:$C$139,2,FALSE)</f>
        <v>Nrs</v>
      </c>
      <c r="G2034" s="113"/>
      <c r="H2034" s="113" t="str">
        <f t="shared" si="31"/>
        <v>Nrs</v>
      </c>
      <c r="I2034">
        <v>1</v>
      </c>
    </row>
    <row r="2035" spans="2:9">
      <c r="B2035" t="s">
        <v>107</v>
      </c>
      <c r="C2035" t="s">
        <v>374</v>
      </c>
      <c r="D2035" t="s">
        <v>107</v>
      </c>
      <c r="E2035" t="s">
        <v>366</v>
      </c>
      <c r="F2035" s="113" t="str">
        <f>VLOOKUP(B2035,'DEER BldgType Assignment'!$B$7:$C$139,2,FALSE)</f>
        <v>Nrs</v>
      </c>
      <c r="G2035" s="113"/>
      <c r="H2035" s="113" t="str">
        <f t="shared" si="31"/>
        <v>Nrs</v>
      </c>
      <c r="I2035">
        <v>2</v>
      </c>
    </row>
    <row r="2036" spans="2:9">
      <c r="B2036" t="s">
        <v>306</v>
      </c>
      <c r="C2036" t="s">
        <v>34</v>
      </c>
      <c r="D2036" t="s">
        <v>34</v>
      </c>
      <c r="E2036" t="s">
        <v>366</v>
      </c>
      <c r="F2036" s="113" t="str">
        <f>VLOOKUP(B2036,'DEER BldgType Assignment'!$B$7:$C$139,2,FALSE)</f>
        <v>OfS</v>
      </c>
      <c r="G2036" s="113"/>
      <c r="H2036" s="113" t="str">
        <f t="shared" si="31"/>
        <v>OfS</v>
      </c>
      <c r="I2036">
        <v>1</v>
      </c>
    </row>
    <row r="2037" spans="2:9">
      <c r="B2037" s="100" t="s">
        <v>298</v>
      </c>
      <c r="C2037" t="s">
        <v>34</v>
      </c>
      <c r="D2037" t="s">
        <v>34</v>
      </c>
      <c r="E2037" t="s">
        <v>366</v>
      </c>
      <c r="F2037" s="113" t="str">
        <f>VLOOKUP(B2037,'DEER BldgType Assignment'!$B$7:$C$139,2,FALSE)</f>
        <v>OfS</v>
      </c>
      <c r="G2037" s="113"/>
      <c r="H2037" s="113" t="str">
        <f t="shared" si="31"/>
        <v>OfS</v>
      </c>
      <c r="I2037">
        <v>1</v>
      </c>
    </row>
    <row r="2038" spans="2:9">
      <c r="B2038" s="100" t="s">
        <v>298</v>
      </c>
      <c r="C2038" t="s">
        <v>34</v>
      </c>
      <c r="D2038" t="s">
        <v>34</v>
      </c>
      <c r="E2038" t="s">
        <v>370</v>
      </c>
      <c r="F2038" s="113" t="str">
        <f>VLOOKUP(B2038,'DEER BldgType Assignment'!$B$7:$C$139,2,FALSE)</f>
        <v>OfS</v>
      </c>
      <c r="G2038" s="113"/>
      <c r="H2038" s="113" t="str">
        <f t="shared" si="31"/>
        <v>OfS</v>
      </c>
      <c r="I2038">
        <v>1</v>
      </c>
    </row>
    <row r="2039" spans="2:9">
      <c r="B2039" s="100" t="s">
        <v>298</v>
      </c>
      <c r="C2039" t="s">
        <v>34</v>
      </c>
      <c r="D2039" t="s">
        <v>34</v>
      </c>
      <c r="E2039" t="s">
        <v>365</v>
      </c>
      <c r="F2039" s="113" t="str">
        <f>VLOOKUP(B2039,'DEER BldgType Assignment'!$B$7:$C$139,2,FALSE)</f>
        <v>OfS</v>
      </c>
      <c r="G2039" s="113"/>
      <c r="H2039" s="113" t="str">
        <f t="shared" si="31"/>
        <v>OfS</v>
      </c>
      <c r="I2039">
        <v>5</v>
      </c>
    </row>
    <row r="2040" spans="2:9">
      <c r="B2040" s="100" t="s">
        <v>298</v>
      </c>
      <c r="C2040" t="s">
        <v>34</v>
      </c>
      <c r="D2040" t="s">
        <v>34</v>
      </c>
      <c r="E2040" t="s">
        <v>340</v>
      </c>
      <c r="F2040" s="113" t="str">
        <f>VLOOKUP(B2040,'DEER BldgType Assignment'!$B$7:$C$139,2,FALSE)</f>
        <v>OfS</v>
      </c>
      <c r="G2040" s="113"/>
      <c r="H2040" s="113" t="str">
        <f t="shared" si="31"/>
        <v>OfS</v>
      </c>
      <c r="I2040">
        <v>1</v>
      </c>
    </row>
    <row r="2041" spans="2:9">
      <c r="B2041" t="s">
        <v>109</v>
      </c>
      <c r="C2041" t="s">
        <v>368</v>
      </c>
      <c r="D2041" t="s">
        <v>109</v>
      </c>
      <c r="E2041" t="s">
        <v>369</v>
      </c>
      <c r="F2041" s="113" t="str">
        <f>VLOOKUP(B2041,'DEER BldgType Assignment'!$B$7:$C$139,2,FALSE)</f>
        <v>Mtl</v>
      </c>
      <c r="G2041" s="113"/>
      <c r="H2041" s="113" t="str">
        <f t="shared" si="31"/>
        <v>Mtl</v>
      </c>
      <c r="I2041">
        <v>2</v>
      </c>
    </row>
    <row r="2042" spans="2:9">
      <c r="B2042" t="s">
        <v>109</v>
      </c>
      <c r="C2042" t="s">
        <v>368</v>
      </c>
      <c r="D2042" t="s">
        <v>109</v>
      </c>
      <c r="E2042" t="s">
        <v>367</v>
      </c>
      <c r="F2042" s="113" t="str">
        <f>VLOOKUP(B2042,'DEER BldgType Assignment'!$B$7:$C$139,2,FALSE)</f>
        <v>Mtl</v>
      </c>
      <c r="G2042" s="113"/>
      <c r="H2042" s="113" t="str">
        <f t="shared" si="31"/>
        <v>Mtl</v>
      </c>
      <c r="I2042">
        <v>1</v>
      </c>
    </row>
    <row r="2043" spans="2:9">
      <c r="B2043" t="s">
        <v>109</v>
      </c>
      <c r="C2043" t="s">
        <v>368</v>
      </c>
      <c r="D2043" t="s">
        <v>109</v>
      </c>
      <c r="E2043" t="s">
        <v>365</v>
      </c>
      <c r="F2043" s="113" t="str">
        <f>VLOOKUP(B2043,'DEER BldgType Assignment'!$B$7:$C$139,2,FALSE)</f>
        <v>Mtl</v>
      </c>
      <c r="G2043" s="113"/>
      <c r="H2043" s="113" t="str">
        <f t="shared" si="31"/>
        <v>Mtl</v>
      </c>
      <c r="I2043">
        <v>1</v>
      </c>
    </row>
    <row r="2044" spans="2:9">
      <c r="B2044" t="s">
        <v>109</v>
      </c>
      <c r="C2044" t="s">
        <v>368</v>
      </c>
      <c r="D2044" t="s">
        <v>109</v>
      </c>
      <c r="E2044" t="s">
        <v>366</v>
      </c>
      <c r="F2044" s="113" t="str">
        <f>VLOOKUP(B2044,'DEER BldgType Assignment'!$B$7:$C$139,2,FALSE)</f>
        <v>Mtl</v>
      </c>
      <c r="G2044" s="113"/>
      <c r="H2044" s="113" t="str">
        <f t="shared" si="31"/>
        <v>Mtl</v>
      </c>
      <c r="I2044">
        <v>3</v>
      </c>
    </row>
    <row r="2045" spans="2:9">
      <c r="B2045" t="s">
        <v>336</v>
      </c>
      <c r="C2045" t="s">
        <v>48</v>
      </c>
      <c r="D2045" t="s">
        <v>48</v>
      </c>
      <c r="E2045" t="s">
        <v>340</v>
      </c>
      <c r="F2045" s="113" t="str">
        <f>VLOOKUP(B2045,'DEER BldgType Assignment'!$B$7:$C$139,2,FALSE)</f>
        <v>RtS</v>
      </c>
      <c r="G2045" s="113"/>
      <c r="H2045" s="113" t="str">
        <f t="shared" si="31"/>
        <v>RtS</v>
      </c>
      <c r="I2045">
        <v>1</v>
      </c>
    </row>
    <row r="2046" spans="2:9">
      <c r="B2046" t="s">
        <v>336</v>
      </c>
      <c r="C2046" t="s">
        <v>48</v>
      </c>
      <c r="D2046" t="s">
        <v>48</v>
      </c>
      <c r="E2046" t="s">
        <v>142</v>
      </c>
      <c r="F2046" s="113" t="str">
        <f>VLOOKUP(B2046,'DEER BldgType Assignment'!$B$7:$C$139,2,FALSE)</f>
        <v>RtS</v>
      </c>
      <c r="G2046" s="113"/>
      <c r="H2046" s="113" t="str">
        <f t="shared" si="31"/>
        <v>RtS</v>
      </c>
      <c r="I2046">
        <v>1</v>
      </c>
    </row>
    <row r="2047" spans="2:9">
      <c r="B2047" t="s">
        <v>215</v>
      </c>
      <c r="C2047" t="s">
        <v>34</v>
      </c>
      <c r="D2047" t="s">
        <v>36</v>
      </c>
      <c r="E2047" t="s">
        <v>367</v>
      </c>
      <c r="F2047" s="113" t="str">
        <f>VLOOKUP(B2047,'DEER BldgType Assignment'!$B$7:$C$139,2,FALSE)</f>
        <v>OfL</v>
      </c>
      <c r="G2047" s="113"/>
      <c r="H2047" s="113" t="str">
        <f t="shared" si="31"/>
        <v>OfL</v>
      </c>
      <c r="I2047">
        <v>1</v>
      </c>
    </row>
    <row r="2048" spans="2:9">
      <c r="B2048" t="s">
        <v>215</v>
      </c>
      <c r="C2048" t="s">
        <v>34</v>
      </c>
      <c r="D2048" t="s">
        <v>36</v>
      </c>
      <c r="E2048" t="s">
        <v>366</v>
      </c>
      <c r="F2048" s="113" t="str">
        <f>VLOOKUP(B2048,'DEER BldgType Assignment'!$B$7:$C$139,2,FALSE)</f>
        <v>OfL</v>
      </c>
      <c r="G2048" s="113"/>
      <c r="H2048" s="113" t="str">
        <f t="shared" si="31"/>
        <v>OfL</v>
      </c>
      <c r="I2048">
        <v>1</v>
      </c>
    </row>
    <row r="2049" spans="2:9">
      <c r="B2049" t="s">
        <v>215</v>
      </c>
      <c r="C2049" t="s">
        <v>34</v>
      </c>
      <c r="D2049" t="s">
        <v>36</v>
      </c>
      <c r="E2049" t="s">
        <v>379</v>
      </c>
      <c r="F2049" s="113" t="str">
        <f>VLOOKUP(B2049,'DEER BldgType Assignment'!$B$7:$C$139,2,FALSE)</f>
        <v>OfL</v>
      </c>
      <c r="G2049" s="113"/>
      <c r="H2049" s="113" t="str">
        <f t="shared" si="31"/>
        <v>OfL</v>
      </c>
      <c r="I2049">
        <v>1</v>
      </c>
    </row>
    <row r="2050" spans="2:9">
      <c r="B2050" t="s">
        <v>108</v>
      </c>
      <c r="C2050" t="s">
        <v>368</v>
      </c>
      <c r="D2050" t="s">
        <v>108</v>
      </c>
      <c r="E2050" t="s">
        <v>369</v>
      </c>
      <c r="F2050" s="113" t="str">
        <f>VLOOKUP(B2050,'DEER BldgType Assignment'!$B$7:$C$139,2,FALSE)</f>
        <v>Htl</v>
      </c>
      <c r="G2050" s="113"/>
      <c r="H2050" s="113" t="str">
        <f t="shared" si="31"/>
        <v>Htl</v>
      </c>
      <c r="I2050">
        <v>1</v>
      </c>
    </row>
    <row r="2051" spans="2:9">
      <c r="B2051" t="s">
        <v>108</v>
      </c>
      <c r="C2051" t="s">
        <v>368</v>
      </c>
      <c r="D2051" t="s">
        <v>108</v>
      </c>
      <c r="E2051" t="s">
        <v>372</v>
      </c>
      <c r="F2051" s="113" t="str">
        <f>VLOOKUP(B2051,'DEER BldgType Assignment'!$B$7:$C$139,2,FALSE)</f>
        <v>Htl</v>
      </c>
      <c r="G2051" s="113"/>
      <c r="H2051" s="113" t="str">
        <f t="shared" si="31"/>
        <v>Htl</v>
      </c>
      <c r="I2051">
        <v>1</v>
      </c>
    </row>
    <row r="2052" spans="2:9">
      <c r="B2052" t="s">
        <v>108</v>
      </c>
      <c r="C2052" t="s">
        <v>368</v>
      </c>
      <c r="D2052" t="s">
        <v>108</v>
      </c>
      <c r="E2052" t="s">
        <v>365</v>
      </c>
      <c r="F2052" s="113" t="str">
        <f>VLOOKUP(B2052,'DEER BldgType Assignment'!$B$7:$C$139,2,FALSE)</f>
        <v>Htl</v>
      </c>
      <c r="G2052" s="113"/>
      <c r="H2052" s="113" t="str">
        <f t="shared" si="31"/>
        <v>Htl</v>
      </c>
      <c r="I2052">
        <v>1</v>
      </c>
    </row>
    <row r="2053" spans="2:9">
      <c r="B2053" t="s">
        <v>108</v>
      </c>
      <c r="C2053" t="s">
        <v>368</v>
      </c>
      <c r="D2053" t="s">
        <v>108</v>
      </c>
      <c r="E2053" t="s">
        <v>366</v>
      </c>
      <c r="F2053" s="113" t="str">
        <f>VLOOKUP(B2053,'DEER BldgType Assignment'!$B$7:$C$139,2,FALSE)</f>
        <v>Htl</v>
      </c>
      <c r="G2053" s="113"/>
      <c r="H2053" s="113" t="str">
        <f t="shared" si="31"/>
        <v>Htl</v>
      </c>
      <c r="I2053">
        <v>1</v>
      </c>
    </row>
    <row r="2054" spans="2:9">
      <c r="B2054" s="100" t="s">
        <v>239</v>
      </c>
      <c r="C2054" t="s">
        <v>48</v>
      </c>
      <c r="D2054" t="s">
        <v>48</v>
      </c>
      <c r="E2054" t="s">
        <v>366</v>
      </c>
      <c r="F2054" s="113" t="str">
        <f>VLOOKUP(B2054,'DEER BldgType Assignment'!$B$7:$C$139,2,FALSE)</f>
        <v>RtS</v>
      </c>
      <c r="G2054" s="113"/>
      <c r="H2054" s="113" t="str">
        <f t="shared" si="31"/>
        <v>RtS</v>
      </c>
      <c r="I2054">
        <v>2</v>
      </c>
    </row>
    <row r="2055" spans="2:9">
      <c r="B2055" s="100" t="s">
        <v>239</v>
      </c>
      <c r="C2055" t="s">
        <v>48</v>
      </c>
      <c r="D2055" t="s">
        <v>48</v>
      </c>
      <c r="E2055" t="s">
        <v>142</v>
      </c>
      <c r="F2055" s="113" t="str">
        <f>VLOOKUP(B2055,'DEER BldgType Assignment'!$B$7:$C$139,2,FALSE)</f>
        <v>RtS</v>
      </c>
      <c r="G2055" s="113"/>
      <c r="H2055" s="113" t="str">
        <f t="shared" si="31"/>
        <v>RtS</v>
      </c>
      <c r="I2055">
        <v>2</v>
      </c>
    </row>
    <row r="2056" spans="2:9">
      <c r="B2056" s="100" t="s">
        <v>239</v>
      </c>
      <c r="C2056" t="s">
        <v>48</v>
      </c>
      <c r="D2056" t="s">
        <v>48</v>
      </c>
      <c r="E2056" t="s">
        <v>370</v>
      </c>
      <c r="F2056" s="113" t="str">
        <f>VLOOKUP(B2056,'DEER BldgType Assignment'!$B$7:$C$139,2,FALSE)</f>
        <v>RtS</v>
      </c>
      <c r="G2056" s="113"/>
      <c r="H2056" s="113" t="str">
        <f t="shared" ref="H2056:H2119" si="32">IF(ISBLANK(G2056),F2056,G2056)</f>
        <v>RtS</v>
      </c>
      <c r="I2056">
        <v>1</v>
      </c>
    </row>
    <row r="2057" spans="2:9">
      <c r="B2057" s="100" t="s">
        <v>239</v>
      </c>
      <c r="C2057" t="s">
        <v>48</v>
      </c>
      <c r="D2057" t="s">
        <v>48</v>
      </c>
      <c r="E2057" t="s">
        <v>371</v>
      </c>
      <c r="F2057" s="113" t="str">
        <f>VLOOKUP(B2057,'DEER BldgType Assignment'!$B$7:$C$139,2,FALSE)</f>
        <v>RtS</v>
      </c>
      <c r="G2057" s="113"/>
      <c r="H2057" s="113" t="str">
        <f t="shared" si="32"/>
        <v>RtS</v>
      </c>
      <c r="I2057">
        <v>1</v>
      </c>
    </row>
    <row r="2058" spans="2:9">
      <c r="B2058" t="s">
        <v>223</v>
      </c>
      <c r="C2058" t="s">
        <v>276</v>
      </c>
      <c r="D2058" t="s">
        <v>105</v>
      </c>
      <c r="E2058" t="s">
        <v>366</v>
      </c>
      <c r="F2058" s="113" t="str">
        <f>VLOOKUP(B2058,'DEER BldgType Assignment'!$B$7:$C$139,2,FALSE)</f>
        <v>MLI</v>
      </c>
      <c r="G2058" s="113"/>
      <c r="H2058" s="113" t="str">
        <f t="shared" si="32"/>
        <v>MLI</v>
      </c>
      <c r="I2058">
        <v>2</v>
      </c>
    </row>
    <row r="2059" spans="2:9">
      <c r="B2059" t="s">
        <v>333</v>
      </c>
      <c r="C2059" t="s">
        <v>48</v>
      </c>
      <c r="D2059" t="s">
        <v>46</v>
      </c>
      <c r="E2059" t="s">
        <v>371</v>
      </c>
      <c r="F2059" s="113" t="str">
        <f>VLOOKUP(B2059,'DEER BldgType Assignment'!$B$7:$C$139,2,FALSE)</f>
        <v>RtL</v>
      </c>
      <c r="G2059" s="113"/>
      <c r="H2059" s="113" t="str">
        <f t="shared" si="32"/>
        <v>RtL</v>
      </c>
      <c r="I2059">
        <v>1</v>
      </c>
    </row>
    <row r="2060" spans="2:9">
      <c r="B2060" t="s">
        <v>333</v>
      </c>
      <c r="C2060" t="s">
        <v>48</v>
      </c>
      <c r="D2060" t="s">
        <v>46</v>
      </c>
      <c r="E2060" t="s">
        <v>366</v>
      </c>
      <c r="F2060" s="113" t="str">
        <f>VLOOKUP(B2060,'DEER BldgType Assignment'!$B$7:$C$139,2,FALSE)</f>
        <v>RtL</v>
      </c>
      <c r="G2060" s="113"/>
      <c r="H2060" s="113" t="str">
        <f t="shared" si="32"/>
        <v>RtL</v>
      </c>
      <c r="I2060">
        <v>5</v>
      </c>
    </row>
    <row r="2061" spans="2:9">
      <c r="B2061" t="s">
        <v>333</v>
      </c>
      <c r="C2061" t="s">
        <v>48</v>
      </c>
      <c r="D2061" t="s">
        <v>46</v>
      </c>
      <c r="E2061" t="s">
        <v>142</v>
      </c>
      <c r="F2061" s="113" t="str">
        <f>VLOOKUP(B2061,'DEER BldgType Assignment'!$B$7:$C$139,2,FALSE)</f>
        <v>RtL</v>
      </c>
      <c r="G2061" s="113"/>
      <c r="H2061" s="113" t="str">
        <f t="shared" si="32"/>
        <v>RtL</v>
      </c>
      <c r="I2061">
        <v>1</v>
      </c>
    </row>
    <row r="2062" spans="2:9">
      <c r="B2062" t="s">
        <v>255</v>
      </c>
      <c r="C2062" t="s">
        <v>44</v>
      </c>
      <c r="D2062" t="s">
        <v>44</v>
      </c>
      <c r="E2062" t="s">
        <v>139</v>
      </c>
      <c r="F2062" s="113" t="str">
        <f>VLOOKUP(B2062,'DEER BldgType Assignment'!$B$7:$C$139,2,FALSE)</f>
        <v>RSD</v>
      </c>
      <c r="G2062" s="113"/>
      <c r="H2062" s="113" t="str">
        <f t="shared" si="32"/>
        <v>RSD</v>
      </c>
      <c r="I2062">
        <v>1</v>
      </c>
    </row>
    <row r="2063" spans="2:9">
      <c r="B2063" t="s">
        <v>255</v>
      </c>
      <c r="C2063" t="s">
        <v>44</v>
      </c>
      <c r="D2063" t="s">
        <v>44</v>
      </c>
      <c r="E2063" t="s">
        <v>367</v>
      </c>
      <c r="F2063" s="113" t="str">
        <f>VLOOKUP(B2063,'DEER BldgType Assignment'!$B$7:$C$139,2,FALSE)</f>
        <v>RSD</v>
      </c>
      <c r="G2063" s="113"/>
      <c r="H2063" s="113" t="str">
        <f t="shared" si="32"/>
        <v>RSD</v>
      </c>
      <c r="I2063">
        <v>1</v>
      </c>
    </row>
    <row r="2064" spans="2:9">
      <c r="B2064" t="s">
        <v>255</v>
      </c>
      <c r="C2064" t="s">
        <v>44</v>
      </c>
      <c r="D2064" t="s">
        <v>44</v>
      </c>
      <c r="E2064" t="s">
        <v>365</v>
      </c>
      <c r="F2064" s="113" t="str">
        <f>VLOOKUP(B2064,'DEER BldgType Assignment'!$B$7:$C$139,2,FALSE)</f>
        <v>RSD</v>
      </c>
      <c r="G2064" s="113"/>
      <c r="H2064" s="113" t="str">
        <f t="shared" si="32"/>
        <v>RSD</v>
      </c>
      <c r="I2064">
        <v>1</v>
      </c>
    </row>
    <row r="2065" spans="2:9">
      <c r="B2065" t="s">
        <v>255</v>
      </c>
      <c r="C2065" t="s">
        <v>44</v>
      </c>
      <c r="D2065" t="s">
        <v>44</v>
      </c>
      <c r="E2065" t="s">
        <v>366</v>
      </c>
      <c r="F2065" s="113" t="str">
        <f>VLOOKUP(B2065,'DEER BldgType Assignment'!$B$7:$C$139,2,FALSE)</f>
        <v>RSD</v>
      </c>
      <c r="G2065" s="113"/>
      <c r="H2065" s="113" t="str">
        <f t="shared" si="32"/>
        <v>RSD</v>
      </c>
      <c r="I2065">
        <v>1</v>
      </c>
    </row>
    <row r="2066" spans="2:9">
      <c r="B2066" t="s">
        <v>255</v>
      </c>
      <c r="C2066" t="s">
        <v>44</v>
      </c>
      <c r="D2066" t="s">
        <v>44</v>
      </c>
      <c r="E2066" t="s">
        <v>340</v>
      </c>
      <c r="F2066" s="113" t="str">
        <f>VLOOKUP(B2066,'DEER BldgType Assignment'!$B$7:$C$139,2,FALSE)</f>
        <v>RSD</v>
      </c>
      <c r="G2066" s="113"/>
      <c r="H2066" s="113" t="str">
        <f t="shared" si="32"/>
        <v>RSD</v>
      </c>
      <c r="I2066">
        <v>2</v>
      </c>
    </row>
    <row r="2067" spans="2:9">
      <c r="B2067" t="s">
        <v>341</v>
      </c>
      <c r="C2067" t="s">
        <v>44</v>
      </c>
      <c r="D2067" t="s">
        <v>44</v>
      </c>
      <c r="E2067" t="s">
        <v>367</v>
      </c>
      <c r="F2067" s="113" t="str">
        <f>VLOOKUP(B2067,'DEER BldgType Assignment'!$B$7:$C$139,2,FALSE)</f>
        <v>RSD</v>
      </c>
      <c r="G2067" s="113"/>
      <c r="H2067" s="113" t="str">
        <f t="shared" si="32"/>
        <v>RSD</v>
      </c>
      <c r="I2067">
        <v>2</v>
      </c>
    </row>
    <row r="2068" spans="2:9">
      <c r="B2068" t="s">
        <v>341</v>
      </c>
      <c r="C2068" t="s">
        <v>44</v>
      </c>
      <c r="D2068" t="s">
        <v>44</v>
      </c>
      <c r="E2068" t="s">
        <v>366</v>
      </c>
      <c r="F2068" s="113" t="str">
        <f>VLOOKUP(B2068,'DEER BldgType Assignment'!$B$7:$C$139,2,FALSE)</f>
        <v>RSD</v>
      </c>
      <c r="G2068" s="113"/>
      <c r="H2068" s="113" t="str">
        <f t="shared" si="32"/>
        <v>RSD</v>
      </c>
      <c r="I2068">
        <v>2</v>
      </c>
    </row>
    <row r="2069" spans="2:9">
      <c r="B2069" t="s">
        <v>341</v>
      </c>
      <c r="C2069" t="s">
        <v>44</v>
      </c>
      <c r="D2069" t="s">
        <v>44</v>
      </c>
      <c r="E2069" t="s">
        <v>340</v>
      </c>
      <c r="F2069" s="113" t="str">
        <f>VLOOKUP(B2069,'DEER BldgType Assignment'!$B$7:$C$139,2,FALSE)</f>
        <v>RSD</v>
      </c>
      <c r="G2069" s="113"/>
      <c r="H2069" s="113" t="str">
        <f t="shared" si="32"/>
        <v>RSD</v>
      </c>
      <c r="I2069">
        <v>2</v>
      </c>
    </row>
    <row r="2070" spans="2:9">
      <c r="B2070" t="s">
        <v>341</v>
      </c>
      <c r="C2070" t="s">
        <v>44</v>
      </c>
      <c r="D2070" t="s">
        <v>44</v>
      </c>
      <c r="E2070" t="s">
        <v>372</v>
      </c>
      <c r="F2070" s="113" t="str">
        <f>VLOOKUP(B2070,'DEER BldgType Assignment'!$B$7:$C$139,2,FALSE)</f>
        <v>RSD</v>
      </c>
      <c r="G2070" s="113"/>
      <c r="H2070" s="113" t="str">
        <f t="shared" si="32"/>
        <v>RSD</v>
      </c>
      <c r="I2070">
        <v>1</v>
      </c>
    </row>
    <row r="2071" spans="2:9">
      <c r="B2071" t="s">
        <v>223</v>
      </c>
      <c r="C2071" t="s">
        <v>48</v>
      </c>
      <c r="D2071" t="s">
        <v>105</v>
      </c>
      <c r="E2071" t="s">
        <v>366</v>
      </c>
      <c r="F2071" s="113" t="str">
        <f>VLOOKUP(B2071,'DEER BldgType Assignment'!$B$7:$C$139,2,FALSE)</f>
        <v>MLI</v>
      </c>
      <c r="G2071" s="113"/>
      <c r="H2071" s="113" t="str">
        <f t="shared" si="32"/>
        <v>MLI</v>
      </c>
      <c r="I2071">
        <v>2</v>
      </c>
    </row>
    <row r="2072" spans="2:9">
      <c r="B2072" t="s">
        <v>314</v>
      </c>
      <c r="C2072" t="s">
        <v>368</v>
      </c>
      <c r="D2072" t="s">
        <v>109</v>
      </c>
      <c r="E2072" t="s">
        <v>369</v>
      </c>
      <c r="F2072" s="113" t="str">
        <f>VLOOKUP(B2072,'DEER BldgType Assignment'!$B$7:$C$139,2,FALSE)</f>
        <v>Mtl</v>
      </c>
      <c r="G2072" s="113"/>
      <c r="H2072" s="113" t="str">
        <f t="shared" si="32"/>
        <v>Mtl</v>
      </c>
      <c r="I2072">
        <v>1</v>
      </c>
    </row>
    <row r="2073" spans="2:9">
      <c r="B2073" t="s">
        <v>314</v>
      </c>
      <c r="C2073" t="s">
        <v>368</v>
      </c>
      <c r="D2073" t="s">
        <v>109</v>
      </c>
      <c r="E2073" t="s">
        <v>367</v>
      </c>
      <c r="F2073" s="113" t="str">
        <f>VLOOKUP(B2073,'DEER BldgType Assignment'!$B$7:$C$139,2,FALSE)</f>
        <v>Mtl</v>
      </c>
      <c r="G2073" s="113"/>
      <c r="H2073" s="113" t="str">
        <f t="shared" si="32"/>
        <v>Mtl</v>
      </c>
      <c r="I2073">
        <v>1</v>
      </c>
    </row>
    <row r="2074" spans="2:9">
      <c r="B2074" t="s">
        <v>314</v>
      </c>
      <c r="C2074" t="s">
        <v>368</v>
      </c>
      <c r="D2074" t="s">
        <v>109</v>
      </c>
      <c r="E2074" t="s">
        <v>366</v>
      </c>
      <c r="F2074" s="113" t="str">
        <f>VLOOKUP(B2074,'DEER BldgType Assignment'!$B$7:$C$139,2,FALSE)</f>
        <v>Mtl</v>
      </c>
      <c r="G2074" s="113"/>
      <c r="H2074" s="113" t="str">
        <f t="shared" si="32"/>
        <v>Mtl</v>
      </c>
      <c r="I2074">
        <v>2</v>
      </c>
    </row>
    <row r="2075" spans="2:9">
      <c r="B2075" t="s">
        <v>230</v>
      </c>
      <c r="C2075" t="s">
        <v>15</v>
      </c>
      <c r="D2075" t="s">
        <v>15</v>
      </c>
      <c r="E2075" t="s">
        <v>366</v>
      </c>
      <c r="F2075" s="113" t="str">
        <f>VLOOKUP(B2075,'DEER BldgType Assignment'!$B$7:$C$139,2,FALSE)</f>
        <v>Asm</v>
      </c>
      <c r="G2075" s="113"/>
      <c r="H2075" s="113" t="str">
        <f t="shared" si="32"/>
        <v>Asm</v>
      </c>
      <c r="I2075">
        <v>2</v>
      </c>
    </row>
    <row r="2076" spans="2:9">
      <c r="B2076" t="s">
        <v>324</v>
      </c>
      <c r="C2076" t="s">
        <v>48</v>
      </c>
      <c r="D2076" t="s">
        <v>48</v>
      </c>
      <c r="E2076" t="s">
        <v>367</v>
      </c>
      <c r="F2076" s="113" t="str">
        <f>VLOOKUP(B2076,'DEER BldgType Assignment'!$B$7:$C$139,2,FALSE)</f>
        <v>RtS</v>
      </c>
      <c r="G2076" s="113"/>
      <c r="H2076" s="113" t="str">
        <f t="shared" si="32"/>
        <v>RtS</v>
      </c>
      <c r="I2076">
        <v>1</v>
      </c>
    </row>
    <row r="2077" spans="2:9">
      <c r="B2077" t="s">
        <v>324</v>
      </c>
      <c r="C2077" t="s">
        <v>48</v>
      </c>
      <c r="D2077" t="s">
        <v>48</v>
      </c>
      <c r="E2077" t="s">
        <v>142</v>
      </c>
      <c r="F2077" s="113" t="str">
        <f>VLOOKUP(B2077,'DEER BldgType Assignment'!$B$7:$C$139,2,FALSE)</f>
        <v>RtS</v>
      </c>
      <c r="G2077" s="113"/>
      <c r="H2077" s="113" t="str">
        <f t="shared" si="32"/>
        <v>RtS</v>
      </c>
      <c r="I2077">
        <v>2</v>
      </c>
    </row>
    <row r="2078" spans="2:9">
      <c r="B2078" t="s">
        <v>324</v>
      </c>
      <c r="C2078" t="s">
        <v>48</v>
      </c>
      <c r="D2078" t="s">
        <v>48</v>
      </c>
      <c r="E2078" t="s">
        <v>340</v>
      </c>
      <c r="F2078" s="113" t="str">
        <f>VLOOKUP(B2078,'DEER BldgType Assignment'!$B$7:$C$139,2,FALSE)</f>
        <v>RtS</v>
      </c>
      <c r="G2078" s="113"/>
      <c r="H2078" s="113" t="str">
        <f t="shared" si="32"/>
        <v>RtS</v>
      </c>
      <c r="I2078">
        <v>1</v>
      </c>
    </row>
    <row r="2079" spans="2:9">
      <c r="B2079" t="s">
        <v>293</v>
      </c>
      <c r="C2079" t="s">
        <v>34</v>
      </c>
      <c r="D2079" t="s">
        <v>34</v>
      </c>
      <c r="E2079" t="s">
        <v>340</v>
      </c>
      <c r="F2079" s="113" t="str">
        <f>VLOOKUP(B2079,'DEER BldgType Assignment'!$B$7:$C$139,2,FALSE)</f>
        <v>OfS</v>
      </c>
      <c r="G2079" s="113"/>
      <c r="H2079" s="113" t="str">
        <f t="shared" si="32"/>
        <v>OfS</v>
      </c>
      <c r="I2079">
        <v>1</v>
      </c>
    </row>
    <row r="2080" spans="2:9">
      <c r="B2080" t="s">
        <v>308</v>
      </c>
      <c r="C2080" t="s">
        <v>374</v>
      </c>
      <c r="D2080" t="s">
        <v>34</v>
      </c>
      <c r="E2080" t="s">
        <v>366</v>
      </c>
      <c r="F2080" s="113" t="str">
        <f>VLOOKUP(B2080,'DEER BldgType Assignment'!$B$7:$C$139,2,FALSE)</f>
        <v>OfS</v>
      </c>
      <c r="G2080" s="113"/>
      <c r="H2080" s="113" t="str">
        <f t="shared" si="32"/>
        <v>OfS</v>
      </c>
      <c r="I2080">
        <v>3</v>
      </c>
    </row>
    <row r="2081" spans="2:9">
      <c r="B2081" t="s">
        <v>308</v>
      </c>
      <c r="C2081" t="s">
        <v>374</v>
      </c>
      <c r="D2081" t="s">
        <v>34</v>
      </c>
      <c r="E2081" t="s">
        <v>370</v>
      </c>
      <c r="F2081" s="113" t="str">
        <f>VLOOKUP(B2081,'DEER BldgType Assignment'!$B$7:$C$139,2,FALSE)</f>
        <v>OfS</v>
      </c>
      <c r="G2081" s="113"/>
      <c r="H2081" s="113" t="str">
        <f t="shared" si="32"/>
        <v>OfS</v>
      </c>
      <c r="I2081">
        <v>2</v>
      </c>
    </row>
    <row r="2082" spans="2:9">
      <c r="B2082" t="s">
        <v>308</v>
      </c>
      <c r="C2082" t="s">
        <v>374</v>
      </c>
      <c r="D2082" t="s">
        <v>34</v>
      </c>
      <c r="E2082" t="s">
        <v>367</v>
      </c>
      <c r="F2082" s="113" t="str">
        <f>VLOOKUP(B2082,'DEER BldgType Assignment'!$B$7:$C$139,2,FALSE)</f>
        <v>OfS</v>
      </c>
      <c r="G2082" s="113"/>
      <c r="H2082" s="113" t="str">
        <f t="shared" si="32"/>
        <v>OfS</v>
      </c>
      <c r="I2082">
        <v>4</v>
      </c>
    </row>
    <row r="2083" spans="2:9">
      <c r="B2083" t="s">
        <v>308</v>
      </c>
      <c r="C2083" t="s">
        <v>374</v>
      </c>
      <c r="D2083" t="s">
        <v>34</v>
      </c>
      <c r="E2083" t="s">
        <v>365</v>
      </c>
      <c r="F2083" s="113" t="str">
        <f>VLOOKUP(B2083,'DEER BldgType Assignment'!$B$7:$C$139,2,FALSE)</f>
        <v>OfS</v>
      </c>
      <c r="G2083" s="113"/>
      <c r="H2083" s="113" t="str">
        <f t="shared" si="32"/>
        <v>OfS</v>
      </c>
      <c r="I2083">
        <v>6</v>
      </c>
    </row>
    <row r="2084" spans="2:9">
      <c r="B2084" t="s">
        <v>324</v>
      </c>
      <c r="C2084" t="s">
        <v>48</v>
      </c>
      <c r="D2084" t="s">
        <v>48</v>
      </c>
      <c r="E2084" t="s">
        <v>142</v>
      </c>
      <c r="F2084" s="113" t="str">
        <f>VLOOKUP(B2084,'DEER BldgType Assignment'!$B$7:$C$139,2,FALSE)</f>
        <v>RtS</v>
      </c>
      <c r="G2084" s="113"/>
      <c r="H2084" s="113" t="str">
        <f t="shared" si="32"/>
        <v>RtS</v>
      </c>
      <c r="I2084">
        <v>3</v>
      </c>
    </row>
    <row r="2085" spans="2:9">
      <c r="B2085" s="100" t="s">
        <v>229</v>
      </c>
      <c r="C2085" t="s">
        <v>48</v>
      </c>
      <c r="D2085" t="s">
        <v>105</v>
      </c>
      <c r="E2085" t="s">
        <v>366</v>
      </c>
      <c r="F2085" s="113" t="str">
        <f>VLOOKUP(B2085,'DEER BldgType Assignment'!$B$7:$C$139,2,FALSE)</f>
        <v>MLI</v>
      </c>
      <c r="G2085" s="113"/>
      <c r="H2085" s="113" t="str">
        <f t="shared" si="32"/>
        <v>MLI</v>
      </c>
      <c r="I2085">
        <v>2</v>
      </c>
    </row>
    <row r="2086" spans="2:9">
      <c r="B2086" s="100" t="s">
        <v>229</v>
      </c>
      <c r="C2086" t="s">
        <v>48</v>
      </c>
      <c r="D2086" t="s">
        <v>105</v>
      </c>
      <c r="E2086" t="s">
        <v>367</v>
      </c>
      <c r="F2086" s="113" t="str">
        <f>VLOOKUP(B2086,'DEER BldgType Assignment'!$B$7:$C$139,2,FALSE)</f>
        <v>MLI</v>
      </c>
      <c r="G2086" s="113"/>
      <c r="H2086" s="113" t="str">
        <f t="shared" si="32"/>
        <v>MLI</v>
      </c>
      <c r="I2086">
        <v>3</v>
      </c>
    </row>
    <row r="2087" spans="2:9">
      <c r="B2087" s="100" t="s">
        <v>229</v>
      </c>
      <c r="C2087" t="s">
        <v>48</v>
      </c>
      <c r="D2087" t="s">
        <v>105</v>
      </c>
      <c r="E2087" t="s">
        <v>365</v>
      </c>
      <c r="F2087" s="113" t="str">
        <f>VLOOKUP(B2087,'DEER BldgType Assignment'!$B$7:$C$139,2,FALSE)</f>
        <v>MLI</v>
      </c>
      <c r="G2087" s="113"/>
      <c r="H2087" s="113" t="str">
        <f t="shared" si="32"/>
        <v>MLI</v>
      </c>
      <c r="I2087">
        <v>5</v>
      </c>
    </row>
    <row r="2088" spans="2:9">
      <c r="B2088" s="100" t="s">
        <v>229</v>
      </c>
      <c r="C2088" t="s">
        <v>48</v>
      </c>
      <c r="D2088" t="s">
        <v>105</v>
      </c>
      <c r="E2088" t="s">
        <v>371</v>
      </c>
      <c r="F2088" s="113" t="str">
        <f>VLOOKUP(B2088,'DEER BldgType Assignment'!$B$7:$C$139,2,FALSE)</f>
        <v>MLI</v>
      </c>
      <c r="G2088" s="113"/>
      <c r="H2088" s="113" t="str">
        <f t="shared" si="32"/>
        <v>MLI</v>
      </c>
      <c r="I2088">
        <v>1</v>
      </c>
    </row>
    <row r="2089" spans="2:9">
      <c r="B2089" s="100" t="s">
        <v>229</v>
      </c>
      <c r="C2089" t="s">
        <v>48</v>
      </c>
      <c r="D2089" t="s">
        <v>105</v>
      </c>
      <c r="E2089" t="s">
        <v>340</v>
      </c>
      <c r="F2089" s="113" t="str">
        <f>VLOOKUP(B2089,'DEER BldgType Assignment'!$B$7:$C$139,2,FALSE)</f>
        <v>MLI</v>
      </c>
      <c r="G2089" s="113"/>
      <c r="H2089" s="113" t="str">
        <f t="shared" si="32"/>
        <v>MLI</v>
      </c>
      <c r="I2089">
        <v>1</v>
      </c>
    </row>
    <row r="2090" spans="2:9">
      <c r="B2090" t="s">
        <v>336</v>
      </c>
      <c r="C2090" t="s">
        <v>48</v>
      </c>
      <c r="D2090" t="s">
        <v>48</v>
      </c>
      <c r="E2090" t="s">
        <v>142</v>
      </c>
      <c r="F2090" s="113" t="str">
        <f>VLOOKUP(B2090,'DEER BldgType Assignment'!$B$7:$C$139,2,FALSE)</f>
        <v>RtS</v>
      </c>
      <c r="G2090" s="113"/>
      <c r="H2090" s="113" t="str">
        <f t="shared" si="32"/>
        <v>RtS</v>
      </c>
      <c r="I2090">
        <v>2</v>
      </c>
    </row>
    <row r="2091" spans="2:9">
      <c r="B2091" t="s">
        <v>336</v>
      </c>
      <c r="C2091" t="s">
        <v>48</v>
      </c>
      <c r="D2091" t="s">
        <v>48</v>
      </c>
      <c r="E2091" t="s">
        <v>366</v>
      </c>
      <c r="F2091" s="113" t="str">
        <f>VLOOKUP(B2091,'DEER BldgType Assignment'!$B$7:$C$139,2,FALSE)</f>
        <v>RtS</v>
      </c>
      <c r="G2091" s="113"/>
      <c r="H2091" s="113" t="str">
        <f t="shared" si="32"/>
        <v>RtS</v>
      </c>
      <c r="I2091">
        <v>1</v>
      </c>
    </row>
    <row r="2092" spans="2:9">
      <c r="B2092" t="s">
        <v>336</v>
      </c>
      <c r="C2092" t="s">
        <v>48</v>
      </c>
      <c r="D2092" t="s">
        <v>48</v>
      </c>
      <c r="E2092" t="s">
        <v>365</v>
      </c>
      <c r="F2092" s="113" t="str">
        <f>VLOOKUP(B2092,'DEER BldgType Assignment'!$B$7:$C$139,2,FALSE)</f>
        <v>RtS</v>
      </c>
      <c r="G2092" s="113"/>
      <c r="H2092" s="113" t="str">
        <f t="shared" si="32"/>
        <v>RtS</v>
      </c>
      <c r="I2092">
        <v>1</v>
      </c>
    </row>
    <row r="2093" spans="2:9">
      <c r="B2093" t="s">
        <v>336</v>
      </c>
      <c r="C2093" t="s">
        <v>48</v>
      </c>
      <c r="D2093" t="s">
        <v>48</v>
      </c>
      <c r="E2093" t="s">
        <v>142</v>
      </c>
      <c r="F2093" s="113" t="str">
        <f>VLOOKUP(B2093,'DEER BldgType Assignment'!$B$7:$C$139,2,FALSE)</f>
        <v>RtS</v>
      </c>
      <c r="G2093" s="113"/>
      <c r="H2093" s="113" t="str">
        <f t="shared" si="32"/>
        <v>RtS</v>
      </c>
      <c r="I2093">
        <v>1</v>
      </c>
    </row>
    <row r="2094" spans="2:9">
      <c r="B2094" t="s">
        <v>336</v>
      </c>
      <c r="C2094" t="s">
        <v>48</v>
      </c>
      <c r="D2094" t="s">
        <v>48</v>
      </c>
      <c r="E2094" t="s">
        <v>340</v>
      </c>
      <c r="F2094" s="113" t="str">
        <f>VLOOKUP(B2094,'DEER BldgType Assignment'!$B$7:$C$139,2,FALSE)</f>
        <v>RtS</v>
      </c>
      <c r="G2094" s="113"/>
      <c r="H2094" s="113" t="str">
        <f t="shared" si="32"/>
        <v>RtS</v>
      </c>
      <c r="I2094">
        <v>2</v>
      </c>
    </row>
    <row r="2095" spans="2:9">
      <c r="B2095" t="s">
        <v>297</v>
      </c>
      <c r="C2095" t="s">
        <v>48</v>
      </c>
      <c r="D2095" t="s">
        <v>48</v>
      </c>
      <c r="E2095" t="s">
        <v>142</v>
      </c>
      <c r="F2095" s="113" t="str">
        <f>VLOOKUP(B2095,'DEER BldgType Assignment'!$B$7:$C$139,2,FALSE)</f>
        <v>RtS</v>
      </c>
      <c r="G2095" s="113"/>
      <c r="H2095" s="113" t="str">
        <f t="shared" si="32"/>
        <v>RtS</v>
      </c>
      <c r="I2095">
        <v>1</v>
      </c>
    </row>
    <row r="2096" spans="2:9">
      <c r="B2096" t="s">
        <v>344</v>
      </c>
      <c r="C2096" t="s">
        <v>373</v>
      </c>
      <c r="D2096" t="s">
        <v>52</v>
      </c>
      <c r="E2096" t="s">
        <v>365</v>
      </c>
      <c r="F2096" s="113" t="str">
        <f>VLOOKUP(B2096,'DEER BldgType Assignment'!$B$7:$C$139,2,FALSE)</f>
        <v>SUn</v>
      </c>
      <c r="G2096" s="113"/>
      <c r="H2096" s="113" t="str">
        <f t="shared" si="32"/>
        <v>SUn</v>
      </c>
      <c r="I2096">
        <v>2</v>
      </c>
    </row>
    <row r="2097" spans="2:9">
      <c r="B2097" t="s">
        <v>344</v>
      </c>
      <c r="C2097" t="s">
        <v>373</v>
      </c>
      <c r="D2097" t="s">
        <v>52</v>
      </c>
      <c r="E2097" t="s">
        <v>340</v>
      </c>
      <c r="F2097" s="113" t="str">
        <f>VLOOKUP(B2097,'DEER BldgType Assignment'!$B$7:$C$139,2,FALSE)</f>
        <v>SUn</v>
      </c>
      <c r="G2097" s="113"/>
      <c r="H2097" s="113" t="str">
        <f t="shared" si="32"/>
        <v>SUn</v>
      </c>
      <c r="I2097">
        <v>5</v>
      </c>
    </row>
    <row r="2098" spans="2:9">
      <c r="B2098" t="s">
        <v>324</v>
      </c>
      <c r="C2098" t="s">
        <v>48</v>
      </c>
      <c r="D2098" t="s">
        <v>48</v>
      </c>
      <c r="E2098" t="s">
        <v>142</v>
      </c>
      <c r="F2098" s="113" t="str">
        <f>VLOOKUP(B2098,'DEER BldgType Assignment'!$B$7:$C$139,2,FALSE)</f>
        <v>RtS</v>
      </c>
      <c r="G2098" s="113"/>
      <c r="H2098" s="113" t="str">
        <f t="shared" si="32"/>
        <v>RtS</v>
      </c>
      <c r="I2098">
        <v>1</v>
      </c>
    </row>
    <row r="2099" spans="2:9">
      <c r="B2099" t="s">
        <v>324</v>
      </c>
      <c r="C2099" t="s">
        <v>48</v>
      </c>
      <c r="D2099" t="s">
        <v>48</v>
      </c>
      <c r="E2099" t="s">
        <v>372</v>
      </c>
      <c r="F2099" s="113" t="str">
        <f>VLOOKUP(B2099,'DEER BldgType Assignment'!$B$7:$C$139,2,FALSE)</f>
        <v>RtS</v>
      </c>
      <c r="G2099" s="113"/>
      <c r="H2099" s="113" t="str">
        <f t="shared" si="32"/>
        <v>RtS</v>
      </c>
      <c r="I2099">
        <v>1</v>
      </c>
    </row>
    <row r="2100" spans="2:9">
      <c r="B2100" t="s">
        <v>324</v>
      </c>
      <c r="C2100" t="s">
        <v>48</v>
      </c>
      <c r="D2100" t="s">
        <v>48</v>
      </c>
      <c r="E2100" t="s">
        <v>371</v>
      </c>
      <c r="F2100" s="113" t="str">
        <f>VLOOKUP(B2100,'DEER BldgType Assignment'!$B$7:$C$139,2,FALSE)</f>
        <v>RtS</v>
      </c>
      <c r="G2100" s="113"/>
      <c r="H2100" s="113" t="str">
        <f t="shared" si="32"/>
        <v>RtS</v>
      </c>
      <c r="I2100">
        <v>1</v>
      </c>
    </row>
    <row r="2101" spans="2:9">
      <c r="B2101" t="s">
        <v>324</v>
      </c>
      <c r="C2101" t="s">
        <v>48</v>
      </c>
      <c r="D2101" t="s">
        <v>48</v>
      </c>
      <c r="E2101" t="s">
        <v>340</v>
      </c>
      <c r="F2101" s="113" t="str">
        <f>VLOOKUP(B2101,'DEER BldgType Assignment'!$B$7:$C$139,2,FALSE)</f>
        <v>RtS</v>
      </c>
      <c r="G2101" s="113"/>
      <c r="H2101" s="113" t="str">
        <f t="shared" si="32"/>
        <v>RtS</v>
      </c>
      <c r="I2101">
        <v>1</v>
      </c>
    </row>
    <row r="2102" spans="2:9">
      <c r="B2102" t="s">
        <v>109</v>
      </c>
      <c r="C2102" t="s">
        <v>368</v>
      </c>
      <c r="D2102" t="s">
        <v>109</v>
      </c>
      <c r="E2102" t="s">
        <v>369</v>
      </c>
      <c r="F2102" s="113" t="str">
        <f>VLOOKUP(B2102,'DEER BldgType Assignment'!$B$7:$C$139,2,FALSE)</f>
        <v>Mtl</v>
      </c>
      <c r="G2102" s="113"/>
      <c r="H2102" s="113" t="str">
        <f t="shared" si="32"/>
        <v>Mtl</v>
      </c>
      <c r="I2102">
        <v>1</v>
      </c>
    </row>
    <row r="2103" spans="2:9">
      <c r="B2103" t="s">
        <v>109</v>
      </c>
      <c r="C2103" t="s">
        <v>368</v>
      </c>
      <c r="D2103" t="s">
        <v>109</v>
      </c>
      <c r="E2103" t="s">
        <v>378</v>
      </c>
      <c r="F2103" s="113" t="str">
        <f>VLOOKUP(B2103,'DEER BldgType Assignment'!$B$7:$C$139,2,FALSE)</f>
        <v>Mtl</v>
      </c>
      <c r="G2103" s="113"/>
      <c r="H2103" s="113" t="str">
        <f t="shared" si="32"/>
        <v>Mtl</v>
      </c>
      <c r="I2103">
        <v>1</v>
      </c>
    </row>
    <row r="2104" spans="2:9">
      <c r="B2104" t="s">
        <v>109</v>
      </c>
      <c r="C2104" t="s">
        <v>368</v>
      </c>
      <c r="D2104" t="s">
        <v>109</v>
      </c>
      <c r="E2104" t="s">
        <v>371</v>
      </c>
      <c r="F2104" s="113" t="str">
        <f>VLOOKUP(B2104,'DEER BldgType Assignment'!$B$7:$C$139,2,FALSE)</f>
        <v>Mtl</v>
      </c>
      <c r="G2104" s="113"/>
      <c r="H2104" s="113" t="str">
        <f t="shared" si="32"/>
        <v>Mtl</v>
      </c>
      <c r="I2104">
        <v>1</v>
      </c>
    </row>
    <row r="2105" spans="2:9">
      <c r="B2105" t="s">
        <v>109</v>
      </c>
      <c r="C2105" t="s">
        <v>368</v>
      </c>
      <c r="D2105" t="s">
        <v>109</v>
      </c>
      <c r="E2105" t="s">
        <v>366</v>
      </c>
      <c r="F2105" s="113" t="str">
        <f>VLOOKUP(B2105,'DEER BldgType Assignment'!$B$7:$C$139,2,FALSE)</f>
        <v>Mtl</v>
      </c>
      <c r="G2105" s="113"/>
      <c r="H2105" s="113" t="str">
        <f t="shared" si="32"/>
        <v>Mtl</v>
      </c>
      <c r="I2105">
        <v>1</v>
      </c>
    </row>
    <row r="2106" spans="2:9">
      <c r="B2106" t="s">
        <v>308</v>
      </c>
      <c r="C2106" t="s">
        <v>374</v>
      </c>
      <c r="D2106" t="s">
        <v>34</v>
      </c>
      <c r="E2106" t="s">
        <v>366</v>
      </c>
      <c r="F2106" s="113" t="str">
        <f>VLOOKUP(B2106,'DEER BldgType Assignment'!$B$7:$C$139,2,FALSE)</f>
        <v>OfS</v>
      </c>
      <c r="G2106" s="113"/>
      <c r="H2106" s="113" t="str">
        <f t="shared" si="32"/>
        <v>OfS</v>
      </c>
      <c r="I2106">
        <v>1</v>
      </c>
    </row>
    <row r="2107" spans="2:9">
      <c r="B2107" t="s">
        <v>308</v>
      </c>
      <c r="C2107" t="s">
        <v>374</v>
      </c>
      <c r="D2107" t="s">
        <v>34</v>
      </c>
      <c r="E2107" t="s">
        <v>370</v>
      </c>
      <c r="F2107" s="113" t="str">
        <f>VLOOKUP(B2107,'DEER BldgType Assignment'!$B$7:$C$139,2,FALSE)</f>
        <v>OfS</v>
      </c>
      <c r="G2107" s="113"/>
      <c r="H2107" s="113" t="str">
        <f t="shared" si="32"/>
        <v>OfS</v>
      </c>
      <c r="I2107">
        <v>1</v>
      </c>
    </row>
    <row r="2108" spans="2:9">
      <c r="B2108" t="s">
        <v>308</v>
      </c>
      <c r="C2108" t="s">
        <v>374</v>
      </c>
      <c r="D2108" t="s">
        <v>34</v>
      </c>
      <c r="E2108" t="s">
        <v>367</v>
      </c>
      <c r="F2108" s="113" t="str">
        <f>VLOOKUP(B2108,'DEER BldgType Assignment'!$B$7:$C$139,2,FALSE)</f>
        <v>OfS</v>
      </c>
      <c r="G2108" s="113"/>
      <c r="H2108" s="113" t="str">
        <f t="shared" si="32"/>
        <v>OfS</v>
      </c>
      <c r="I2108">
        <v>2</v>
      </c>
    </row>
    <row r="2109" spans="2:9">
      <c r="B2109" t="s">
        <v>308</v>
      </c>
      <c r="C2109" t="s">
        <v>374</v>
      </c>
      <c r="D2109" t="s">
        <v>34</v>
      </c>
      <c r="E2109" t="s">
        <v>372</v>
      </c>
      <c r="F2109" s="113" t="str">
        <f>VLOOKUP(B2109,'DEER BldgType Assignment'!$B$7:$C$139,2,FALSE)</f>
        <v>OfS</v>
      </c>
      <c r="G2109" s="113"/>
      <c r="H2109" s="113" t="str">
        <f t="shared" si="32"/>
        <v>OfS</v>
      </c>
      <c r="I2109">
        <v>1</v>
      </c>
    </row>
    <row r="2110" spans="2:9">
      <c r="B2110" t="s">
        <v>308</v>
      </c>
      <c r="C2110" t="s">
        <v>374</v>
      </c>
      <c r="D2110" t="s">
        <v>34</v>
      </c>
      <c r="E2110" t="s">
        <v>365</v>
      </c>
      <c r="F2110" s="113" t="str">
        <f>VLOOKUP(B2110,'DEER BldgType Assignment'!$B$7:$C$139,2,FALSE)</f>
        <v>OfS</v>
      </c>
      <c r="G2110" s="113"/>
      <c r="H2110" s="113" t="str">
        <f t="shared" si="32"/>
        <v>OfS</v>
      </c>
      <c r="I2110">
        <v>1</v>
      </c>
    </row>
    <row r="2111" spans="2:9">
      <c r="B2111" t="s">
        <v>308</v>
      </c>
      <c r="C2111" t="s">
        <v>374</v>
      </c>
      <c r="D2111" t="s">
        <v>34</v>
      </c>
      <c r="E2111" t="s">
        <v>383</v>
      </c>
      <c r="F2111" s="113" t="str">
        <f>VLOOKUP(B2111,'DEER BldgType Assignment'!$B$7:$C$139,2,FALSE)</f>
        <v>OfS</v>
      </c>
      <c r="G2111" s="113"/>
      <c r="H2111" s="113" t="str">
        <f t="shared" si="32"/>
        <v>OfS</v>
      </c>
      <c r="I2111">
        <v>1</v>
      </c>
    </row>
    <row r="2112" spans="2:9">
      <c r="B2112" t="s">
        <v>324</v>
      </c>
      <c r="C2112" t="s">
        <v>377</v>
      </c>
      <c r="D2112" t="s">
        <v>48</v>
      </c>
      <c r="E2112" t="s">
        <v>367</v>
      </c>
      <c r="F2112" s="113" t="str">
        <f>VLOOKUP(B2112,'DEER BldgType Assignment'!$B$7:$C$139,2,FALSE)</f>
        <v>RtS</v>
      </c>
      <c r="G2112" s="113"/>
      <c r="H2112" s="113" t="str">
        <f t="shared" si="32"/>
        <v>RtS</v>
      </c>
      <c r="I2112">
        <v>2</v>
      </c>
    </row>
    <row r="2113" spans="2:9">
      <c r="B2113" t="s">
        <v>324</v>
      </c>
      <c r="C2113" t="s">
        <v>377</v>
      </c>
      <c r="D2113" t="s">
        <v>48</v>
      </c>
      <c r="E2113" t="s">
        <v>365</v>
      </c>
      <c r="F2113" s="113" t="str">
        <f>VLOOKUP(B2113,'DEER BldgType Assignment'!$B$7:$C$139,2,FALSE)</f>
        <v>RtS</v>
      </c>
      <c r="G2113" s="113"/>
      <c r="H2113" s="113" t="str">
        <f t="shared" si="32"/>
        <v>RtS</v>
      </c>
      <c r="I2113">
        <v>3</v>
      </c>
    </row>
    <row r="2114" spans="2:9">
      <c r="B2114" t="s">
        <v>308</v>
      </c>
      <c r="C2114" t="s">
        <v>374</v>
      </c>
      <c r="D2114" t="s">
        <v>34</v>
      </c>
      <c r="E2114" t="s">
        <v>367</v>
      </c>
      <c r="F2114" s="113" t="str">
        <f>VLOOKUP(B2114,'DEER BldgType Assignment'!$B$7:$C$139,2,FALSE)</f>
        <v>OfS</v>
      </c>
      <c r="G2114" s="113"/>
      <c r="H2114" s="113" t="str">
        <f t="shared" si="32"/>
        <v>OfS</v>
      </c>
      <c r="I2114">
        <v>1</v>
      </c>
    </row>
    <row r="2115" spans="2:9">
      <c r="B2115" t="s">
        <v>308</v>
      </c>
      <c r="C2115" t="s">
        <v>374</v>
      </c>
      <c r="D2115" t="s">
        <v>34</v>
      </c>
      <c r="E2115" t="s">
        <v>365</v>
      </c>
      <c r="F2115" s="113" t="str">
        <f>VLOOKUP(B2115,'DEER BldgType Assignment'!$B$7:$C$139,2,FALSE)</f>
        <v>OfS</v>
      </c>
      <c r="G2115" s="113"/>
      <c r="H2115" s="113" t="str">
        <f t="shared" si="32"/>
        <v>OfS</v>
      </c>
      <c r="I2115">
        <v>2</v>
      </c>
    </row>
    <row r="2116" spans="2:9">
      <c r="B2116" t="s">
        <v>307</v>
      </c>
      <c r="C2116" t="s">
        <v>26</v>
      </c>
      <c r="D2116" t="s">
        <v>48</v>
      </c>
      <c r="E2116" t="s">
        <v>340</v>
      </c>
      <c r="F2116" s="113" t="str">
        <f>VLOOKUP(B2116,'DEER BldgType Assignment'!$B$7:$C$139,2,FALSE)</f>
        <v>RtS</v>
      </c>
      <c r="G2116" s="113"/>
      <c r="H2116" s="113" t="str">
        <f t="shared" si="32"/>
        <v>RtS</v>
      </c>
      <c r="I2116">
        <v>1</v>
      </c>
    </row>
    <row r="2117" spans="2:9">
      <c r="B2117" t="s">
        <v>307</v>
      </c>
      <c r="C2117" t="s">
        <v>26</v>
      </c>
      <c r="D2117" t="s">
        <v>48</v>
      </c>
      <c r="E2117" t="s">
        <v>142</v>
      </c>
      <c r="F2117" s="113" t="str">
        <f>VLOOKUP(B2117,'DEER BldgType Assignment'!$B$7:$C$139,2,FALSE)</f>
        <v>RtS</v>
      </c>
      <c r="G2117" s="113"/>
      <c r="H2117" s="113" t="str">
        <f t="shared" si="32"/>
        <v>RtS</v>
      </c>
      <c r="I2117">
        <v>3</v>
      </c>
    </row>
    <row r="2118" spans="2:9">
      <c r="B2118" t="s">
        <v>231</v>
      </c>
      <c r="C2118" t="s">
        <v>48</v>
      </c>
      <c r="D2118" t="s">
        <v>48</v>
      </c>
      <c r="E2118" t="s">
        <v>366</v>
      </c>
      <c r="F2118" s="113" t="str">
        <f>VLOOKUP(B2118,'DEER BldgType Assignment'!$B$7:$C$139,2,FALSE)</f>
        <v>RtS</v>
      </c>
      <c r="G2118" s="113"/>
      <c r="H2118" s="113" t="str">
        <f t="shared" si="32"/>
        <v>RtS</v>
      </c>
      <c r="I2118">
        <v>1</v>
      </c>
    </row>
    <row r="2119" spans="2:9">
      <c r="B2119" t="s">
        <v>231</v>
      </c>
      <c r="C2119" t="s">
        <v>48</v>
      </c>
      <c r="D2119" t="s">
        <v>48</v>
      </c>
      <c r="E2119" t="s">
        <v>367</v>
      </c>
      <c r="F2119" s="113" t="str">
        <f>VLOOKUP(B2119,'DEER BldgType Assignment'!$B$7:$C$139,2,FALSE)</f>
        <v>RtS</v>
      </c>
      <c r="G2119" s="113"/>
      <c r="H2119" s="113" t="str">
        <f t="shared" si="32"/>
        <v>RtS</v>
      </c>
      <c r="I2119">
        <v>2</v>
      </c>
    </row>
    <row r="2120" spans="2:9">
      <c r="B2120" t="s">
        <v>231</v>
      </c>
      <c r="C2120" t="s">
        <v>48</v>
      </c>
      <c r="D2120" t="s">
        <v>48</v>
      </c>
      <c r="E2120" t="s">
        <v>372</v>
      </c>
      <c r="F2120" s="113" t="str">
        <f>VLOOKUP(B2120,'DEER BldgType Assignment'!$B$7:$C$139,2,FALSE)</f>
        <v>RtS</v>
      </c>
      <c r="G2120" s="113"/>
      <c r="H2120" s="113" t="str">
        <f t="shared" ref="H2120:H2183" si="33">IF(ISBLANK(G2120),F2120,G2120)</f>
        <v>RtS</v>
      </c>
      <c r="I2120">
        <v>2</v>
      </c>
    </row>
    <row r="2121" spans="2:9">
      <c r="B2121" t="s">
        <v>231</v>
      </c>
      <c r="C2121" t="s">
        <v>48</v>
      </c>
      <c r="D2121" t="s">
        <v>48</v>
      </c>
      <c r="E2121" t="s">
        <v>365</v>
      </c>
      <c r="F2121" s="113" t="str">
        <f>VLOOKUP(B2121,'DEER BldgType Assignment'!$B$7:$C$139,2,FALSE)</f>
        <v>RtS</v>
      </c>
      <c r="G2121" s="113"/>
      <c r="H2121" s="113" t="str">
        <f t="shared" si="33"/>
        <v>RtS</v>
      </c>
      <c r="I2121">
        <v>2</v>
      </c>
    </row>
    <row r="2122" spans="2:9">
      <c r="B2122" t="s">
        <v>231</v>
      </c>
      <c r="C2122" t="s">
        <v>48</v>
      </c>
      <c r="D2122" t="s">
        <v>48</v>
      </c>
      <c r="E2122" t="s">
        <v>340</v>
      </c>
      <c r="F2122" s="113" t="str">
        <f>VLOOKUP(B2122,'DEER BldgType Assignment'!$B$7:$C$139,2,FALSE)</f>
        <v>RtS</v>
      </c>
      <c r="G2122" s="113"/>
      <c r="H2122" s="113" t="str">
        <f t="shared" si="33"/>
        <v>RtS</v>
      </c>
      <c r="I2122">
        <v>1</v>
      </c>
    </row>
    <row r="2123" spans="2:9">
      <c r="B2123" t="s">
        <v>109</v>
      </c>
      <c r="C2123" t="s">
        <v>368</v>
      </c>
      <c r="D2123" t="s">
        <v>109</v>
      </c>
      <c r="E2123" t="s">
        <v>369</v>
      </c>
      <c r="F2123" s="113" t="str">
        <f>VLOOKUP(B2123,'DEER BldgType Assignment'!$B$7:$C$139,2,FALSE)</f>
        <v>Mtl</v>
      </c>
      <c r="G2123" s="113"/>
      <c r="H2123" s="113" t="str">
        <f t="shared" si="33"/>
        <v>Mtl</v>
      </c>
      <c r="I2123">
        <v>22</v>
      </c>
    </row>
    <row r="2124" spans="2:9">
      <c r="B2124" t="s">
        <v>109</v>
      </c>
      <c r="C2124" t="s">
        <v>368</v>
      </c>
      <c r="D2124" t="s">
        <v>109</v>
      </c>
      <c r="E2124" t="s">
        <v>367</v>
      </c>
      <c r="F2124" s="113" t="str">
        <f>VLOOKUP(B2124,'DEER BldgType Assignment'!$B$7:$C$139,2,FALSE)</f>
        <v>Mtl</v>
      </c>
      <c r="G2124" s="113"/>
      <c r="H2124" s="113" t="str">
        <f t="shared" si="33"/>
        <v>Mtl</v>
      </c>
      <c r="I2124">
        <v>5</v>
      </c>
    </row>
    <row r="2125" spans="2:9">
      <c r="B2125" t="s">
        <v>109</v>
      </c>
      <c r="C2125" t="s">
        <v>368</v>
      </c>
      <c r="D2125" t="s">
        <v>109</v>
      </c>
      <c r="E2125" t="s">
        <v>378</v>
      </c>
      <c r="F2125" s="113" t="str">
        <f>VLOOKUP(B2125,'DEER BldgType Assignment'!$B$7:$C$139,2,FALSE)</f>
        <v>Mtl</v>
      </c>
      <c r="G2125" s="113"/>
      <c r="H2125" s="113" t="str">
        <f t="shared" si="33"/>
        <v>Mtl</v>
      </c>
      <c r="I2125">
        <v>1</v>
      </c>
    </row>
    <row r="2126" spans="2:9">
      <c r="B2126" t="s">
        <v>109</v>
      </c>
      <c r="C2126" t="s">
        <v>368</v>
      </c>
      <c r="D2126" t="s">
        <v>109</v>
      </c>
      <c r="E2126" t="s">
        <v>340</v>
      </c>
      <c r="F2126" s="113" t="str">
        <f>VLOOKUP(B2126,'DEER BldgType Assignment'!$B$7:$C$139,2,FALSE)</f>
        <v>Mtl</v>
      </c>
      <c r="G2126" s="113"/>
      <c r="H2126" s="113" t="str">
        <f t="shared" si="33"/>
        <v>Mtl</v>
      </c>
      <c r="I2126">
        <v>1</v>
      </c>
    </row>
    <row r="2127" spans="2:9">
      <c r="B2127" t="s">
        <v>292</v>
      </c>
      <c r="C2127" t="s">
        <v>42</v>
      </c>
      <c r="D2127" t="s">
        <v>42</v>
      </c>
      <c r="E2127" t="s">
        <v>139</v>
      </c>
      <c r="F2127" s="113" t="str">
        <f>VLOOKUP(B2127,'DEER BldgType Assignment'!$B$7:$C$139,2,FALSE)</f>
        <v>RFF</v>
      </c>
      <c r="G2127" s="113"/>
      <c r="H2127" s="113" t="str">
        <f t="shared" si="33"/>
        <v>RFF</v>
      </c>
      <c r="I2127">
        <v>1</v>
      </c>
    </row>
    <row r="2128" spans="2:9">
      <c r="B2128" t="s">
        <v>292</v>
      </c>
      <c r="C2128" t="s">
        <v>42</v>
      </c>
      <c r="D2128" t="s">
        <v>42</v>
      </c>
      <c r="E2128" t="s">
        <v>366</v>
      </c>
      <c r="F2128" s="113" t="str">
        <f>VLOOKUP(B2128,'DEER BldgType Assignment'!$B$7:$C$139,2,FALSE)</f>
        <v>RFF</v>
      </c>
      <c r="G2128" s="113"/>
      <c r="H2128" s="113" t="str">
        <f t="shared" si="33"/>
        <v>RFF</v>
      </c>
      <c r="I2128">
        <v>1</v>
      </c>
    </row>
    <row r="2129" spans="2:9">
      <c r="B2129" t="s">
        <v>292</v>
      </c>
      <c r="C2129" t="s">
        <v>42</v>
      </c>
      <c r="D2129" t="s">
        <v>42</v>
      </c>
      <c r="E2129" t="s">
        <v>139</v>
      </c>
      <c r="F2129" s="113" t="str">
        <f>VLOOKUP(B2129,'DEER BldgType Assignment'!$B$7:$C$139,2,FALSE)</f>
        <v>RFF</v>
      </c>
      <c r="G2129" s="113"/>
      <c r="H2129" s="113" t="str">
        <f t="shared" si="33"/>
        <v>RFF</v>
      </c>
      <c r="I2129">
        <v>2</v>
      </c>
    </row>
    <row r="2130" spans="2:9">
      <c r="B2130" t="s">
        <v>292</v>
      </c>
      <c r="C2130" t="s">
        <v>42</v>
      </c>
      <c r="D2130" t="s">
        <v>42</v>
      </c>
      <c r="E2130" t="s">
        <v>372</v>
      </c>
      <c r="F2130" s="113" t="str">
        <f>VLOOKUP(B2130,'DEER BldgType Assignment'!$B$7:$C$139,2,FALSE)</f>
        <v>RFF</v>
      </c>
      <c r="G2130" s="113"/>
      <c r="H2130" s="113" t="str">
        <f t="shared" si="33"/>
        <v>RFF</v>
      </c>
      <c r="I2130">
        <v>1</v>
      </c>
    </row>
    <row r="2131" spans="2:9">
      <c r="B2131" t="s">
        <v>292</v>
      </c>
      <c r="C2131" t="s">
        <v>42</v>
      </c>
      <c r="D2131" t="s">
        <v>42</v>
      </c>
      <c r="E2131" t="s">
        <v>365</v>
      </c>
      <c r="F2131" s="113" t="str">
        <f>VLOOKUP(B2131,'DEER BldgType Assignment'!$B$7:$C$139,2,FALSE)</f>
        <v>RFF</v>
      </c>
      <c r="G2131" s="113"/>
      <c r="H2131" s="113" t="str">
        <f t="shared" si="33"/>
        <v>RFF</v>
      </c>
      <c r="I2131">
        <v>1</v>
      </c>
    </row>
    <row r="2132" spans="2:9">
      <c r="B2132" t="s">
        <v>237</v>
      </c>
      <c r="C2132" t="s">
        <v>44</v>
      </c>
      <c r="D2132" t="s">
        <v>44</v>
      </c>
      <c r="E2132" t="s">
        <v>139</v>
      </c>
      <c r="F2132" s="113" t="str">
        <f>VLOOKUP(B2132,'DEER BldgType Assignment'!$B$7:$C$139,2,FALSE)</f>
        <v>RSD</v>
      </c>
      <c r="G2132" s="113"/>
      <c r="H2132" s="113" t="str">
        <f t="shared" si="33"/>
        <v>RSD</v>
      </c>
      <c r="I2132">
        <v>2</v>
      </c>
    </row>
    <row r="2133" spans="2:9">
      <c r="B2133" t="s">
        <v>324</v>
      </c>
      <c r="C2133" t="s">
        <v>48</v>
      </c>
      <c r="D2133" t="s">
        <v>48</v>
      </c>
      <c r="E2133" t="s">
        <v>366</v>
      </c>
      <c r="F2133" s="113" t="str">
        <f>VLOOKUP(B2133,'DEER BldgType Assignment'!$B$7:$C$139,2,FALSE)</f>
        <v>RtS</v>
      </c>
      <c r="G2133" s="113"/>
      <c r="H2133" s="113" t="str">
        <f t="shared" si="33"/>
        <v>RtS</v>
      </c>
      <c r="I2133">
        <v>1</v>
      </c>
    </row>
    <row r="2134" spans="2:9">
      <c r="B2134" t="s">
        <v>324</v>
      </c>
      <c r="C2134" t="s">
        <v>48</v>
      </c>
      <c r="D2134" t="s">
        <v>48</v>
      </c>
      <c r="E2134" t="s">
        <v>142</v>
      </c>
      <c r="F2134" s="113" t="str">
        <f>VLOOKUP(B2134,'DEER BldgType Assignment'!$B$7:$C$139,2,FALSE)</f>
        <v>RtS</v>
      </c>
      <c r="G2134" s="113"/>
      <c r="H2134" s="113" t="str">
        <f t="shared" si="33"/>
        <v>RtS</v>
      </c>
      <c r="I2134">
        <v>1</v>
      </c>
    </row>
    <row r="2135" spans="2:9">
      <c r="B2135" t="s">
        <v>306</v>
      </c>
      <c r="C2135" t="s">
        <v>34</v>
      </c>
      <c r="D2135" t="s">
        <v>34</v>
      </c>
      <c r="E2135" t="s">
        <v>367</v>
      </c>
      <c r="F2135" s="113" t="str">
        <f>VLOOKUP(B2135,'DEER BldgType Assignment'!$B$7:$C$139,2,FALSE)</f>
        <v>OfS</v>
      </c>
      <c r="G2135" s="113"/>
      <c r="H2135" s="113" t="str">
        <f t="shared" si="33"/>
        <v>OfS</v>
      </c>
      <c r="I2135">
        <v>3</v>
      </c>
    </row>
    <row r="2136" spans="2:9">
      <c r="B2136" t="s">
        <v>306</v>
      </c>
      <c r="C2136" t="s">
        <v>34</v>
      </c>
      <c r="D2136" t="s">
        <v>34</v>
      </c>
      <c r="E2136" t="s">
        <v>371</v>
      </c>
      <c r="F2136" s="113" t="str">
        <f>VLOOKUP(B2136,'DEER BldgType Assignment'!$B$7:$C$139,2,FALSE)</f>
        <v>OfS</v>
      </c>
      <c r="G2136" s="113"/>
      <c r="H2136" s="113" t="str">
        <f t="shared" si="33"/>
        <v>OfS</v>
      </c>
      <c r="I2136">
        <v>4</v>
      </c>
    </row>
    <row r="2137" spans="2:9">
      <c r="B2137" t="s">
        <v>306</v>
      </c>
      <c r="C2137" t="s">
        <v>34</v>
      </c>
      <c r="D2137" t="s">
        <v>34</v>
      </c>
      <c r="E2137" t="s">
        <v>366</v>
      </c>
      <c r="F2137" s="113" t="str">
        <f>VLOOKUP(B2137,'DEER BldgType Assignment'!$B$7:$C$139,2,FALSE)</f>
        <v>OfS</v>
      </c>
      <c r="G2137" s="113"/>
      <c r="H2137" s="113" t="str">
        <f t="shared" si="33"/>
        <v>OfS</v>
      </c>
      <c r="I2137">
        <v>1</v>
      </c>
    </row>
    <row r="2138" spans="2:9">
      <c r="B2138" t="s">
        <v>324</v>
      </c>
      <c r="C2138" t="s">
        <v>48</v>
      </c>
      <c r="D2138" t="s">
        <v>48</v>
      </c>
      <c r="E2138" t="s">
        <v>142</v>
      </c>
      <c r="F2138" s="113" t="str">
        <f>VLOOKUP(B2138,'DEER BldgType Assignment'!$B$7:$C$139,2,FALSE)</f>
        <v>RtS</v>
      </c>
      <c r="G2138" s="113"/>
      <c r="H2138" s="113" t="str">
        <f t="shared" si="33"/>
        <v>RtS</v>
      </c>
      <c r="I2138">
        <v>2</v>
      </c>
    </row>
    <row r="2139" spans="2:9">
      <c r="B2139" t="s">
        <v>324</v>
      </c>
      <c r="C2139" t="s">
        <v>48</v>
      </c>
      <c r="D2139" t="s">
        <v>48</v>
      </c>
      <c r="E2139" t="s">
        <v>340</v>
      </c>
      <c r="F2139" s="113" t="str">
        <f>VLOOKUP(B2139,'DEER BldgType Assignment'!$B$7:$C$139,2,FALSE)</f>
        <v>RtS</v>
      </c>
      <c r="G2139" s="113"/>
      <c r="H2139" s="113" t="str">
        <f t="shared" si="33"/>
        <v>RtS</v>
      </c>
      <c r="I2139">
        <v>1</v>
      </c>
    </row>
    <row r="2140" spans="2:9">
      <c r="B2140" t="s">
        <v>341</v>
      </c>
      <c r="C2140" t="s">
        <v>44</v>
      </c>
      <c r="D2140" t="s">
        <v>44</v>
      </c>
      <c r="E2140" t="s">
        <v>139</v>
      </c>
      <c r="F2140" s="113" t="str">
        <f>VLOOKUP(B2140,'DEER BldgType Assignment'!$B$7:$C$139,2,FALSE)</f>
        <v>RSD</v>
      </c>
      <c r="G2140" s="113"/>
      <c r="H2140" s="113" t="str">
        <f t="shared" si="33"/>
        <v>RSD</v>
      </c>
      <c r="I2140">
        <v>6</v>
      </c>
    </row>
    <row r="2141" spans="2:9">
      <c r="B2141" t="s">
        <v>341</v>
      </c>
      <c r="C2141" t="s">
        <v>44</v>
      </c>
      <c r="D2141" t="s">
        <v>44</v>
      </c>
      <c r="E2141" t="s">
        <v>366</v>
      </c>
      <c r="F2141" s="113" t="str">
        <f>VLOOKUP(B2141,'DEER BldgType Assignment'!$B$7:$C$139,2,FALSE)</f>
        <v>RSD</v>
      </c>
      <c r="G2141" s="113"/>
      <c r="H2141" s="113" t="str">
        <f t="shared" si="33"/>
        <v>RSD</v>
      </c>
      <c r="I2141">
        <v>3</v>
      </c>
    </row>
    <row r="2142" spans="2:9">
      <c r="B2142" t="s">
        <v>341</v>
      </c>
      <c r="C2142" t="s">
        <v>44</v>
      </c>
      <c r="D2142" t="s">
        <v>44</v>
      </c>
      <c r="E2142" t="s">
        <v>139</v>
      </c>
      <c r="F2142" s="113" t="str">
        <f>VLOOKUP(B2142,'DEER BldgType Assignment'!$B$7:$C$139,2,FALSE)</f>
        <v>RSD</v>
      </c>
      <c r="G2142" s="113"/>
      <c r="H2142" s="113" t="str">
        <f t="shared" si="33"/>
        <v>RSD</v>
      </c>
      <c r="I2142">
        <v>2</v>
      </c>
    </row>
    <row r="2143" spans="2:9">
      <c r="B2143" t="s">
        <v>341</v>
      </c>
      <c r="C2143" t="s">
        <v>44</v>
      </c>
      <c r="D2143" t="s">
        <v>44</v>
      </c>
      <c r="E2143" t="s">
        <v>367</v>
      </c>
      <c r="F2143" s="113" t="str">
        <f>VLOOKUP(B2143,'DEER BldgType Assignment'!$B$7:$C$139,2,FALSE)</f>
        <v>RSD</v>
      </c>
      <c r="G2143" s="113"/>
      <c r="H2143" s="113" t="str">
        <f t="shared" si="33"/>
        <v>RSD</v>
      </c>
      <c r="I2143">
        <v>1</v>
      </c>
    </row>
    <row r="2144" spans="2:9">
      <c r="B2144" t="s">
        <v>341</v>
      </c>
      <c r="C2144" t="s">
        <v>44</v>
      </c>
      <c r="D2144" t="s">
        <v>44</v>
      </c>
      <c r="E2144" t="s">
        <v>365</v>
      </c>
      <c r="F2144" s="113" t="str">
        <f>VLOOKUP(B2144,'DEER BldgType Assignment'!$B$7:$C$139,2,FALSE)</f>
        <v>RSD</v>
      </c>
      <c r="G2144" s="113"/>
      <c r="H2144" s="113" t="str">
        <f t="shared" si="33"/>
        <v>RSD</v>
      </c>
      <c r="I2144">
        <v>1</v>
      </c>
    </row>
    <row r="2145" spans="2:9">
      <c r="B2145" t="s">
        <v>341</v>
      </c>
      <c r="C2145" t="s">
        <v>44</v>
      </c>
      <c r="D2145" t="s">
        <v>44</v>
      </c>
      <c r="E2145" t="s">
        <v>366</v>
      </c>
      <c r="F2145" s="113" t="str">
        <f>VLOOKUP(B2145,'DEER BldgType Assignment'!$B$7:$C$139,2,FALSE)</f>
        <v>RSD</v>
      </c>
      <c r="G2145" s="113"/>
      <c r="H2145" s="113" t="str">
        <f t="shared" si="33"/>
        <v>RSD</v>
      </c>
      <c r="I2145">
        <v>2</v>
      </c>
    </row>
    <row r="2146" spans="2:9">
      <c r="B2146" t="s">
        <v>324</v>
      </c>
      <c r="C2146" t="s">
        <v>48</v>
      </c>
      <c r="D2146" t="s">
        <v>48</v>
      </c>
      <c r="E2146" t="s">
        <v>142</v>
      </c>
      <c r="F2146" s="113" t="str">
        <f>VLOOKUP(B2146,'DEER BldgType Assignment'!$B$7:$C$139,2,FALSE)</f>
        <v>RtS</v>
      </c>
      <c r="G2146" s="113"/>
      <c r="H2146" s="113" t="str">
        <f t="shared" si="33"/>
        <v>RtS</v>
      </c>
      <c r="I2146">
        <v>3</v>
      </c>
    </row>
    <row r="2147" spans="2:9">
      <c r="B2147" t="s">
        <v>308</v>
      </c>
      <c r="C2147" t="s">
        <v>374</v>
      </c>
      <c r="D2147" t="s">
        <v>34</v>
      </c>
      <c r="E2147" t="s">
        <v>367</v>
      </c>
      <c r="F2147" s="113" t="str">
        <f>VLOOKUP(B2147,'DEER BldgType Assignment'!$B$7:$C$139,2,FALSE)</f>
        <v>OfS</v>
      </c>
      <c r="G2147" s="113"/>
      <c r="H2147" s="113" t="str">
        <f t="shared" si="33"/>
        <v>OfS</v>
      </c>
      <c r="I2147">
        <v>1</v>
      </c>
    </row>
    <row r="2148" spans="2:9">
      <c r="B2148" t="s">
        <v>308</v>
      </c>
      <c r="C2148" t="s">
        <v>374</v>
      </c>
      <c r="D2148" t="s">
        <v>34</v>
      </c>
      <c r="E2148" t="s">
        <v>365</v>
      </c>
      <c r="F2148" s="113" t="str">
        <f>VLOOKUP(B2148,'DEER BldgType Assignment'!$B$7:$C$139,2,FALSE)</f>
        <v>OfS</v>
      </c>
      <c r="G2148" s="113"/>
      <c r="H2148" s="113" t="str">
        <f t="shared" si="33"/>
        <v>OfS</v>
      </c>
      <c r="I2148">
        <v>3</v>
      </c>
    </row>
    <row r="2149" spans="2:9">
      <c r="B2149" t="s">
        <v>308</v>
      </c>
      <c r="C2149" t="s">
        <v>374</v>
      </c>
      <c r="D2149" t="s">
        <v>34</v>
      </c>
      <c r="E2149" t="s">
        <v>383</v>
      </c>
      <c r="F2149" s="113" t="str">
        <f>VLOOKUP(B2149,'DEER BldgType Assignment'!$B$7:$C$139,2,FALSE)</f>
        <v>OfS</v>
      </c>
      <c r="G2149" s="113"/>
      <c r="H2149" s="113" t="str">
        <f t="shared" si="33"/>
        <v>OfS</v>
      </c>
      <c r="I2149">
        <v>3</v>
      </c>
    </row>
    <row r="2150" spans="2:9">
      <c r="B2150" t="s">
        <v>108</v>
      </c>
      <c r="C2150" t="s">
        <v>368</v>
      </c>
      <c r="D2150" t="s">
        <v>108</v>
      </c>
      <c r="E2150" t="s">
        <v>369</v>
      </c>
      <c r="F2150" s="113" t="str">
        <f>VLOOKUP(B2150,'DEER BldgType Assignment'!$B$7:$C$139,2,FALSE)</f>
        <v>Htl</v>
      </c>
      <c r="G2150" s="113"/>
      <c r="H2150" s="113" t="str">
        <f t="shared" si="33"/>
        <v>Htl</v>
      </c>
      <c r="I2150">
        <v>2</v>
      </c>
    </row>
    <row r="2151" spans="2:9">
      <c r="B2151" t="s">
        <v>306</v>
      </c>
      <c r="C2151" t="s">
        <v>34</v>
      </c>
      <c r="D2151" t="s">
        <v>34</v>
      </c>
      <c r="E2151" t="s">
        <v>366</v>
      </c>
      <c r="F2151" s="113" t="str">
        <f>VLOOKUP(B2151,'DEER BldgType Assignment'!$B$7:$C$139,2,FALSE)</f>
        <v>OfS</v>
      </c>
      <c r="G2151" s="113"/>
      <c r="H2151" s="113" t="str">
        <f t="shared" si="33"/>
        <v>OfS</v>
      </c>
      <c r="I2151">
        <v>1</v>
      </c>
    </row>
    <row r="2152" spans="2:9">
      <c r="B2152" t="s">
        <v>306</v>
      </c>
      <c r="C2152" t="s">
        <v>34</v>
      </c>
      <c r="D2152" t="s">
        <v>34</v>
      </c>
      <c r="E2152" t="s">
        <v>367</v>
      </c>
      <c r="F2152" s="113" t="str">
        <f>VLOOKUP(B2152,'DEER BldgType Assignment'!$B$7:$C$139,2,FALSE)</f>
        <v>OfS</v>
      </c>
      <c r="G2152" s="113"/>
      <c r="H2152" s="113" t="str">
        <f t="shared" si="33"/>
        <v>OfS</v>
      </c>
      <c r="I2152">
        <v>4</v>
      </c>
    </row>
    <row r="2153" spans="2:9">
      <c r="B2153" t="s">
        <v>306</v>
      </c>
      <c r="C2153" t="s">
        <v>34</v>
      </c>
      <c r="D2153" t="s">
        <v>34</v>
      </c>
      <c r="E2153" t="s">
        <v>372</v>
      </c>
      <c r="F2153" s="113" t="str">
        <f>VLOOKUP(B2153,'DEER BldgType Assignment'!$B$7:$C$139,2,FALSE)</f>
        <v>OfS</v>
      </c>
      <c r="G2153" s="113"/>
      <c r="H2153" s="113" t="str">
        <f t="shared" si="33"/>
        <v>OfS</v>
      </c>
      <c r="I2153">
        <v>1</v>
      </c>
    </row>
    <row r="2154" spans="2:9">
      <c r="B2154" t="s">
        <v>306</v>
      </c>
      <c r="C2154" t="s">
        <v>34</v>
      </c>
      <c r="D2154" t="s">
        <v>34</v>
      </c>
      <c r="E2154" t="s">
        <v>365</v>
      </c>
      <c r="F2154" s="113" t="str">
        <f>VLOOKUP(B2154,'DEER BldgType Assignment'!$B$7:$C$139,2,FALSE)</f>
        <v>OfS</v>
      </c>
      <c r="G2154" s="113"/>
      <c r="H2154" s="113" t="str">
        <f t="shared" si="33"/>
        <v>OfS</v>
      </c>
      <c r="I2154">
        <v>2</v>
      </c>
    </row>
    <row r="2155" spans="2:9">
      <c r="B2155" t="s">
        <v>323</v>
      </c>
      <c r="C2155" t="s">
        <v>34</v>
      </c>
      <c r="D2155" t="s">
        <v>34</v>
      </c>
      <c r="E2155" t="s">
        <v>366</v>
      </c>
      <c r="F2155" s="113" t="str">
        <f>VLOOKUP(B2155,'DEER BldgType Assignment'!$B$7:$C$139,2,FALSE)</f>
        <v>OfS</v>
      </c>
      <c r="G2155" s="113"/>
      <c r="H2155" s="113" t="str">
        <f t="shared" si="33"/>
        <v>OfS</v>
      </c>
      <c r="I2155">
        <v>1</v>
      </c>
    </row>
    <row r="2156" spans="2:9">
      <c r="B2156" t="s">
        <v>323</v>
      </c>
      <c r="C2156" t="s">
        <v>34</v>
      </c>
      <c r="D2156" t="s">
        <v>34</v>
      </c>
      <c r="E2156" t="s">
        <v>372</v>
      </c>
      <c r="F2156" s="113" t="str">
        <f>VLOOKUP(B2156,'DEER BldgType Assignment'!$B$7:$C$139,2,FALSE)</f>
        <v>OfS</v>
      </c>
      <c r="G2156" s="113"/>
      <c r="H2156" s="113" t="str">
        <f t="shared" si="33"/>
        <v>OfS</v>
      </c>
      <c r="I2156">
        <v>1</v>
      </c>
    </row>
    <row r="2157" spans="2:9">
      <c r="B2157" t="s">
        <v>323</v>
      </c>
      <c r="C2157" t="s">
        <v>34</v>
      </c>
      <c r="D2157" t="s">
        <v>34</v>
      </c>
      <c r="E2157" t="s">
        <v>365</v>
      </c>
      <c r="F2157" s="113" t="str">
        <f>VLOOKUP(B2157,'DEER BldgType Assignment'!$B$7:$C$139,2,FALSE)</f>
        <v>OfS</v>
      </c>
      <c r="G2157" s="113"/>
      <c r="H2157" s="113" t="str">
        <f t="shared" si="33"/>
        <v>OfS</v>
      </c>
      <c r="I2157">
        <v>5</v>
      </c>
    </row>
    <row r="2158" spans="2:9">
      <c r="B2158" t="s">
        <v>323</v>
      </c>
      <c r="C2158" t="s">
        <v>34</v>
      </c>
      <c r="D2158" t="s">
        <v>34</v>
      </c>
      <c r="E2158" t="s">
        <v>371</v>
      </c>
      <c r="F2158" s="113" t="str">
        <f>VLOOKUP(B2158,'DEER BldgType Assignment'!$B$7:$C$139,2,FALSE)</f>
        <v>OfS</v>
      </c>
      <c r="G2158" s="113"/>
      <c r="H2158" s="113" t="str">
        <f t="shared" si="33"/>
        <v>OfS</v>
      </c>
      <c r="I2158">
        <v>3</v>
      </c>
    </row>
    <row r="2159" spans="2:9">
      <c r="B2159" t="s">
        <v>341</v>
      </c>
      <c r="C2159" t="s">
        <v>44</v>
      </c>
      <c r="D2159" t="s">
        <v>44</v>
      </c>
      <c r="E2159" t="s">
        <v>372</v>
      </c>
      <c r="F2159" s="113" t="str">
        <f>VLOOKUP(B2159,'DEER BldgType Assignment'!$B$7:$C$139,2,FALSE)</f>
        <v>RSD</v>
      </c>
      <c r="G2159" s="113"/>
      <c r="H2159" s="113" t="str">
        <f t="shared" si="33"/>
        <v>RSD</v>
      </c>
      <c r="I2159">
        <v>1</v>
      </c>
    </row>
    <row r="2160" spans="2:9">
      <c r="B2160" t="s">
        <v>336</v>
      </c>
      <c r="C2160" t="s">
        <v>377</v>
      </c>
      <c r="D2160" t="s">
        <v>48</v>
      </c>
      <c r="E2160" t="s">
        <v>371</v>
      </c>
      <c r="F2160" s="113" t="str">
        <f>VLOOKUP(B2160,'DEER BldgType Assignment'!$B$7:$C$139,2,FALSE)</f>
        <v>RtS</v>
      </c>
      <c r="G2160" s="113"/>
      <c r="H2160" s="113" t="str">
        <f t="shared" si="33"/>
        <v>RtS</v>
      </c>
      <c r="I2160">
        <v>2</v>
      </c>
    </row>
    <row r="2161" spans="2:9">
      <c r="B2161" t="s">
        <v>323</v>
      </c>
      <c r="C2161" t="s">
        <v>34</v>
      </c>
      <c r="D2161" t="s">
        <v>34</v>
      </c>
      <c r="E2161" t="s">
        <v>371</v>
      </c>
      <c r="F2161" s="113" t="str">
        <f>VLOOKUP(B2161,'DEER BldgType Assignment'!$B$7:$C$139,2,FALSE)</f>
        <v>OfS</v>
      </c>
      <c r="G2161" s="113"/>
      <c r="H2161" s="113" t="str">
        <f t="shared" si="33"/>
        <v>OfS</v>
      </c>
      <c r="I2161">
        <v>1</v>
      </c>
    </row>
    <row r="2162" spans="2:9">
      <c r="B2162" t="s">
        <v>323</v>
      </c>
      <c r="C2162" t="s">
        <v>34</v>
      </c>
      <c r="D2162" t="s">
        <v>34</v>
      </c>
      <c r="E2162" t="s">
        <v>366</v>
      </c>
      <c r="F2162" s="113" t="str">
        <f>VLOOKUP(B2162,'DEER BldgType Assignment'!$B$7:$C$139,2,FALSE)</f>
        <v>OfS</v>
      </c>
      <c r="G2162" s="113"/>
      <c r="H2162" s="113" t="str">
        <f t="shared" si="33"/>
        <v>OfS</v>
      </c>
      <c r="I2162">
        <v>1</v>
      </c>
    </row>
    <row r="2163" spans="2:9">
      <c r="B2163" t="s">
        <v>323</v>
      </c>
      <c r="C2163" t="s">
        <v>34</v>
      </c>
      <c r="D2163" t="s">
        <v>34</v>
      </c>
      <c r="E2163" t="s">
        <v>370</v>
      </c>
      <c r="F2163" s="113" t="str">
        <f>VLOOKUP(B2163,'DEER BldgType Assignment'!$B$7:$C$139,2,FALSE)</f>
        <v>OfS</v>
      </c>
      <c r="G2163" s="113"/>
      <c r="H2163" s="113" t="str">
        <f t="shared" si="33"/>
        <v>OfS</v>
      </c>
      <c r="I2163">
        <v>5</v>
      </c>
    </row>
    <row r="2164" spans="2:9">
      <c r="B2164" t="s">
        <v>323</v>
      </c>
      <c r="C2164" t="s">
        <v>34</v>
      </c>
      <c r="D2164" t="s">
        <v>34</v>
      </c>
      <c r="E2164" t="s">
        <v>372</v>
      </c>
      <c r="F2164" s="113" t="str">
        <f>VLOOKUP(B2164,'DEER BldgType Assignment'!$B$7:$C$139,2,FALSE)</f>
        <v>OfS</v>
      </c>
      <c r="G2164" s="113"/>
      <c r="H2164" s="113" t="str">
        <f t="shared" si="33"/>
        <v>OfS</v>
      </c>
      <c r="I2164">
        <v>1</v>
      </c>
    </row>
    <row r="2165" spans="2:9">
      <c r="B2165" t="s">
        <v>323</v>
      </c>
      <c r="C2165" t="s">
        <v>34</v>
      </c>
      <c r="D2165" t="s">
        <v>34</v>
      </c>
      <c r="E2165" t="s">
        <v>365</v>
      </c>
      <c r="F2165" s="113" t="str">
        <f>VLOOKUP(B2165,'DEER BldgType Assignment'!$B$7:$C$139,2,FALSE)</f>
        <v>OfS</v>
      </c>
      <c r="G2165" s="113"/>
      <c r="H2165" s="113" t="str">
        <f t="shared" si="33"/>
        <v>OfS</v>
      </c>
      <c r="I2165">
        <v>4</v>
      </c>
    </row>
    <row r="2166" spans="2:9">
      <c r="B2166" t="s">
        <v>323</v>
      </c>
      <c r="C2166" t="s">
        <v>34</v>
      </c>
      <c r="D2166" t="s">
        <v>34</v>
      </c>
      <c r="E2166" t="s">
        <v>340</v>
      </c>
      <c r="F2166" s="113" t="str">
        <f>VLOOKUP(B2166,'DEER BldgType Assignment'!$B$7:$C$139,2,FALSE)</f>
        <v>OfS</v>
      </c>
      <c r="G2166" s="113"/>
      <c r="H2166" s="113" t="str">
        <f t="shared" si="33"/>
        <v>OfS</v>
      </c>
      <c r="I2166">
        <v>4</v>
      </c>
    </row>
    <row r="2167" spans="2:9">
      <c r="B2167" t="s">
        <v>336</v>
      </c>
      <c r="C2167" t="s">
        <v>48</v>
      </c>
      <c r="D2167" t="s">
        <v>48</v>
      </c>
      <c r="E2167" t="s">
        <v>366</v>
      </c>
      <c r="F2167" s="113" t="str">
        <f>VLOOKUP(B2167,'DEER BldgType Assignment'!$B$7:$C$139,2,FALSE)</f>
        <v>RtS</v>
      </c>
      <c r="G2167" s="113"/>
      <c r="H2167" s="113" t="str">
        <f t="shared" si="33"/>
        <v>RtS</v>
      </c>
      <c r="I2167">
        <v>1</v>
      </c>
    </row>
    <row r="2168" spans="2:9">
      <c r="B2168" t="s">
        <v>336</v>
      </c>
      <c r="C2168" t="s">
        <v>48</v>
      </c>
      <c r="D2168" t="s">
        <v>48</v>
      </c>
      <c r="E2168" t="s">
        <v>142</v>
      </c>
      <c r="F2168" s="113" t="str">
        <f>VLOOKUP(B2168,'DEER BldgType Assignment'!$B$7:$C$139,2,FALSE)</f>
        <v>RtS</v>
      </c>
      <c r="G2168" s="113"/>
      <c r="H2168" s="113" t="str">
        <f t="shared" si="33"/>
        <v>RtS</v>
      </c>
      <c r="I2168">
        <v>1</v>
      </c>
    </row>
    <row r="2169" spans="2:9">
      <c r="B2169" t="s">
        <v>292</v>
      </c>
      <c r="C2169" t="s">
        <v>42</v>
      </c>
      <c r="D2169" t="s">
        <v>42</v>
      </c>
      <c r="E2169" t="s">
        <v>139</v>
      </c>
      <c r="F2169" s="113" t="str">
        <f>VLOOKUP(B2169,'DEER BldgType Assignment'!$B$7:$C$139,2,FALSE)</f>
        <v>RFF</v>
      </c>
      <c r="G2169" s="113"/>
      <c r="H2169" s="113" t="str">
        <f t="shared" si="33"/>
        <v>RFF</v>
      </c>
      <c r="I2169">
        <v>2</v>
      </c>
    </row>
    <row r="2170" spans="2:9">
      <c r="B2170" t="s">
        <v>292</v>
      </c>
      <c r="C2170" t="s">
        <v>42</v>
      </c>
      <c r="D2170" t="s">
        <v>42</v>
      </c>
      <c r="E2170" t="s">
        <v>366</v>
      </c>
      <c r="F2170" s="113" t="str">
        <f>VLOOKUP(B2170,'DEER BldgType Assignment'!$B$7:$C$139,2,FALSE)</f>
        <v>RFF</v>
      </c>
      <c r="G2170" s="113"/>
      <c r="H2170" s="113" t="str">
        <f t="shared" si="33"/>
        <v>RFF</v>
      </c>
      <c r="I2170">
        <v>1</v>
      </c>
    </row>
    <row r="2171" spans="2:9">
      <c r="B2171" t="s">
        <v>313</v>
      </c>
      <c r="C2171" t="s">
        <v>34</v>
      </c>
      <c r="D2171" t="s">
        <v>34</v>
      </c>
      <c r="E2171" t="s">
        <v>367</v>
      </c>
      <c r="F2171" s="113" t="str">
        <f>VLOOKUP(B2171,'DEER BldgType Assignment'!$B$7:$C$139,2,FALSE)</f>
        <v>OfS</v>
      </c>
      <c r="G2171" s="113"/>
      <c r="H2171" s="113" t="str">
        <f t="shared" si="33"/>
        <v>OfS</v>
      </c>
      <c r="I2171">
        <v>2</v>
      </c>
    </row>
    <row r="2172" spans="2:9">
      <c r="B2172" t="s">
        <v>313</v>
      </c>
      <c r="C2172" t="s">
        <v>34</v>
      </c>
      <c r="D2172" t="s">
        <v>34</v>
      </c>
      <c r="E2172" t="s">
        <v>365</v>
      </c>
      <c r="F2172" s="113" t="str">
        <f>VLOOKUP(B2172,'DEER BldgType Assignment'!$B$7:$C$139,2,FALSE)</f>
        <v>OfS</v>
      </c>
      <c r="G2172" s="113"/>
      <c r="H2172" s="113" t="str">
        <f t="shared" si="33"/>
        <v>OfS</v>
      </c>
      <c r="I2172">
        <v>1</v>
      </c>
    </row>
    <row r="2173" spans="2:9">
      <c r="B2173" t="s">
        <v>293</v>
      </c>
      <c r="C2173" t="s">
        <v>34</v>
      </c>
      <c r="D2173" t="s">
        <v>34</v>
      </c>
      <c r="E2173" t="s">
        <v>367</v>
      </c>
      <c r="F2173" s="113" t="str">
        <f>VLOOKUP(B2173,'DEER BldgType Assignment'!$B$7:$C$139,2,FALSE)</f>
        <v>OfS</v>
      </c>
      <c r="G2173" s="113"/>
      <c r="H2173" s="113" t="str">
        <f t="shared" si="33"/>
        <v>OfS</v>
      </c>
      <c r="I2173">
        <v>1</v>
      </c>
    </row>
    <row r="2174" spans="2:9">
      <c r="B2174" t="s">
        <v>293</v>
      </c>
      <c r="C2174" t="s">
        <v>34</v>
      </c>
      <c r="D2174" t="s">
        <v>34</v>
      </c>
      <c r="E2174" t="s">
        <v>365</v>
      </c>
      <c r="F2174" s="113" t="str">
        <f>VLOOKUP(B2174,'DEER BldgType Assignment'!$B$7:$C$139,2,FALSE)</f>
        <v>OfS</v>
      </c>
      <c r="G2174" s="113"/>
      <c r="H2174" s="113" t="str">
        <f t="shared" si="33"/>
        <v>OfS</v>
      </c>
      <c r="I2174">
        <v>2</v>
      </c>
    </row>
    <row r="2175" spans="2:9">
      <c r="B2175" t="s">
        <v>273</v>
      </c>
      <c r="C2175" t="s">
        <v>34</v>
      </c>
      <c r="D2175" t="s">
        <v>34</v>
      </c>
      <c r="E2175" t="s">
        <v>367</v>
      </c>
      <c r="F2175" s="113" t="str">
        <f>VLOOKUP(B2175,'DEER BldgType Assignment'!$B$7:$C$139,2,FALSE)</f>
        <v>OfS</v>
      </c>
      <c r="G2175" s="113"/>
      <c r="H2175" s="113" t="str">
        <f t="shared" si="33"/>
        <v>OfS</v>
      </c>
      <c r="I2175">
        <v>1</v>
      </c>
    </row>
    <row r="2176" spans="2:9">
      <c r="B2176" t="s">
        <v>295</v>
      </c>
      <c r="C2176" t="s">
        <v>15</v>
      </c>
      <c r="D2176" t="s">
        <v>34</v>
      </c>
      <c r="E2176" t="s">
        <v>367</v>
      </c>
      <c r="F2176" s="113" t="str">
        <f>VLOOKUP(B2176,'DEER BldgType Assignment'!$B$7:$C$139,2,FALSE)</f>
        <v>OfS</v>
      </c>
      <c r="G2176" s="113"/>
      <c r="H2176" s="113" t="str">
        <f t="shared" si="33"/>
        <v>OfS</v>
      </c>
      <c r="I2176">
        <v>4</v>
      </c>
    </row>
    <row r="2177" spans="2:9">
      <c r="B2177" t="s">
        <v>295</v>
      </c>
      <c r="C2177" t="s">
        <v>15</v>
      </c>
      <c r="D2177" t="s">
        <v>34</v>
      </c>
      <c r="E2177" t="s">
        <v>365</v>
      </c>
      <c r="F2177" s="113" t="str">
        <f>VLOOKUP(B2177,'DEER BldgType Assignment'!$B$7:$C$139,2,FALSE)</f>
        <v>OfS</v>
      </c>
      <c r="G2177" s="113"/>
      <c r="H2177" s="113" t="str">
        <f t="shared" si="33"/>
        <v>OfS</v>
      </c>
      <c r="I2177">
        <v>1</v>
      </c>
    </row>
    <row r="2178" spans="2:9">
      <c r="B2178" t="s">
        <v>295</v>
      </c>
      <c r="C2178" t="s">
        <v>15</v>
      </c>
      <c r="D2178" t="s">
        <v>34</v>
      </c>
      <c r="E2178" t="s">
        <v>366</v>
      </c>
      <c r="F2178" s="113" t="str">
        <f>VLOOKUP(B2178,'DEER BldgType Assignment'!$B$7:$C$139,2,FALSE)</f>
        <v>OfS</v>
      </c>
      <c r="G2178" s="113"/>
      <c r="H2178" s="113" t="str">
        <f t="shared" si="33"/>
        <v>OfS</v>
      </c>
      <c r="I2178">
        <v>1</v>
      </c>
    </row>
    <row r="2179" spans="2:9">
      <c r="B2179" t="s">
        <v>295</v>
      </c>
      <c r="C2179" t="s">
        <v>15</v>
      </c>
      <c r="D2179" t="s">
        <v>34</v>
      </c>
      <c r="E2179" t="s">
        <v>340</v>
      </c>
      <c r="F2179" s="113" t="str">
        <f>VLOOKUP(B2179,'DEER BldgType Assignment'!$B$7:$C$139,2,FALSE)</f>
        <v>OfS</v>
      </c>
      <c r="G2179" s="113"/>
      <c r="H2179" s="113" t="str">
        <f t="shared" si="33"/>
        <v>OfS</v>
      </c>
      <c r="I2179">
        <v>1</v>
      </c>
    </row>
    <row r="2180" spans="2:9">
      <c r="B2180" s="100" t="s">
        <v>341</v>
      </c>
      <c r="C2180" t="s">
        <v>44</v>
      </c>
      <c r="D2180" t="s">
        <v>44</v>
      </c>
      <c r="E2180" t="s">
        <v>139</v>
      </c>
      <c r="F2180" s="113" t="str">
        <f>VLOOKUP(B2180,'DEER BldgType Assignment'!$B$7:$C$139,2,FALSE)</f>
        <v>RSD</v>
      </c>
      <c r="G2180" s="113"/>
      <c r="H2180" s="113" t="str">
        <f t="shared" si="33"/>
        <v>RSD</v>
      </c>
      <c r="I2180">
        <v>1</v>
      </c>
    </row>
    <row r="2181" spans="2:9">
      <c r="B2181" s="100" t="s">
        <v>341</v>
      </c>
      <c r="C2181" t="s">
        <v>44</v>
      </c>
      <c r="D2181" t="s">
        <v>44</v>
      </c>
      <c r="E2181" t="s">
        <v>367</v>
      </c>
      <c r="F2181" s="113" t="str">
        <f>VLOOKUP(B2181,'DEER BldgType Assignment'!$B$7:$C$139,2,FALSE)</f>
        <v>RSD</v>
      </c>
      <c r="G2181" s="113"/>
      <c r="H2181" s="113" t="str">
        <f t="shared" si="33"/>
        <v>RSD</v>
      </c>
      <c r="I2181">
        <v>1</v>
      </c>
    </row>
    <row r="2182" spans="2:9">
      <c r="B2182" s="100" t="s">
        <v>341</v>
      </c>
      <c r="C2182" t="s">
        <v>44</v>
      </c>
      <c r="D2182" t="s">
        <v>44</v>
      </c>
      <c r="E2182" t="s">
        <v>372</v>
      </c>
      <c r="F2182" s="113" t="str">
        <f>VLOOKUP(B2182,'DEER BldgType Assignment'!$B$7:$C$139,2,FALSE)</f>
        <v>RSD</v>
      </c>
      <c r="G2182" s="113"/>
      <c r="H2182" s="113" t="str">
        <f t="shared" si="33"/>
        <v>RSD</v>
      </c>
      <c r="I2182">
        <v>1</v>
      </c>
    </row>
    <row r="2183" spans="2:9">
      <c r="B2183" s="100" t="s">
        <v>341</v>
      </c>
      <c r="C2183" t="s">
        <v>44</v>
      </c>
      <c r="D2183" t="s">
        <v>44</v>
      </c>
      <c r="E2183" t="s">
        <v>366</v>
      </c>
      <c r="F2183" s="113" t="str">
        <f>VLOOKUP(B2183,'DEER BldgType Assignment'!$B$7:$C$139,2,FALSE)</f>
        <v>RSD</v>
      </c>
      <c r="G2183" s="113"/>
      <c r="H2183" s="113" t="str">
        <f t="shared" si="33"/>
        <v>RSD</v>
      </c>
      <c r="I2183">
        <v>2</v>
      </c>
    </row>
    <row r="2184" spans="2:9">
      <c r="B2184" t="s">
        <v>234</v>
      </c>
      <c r="C2184" t="s">
        <v>15</v>
      </c>
      <c r="D2184" t="s">
        <v>15</v>
      </c>
      <c r="E2184" t="s">
        <v>367</v>
      </c>
      <c r="F2184" s="113" t="str">
        <f>VLOOKUP(B2184,'DEER BldgType Assignment'!$B$7:$C$139,2,FALSE)</f>
        <v>Asm</v>
      </c>
      <c r="G2184" s="113"/>
      <c r="H2184" s="113" t="str">
        <f t="shared" ref="H2184:H2247" si="34">IF(ISBLANK(G2184),F2184,G2184)</f>
        <v>Asm</v>
      </c>
      <c r="I2184">
        <v>1</v>
      </c>
    </row>
    <row r="2185" spans="2:9">
      <c r="B2185" t="s">
        <v>234</v>
      </c>
      <c r="C2185" t="s">
        <v>15</v>
      </c>
      <c r="D2185" t="s">
        <v>15</v>
      </c>
      <c r="E2185" t="s">
        <v>365</v>
      </c>
      <c r="F2185" s="113" t="str">
        <f>VLOOKUP(B2185,'DEER BldgType Assignment'!$B$7:$C$139,2,FALSE)</f>
        <v>Asm</v>
      </c>
      <c r="G2185" s="113"/>
      <c r="H2185" s="113" t="str">
        <f t="shared" si="34"/>
        <v>Asm</v>
      </c>
      <c r="I2185">
        <v>2</v>
      </c>
    </row>
    <row r="2186" spans="2:9">
      <c r="B2186" t="s">
        <v>215</v>
      </c>
      <c r="C2186" t="s">
        <v>34</v>
      </c>
      <c r="D2186" t="s">
        <v>36</v>
      </c>
      <c r="E2186" t="s">
        <v>365</v>
      </c>
      <c r="F2186" s="113" t="str">
        <f>VLOOKUP(B2186,'DEER BldgType Assignment'!$B$7:$C$139,2,FALSE)</f>
        <v>OfL</v>
      </c>
      <c r="G2186" s="113"/>
      <c r="H2186" s="113" t="str">
        <f t="shared" si="34"/>
        <v>OfL</v>
      </c>
      <c r="I2186">
        <v>1</v>
      </c>
    </row>
    <row r="2187" spans="2:9">
      <c r="B2187" t="s">
        <v>341</v>
      </c>
      <c r="C2187" t="s">
        <v>44</v>
      </c>
      <c r="D2187" t="s">
        <v>44</v>
      </c>
      <c r="E2187" t="s">
        <v>139</v>
      </c>
      <c r="F2187" s="113" t="str">
        <f>VLOOKUP(B2187,'DEER BldgType Assignment'!$B$7:$C$139,2,FALSE)</f>
        <v>RSD</v>
      </c>
      <c r="G2187" s="113"/>
      <c r="H2187" s="113" t="str">
        <f t="shared" si="34"/>
        <v>RSD</v>
      </c>
      <c r="I2187">
        <v>2</v>
      </c>
    </row>
    <row r="2188" spans="2:9">
      <c r="B2188" t="s">
        <v>341</v>
      </c>
      <c r="C2188" t="s">
        <v>44</v>
      </c>
      <c r="D2188" t="s">
        <v>44</v>
      </c>
      <c r="E2188" t="s">
        <v>372</v>
      </c>
      <c r="F2188" s="113" t="str">
        <f>VLOOKUP(B2188,'DEER BldgType Assignment'!$B$7:$C$139,2,FALSE)</f>
        <v>RSD</v>
      </c>
      <c r="G2188" s="113"/>
      <c r="H2188" s="113" t="str">
        <f t="shared" si="34"/>
        <v>RSD</v>
      </c>
      <c r="I2188">
        <v>1</v>
      </c>
    </row>
    <row r="2189" spans="2:9">
      <c r="B2189" t="s">
        <v>292</v>
      </c>
      <c r="C2189" t="s">
        <v>42</v>
      </c>
      <c r="D2189" t="s">
        <v>42</v>
      </c>
      <c r="E2189" t="s">
        <v>139</v>
      </c>
      <c r="F2189" s="113" t="str">
        <f>VLOOKUP(B2189,'DEER BldgType Assignment'!$B$7:$C$139,2,FALSE)</f>
        <v>RFF</v>
      </c>
      <c r="G2189" s="113"/>
      <c r="H2189" s="113" t="str">
        <f t="shared" si="34"/>
        <v>RFF</v>
      </c>
      <c r="I2189">
        <v>3</v>
      </c>
    </row>
    <row r="2190" spans="2:9">
      <c r="B2190" t="s">
        <v>292</v>
      </c>
      <c r="C2190" t="s">
        <v>42</v>
      </c>
      <c r="D2190" t="s">
        <v>42</v>
      </c>
      <c r="E2190" t="s">
        <v>367</v>
      </c>
      <c r="F2190" s="113" t="str">
        <f>VLOOKUP(B2190,'DEER BldgType Assignment'!$B$7:$C$139,2,FALSE)</f>
        <v>RFF</v>
      </c>
      <c r="G2190" s="113"/>
      <c r="H2190" s="113" t="str">
        <f t="shared" si="34"/>
        <v>RFF</v>
      </c>
      <c r="I2190">
        <v>2</v>
      </c>
    </row>
    <row r="2191" spans="2:9">
      <c r="B2191" t="s">
        <v>292</v>
      </c>
      <c r="C2191" t="s">
        <v>42</v>
      </c>
      <c r="D2191" t="s">
        <v>42</v>
      </c>
      <c r="E2191" t="s">
        <v>372</v>
      </c>
      <c r="F2191" s="113" t="str">
        <f>VLOOKUP(B2191,'DEER BldgType Assignment'!$B$7:$C$139,2,FALSE)</f>
        <v>RFF</v>
      </c>
      <c r="G2191" s="113"/>
      <c r="H2191" s="113" t="str">
        <f t="shared" si="34"/>
        <v>RFF</v>
      </c>
      <c r="I2191">
        <v>1</v>
      </c>
    </row>
    <row r="2192" spans="2:9">
      <c r="B2192" t="s">
        <v>292</v>
      </c>
      <c r="C2192" t="s">
        <v>42</v>
      </c>
      <c r="D2192" t="s">
        <v>42</v>
      </c>
      <c r="E2192" t="s">
        <v>340</v>
      </c>
      <c r="F2192" s="113" t="str">
        <f>VLOOKUP(B2192,'DEER BldgType Assignment'!$B$7:$C$139,2,FALSE)</f>
        <v>RFF</v>
      </c>
      <c r="G2192" s="113"/>
      <c r="H2192" s="113" t="str">
        <f t="shared" si="34"/>
        <v>RFF</v>
      </c>
      <c r="I2192">
        <v>1</v>
      </c>
    </row>
    <row r="2193" spans="2:9">
      <c r="B2193" t="s">
        <v>341</v>
      </c>
      <c r="C2193" t="s">
        <v>44</v>
      </c>
      <c r="D2193" t="s">
        <v>44</v>
      </c>
      <c r="E2193" t="s">
        <v>139</v>
      </c>
      <c r="F2193" s="113" t="str">
        <f>VLOOKUP(B2193,'DEER BldgType Assignment'!$B$7:$C$139,2,FALSE)</f>
        <v>RSD</v>
      </c>
      <c r="G2193" s="113"/>
      <c r="H2193" s="113" t="str">
        <f t="shared" si="34"/>
        <v>RSD</v>
      </c>
      <c r="I2193">
        <v>2</v>
      </c>
    </row>
    <row r="2194" spans="2:9">
      <c r="B2194" t="s">
        <v>341</v>
      </c>
      <c r="C2194" t="s">
        <v>44</v>
      </c>
      <c r="D2194" t="s">
        <v>44</v>
      </c>
      <c r="E2194" t="s">
        <v>367</v>
      </c>
      <c r="F2194" s="113" t="str">
        <f>VLOOKUP(B2194,'DEER BldgType Assignment'!$B$7:$C$139,2,FALSE)</f>
        <v>RSD</v>
      </c>
      <c r="G2194" s="113"/>
      <c r="H2194" s="113" t="str">
        <f t="shared" si="34"/>
        <v>RSD</v>
      </c>
      <c r="I2194">
        <v>1</v>
      </c>
    </row>
    <row r="2195" spans="2:9">
      <c r="B2195" t="s">
        <v>341</v>
      </c>
      <c r="C2195" t="s">
        <v>44</v>
      </c>
      <c r="D2195" t="s">
        <v>44</v>
      </c>
      <c r="E2195" t="s">
        <v>340</v>
      </c>
      <c r="F2195" s="113" t="str">
        <f>VLOOKUP(B2195,'DEER BldgType Assignment'!$B$7:$C$139,2,FALSE)</f>
        <v>RSD</v>
      </c>
      <c r="G2195" s="113"/>
      <c r="H2195" s="113" t="str">
        <f t="shared" si="34"/>
        <v>RSD</v>
      </c>
      <c r="I2195">
        <v>4</v>
      </c>
    </row>
    <row r="2196" spans="2:9">
      <c r="B2196" t="s">
        <v>323</v>
      </c>
      <c r="C2196" t="s">
        <v>34</v>
      </c>
      <c r="D2196" t="s">
        <v>34</v>
      </c>
      <c r="E2196" t="s">
        <v>367</v>
      </c>
      <c r="F2196" s="113" t="str">
        <f>VLOOKUP(B2196,'DEER BldgType Assignment'!$B$7:$C$139,2,FALSE)</f>
        <v>OfS</v>
      </c>
      <c r="G2196" s="113"/>
      <c r="H2196" s="113" t="str">
        <f t="shared" si="34"/>
        <v>OfS</v>
      </c>
      <c r="I2196">
        <v>1</v>
      </c>
    </row>
    <row r="2197" spans="2:9">
      <c r="B2197" t="s">
        <v>323</v>
      </c>
      <c r="C2197" t="s">
        <v>34</v>
      </c>
      <c r="D2197" t="s">
        <v>34</v>
      </c>
      <c r="E2197" t="s">
        <v>366</v>
      </c>
      <c r="F2197" s="113" t="str">
        <f>VLOOKUP(B2197,'DEER BldgType Assignment'!$B$7:$C$139,2,FALSE)</f>
        <v>OfS</v>
      </c>
      <c r="G2197" s="113"/>
      <c r="H2197" s="113" t="str">
        <f t="shared" si="34"/>
        <v>OfS</v>
      </c>
      <c r="I2197">
        <v>1</v>
      </c>
    </row>
    <row r="2198" spans="2:9">
      <c r="B2198" t="s">
        <v>109</v>
      </c>
      <c r="C2198" t="s">
        <v>368</v>
      </c>
      <c r="D2198" t="s">
        <v>109</v>
      </c>
      <c r="E2198" t="s">
        <v>369</v>
      </c>
      <c r="F2198" s="113" t="str">
        <f>VLOOKUP(B2198,'DEER BldgType Assignment'!$B$7:$C$139,2,FALSE)</f>
        <v>Mtl</v>
      </c>
      <c r="G2198" s="113"/>
      <c r="H2198" s="113" t="str">
        <f t="shared" si="34"/>
        <v>Mtl</v>
      </c>
      <c r="I2198">
        <v>26</v>
      </c>
    </row>
    <row r="2199" spans="2:9">
      <c r="B2199" t="s">
        <v>109</v>
      </c>
      <c r="C2199" t="s">
        <v>368</v>
      </c>
      <c r="D2199" t="s">
        <v>109</v>
      </c>
      <c r="E2199" t="s">
        <v>367</v>
      </c>
      <c r="F2199" s="113" t="str">
        <f>VLOOKUP(B2199,'DEER BldgType Assignment'!$B$7:$C$139,2,FALSE)</f>
        <v>Mtl</v>
      </c>
      <c r="G2199" s="113"/>
      <c r="H2199" s="113" t="str">
        <f t="shared" si="34"/>
        <v>Mtl</v>
      </c>
      <c r="I2199">
        <v>1</v>
      </c>
    </row>
    <row r="2200" spans="2:9">
      <c r="B2200" t="s">
        <v>109</v>
      </c>
      <c r="C2200" t="s">
        <v>368</v>
      </c>
      <c r="D2200" t="s">
        <v>109</v>
      </c>
      <c r="E2200" t="s">
        <v>378</v>
      </c>
      <c r="F2200" s="113" t="str">
        <f>VLOOKUP(B2200,'DEER BldgType Assignment'!$B$7:$C$139,2,FALSE)</f>
        <v>Mtl</v>
      </c>
      <c r="G2200" s="113"/>
      <c r="H2200" s="113" t="str">
        <f t="shared" si="34"/>
        <v>Mtl</v>
      </c>
      <c r="I2200">
        <v>1</v>
      </c>
    </row>
    <row r="2201" spans="2:9">
      <c r="B2201" t="s">
        <v>109</v>
      </c>
      <c r="C2201" t="s">
        <v>368</v>
      </c>
      <c r="D2201" t="s">
        <v>109</v>
      </c>
      <c r="E2201" t="s">
        <v>340</v>
      </c>
      <c r="F2201" s="113" t="str">
        <f>VLOOKUP(B2201,'DEER BldgType Assignment'!$B$7:$C$139,2,FALSE)</f>
        <v>Mtl</v>
      </c>
      <c r="G2201" s="113"/>
      <c r="H2201" s="113" t="str">
        <f t="shared" si="34"/>
        <v>Mtl</v>
      </c>
      <c r="I2201">
        <v>2</v>
      </c>
    </row>
    <row r="2202" spans="2:9">
      <c r="B2202" s="100" t="s">
        <v>235</v>
      </c>
      <c r="C2202" t="s">
        <v>44</v>
      </c>
      <c r="D2202" t="s">
        <v>44</v>
      </c>
      <c r="E2202" t="s">
        <v>372</v>
      </c>
      <c r="F2202" s="113" t="str">
        <f>VLOOKUP(B2202,'DEER BldgType Assignment'!$B$7:$C$139,2,FALSE)</f>
        <v>RSD</v>
      </c>
      <c r="G2202" s="113"/>
      <c r="H2202" s="113" t="str">
        <f t="shared" si="34"/>
        <v>RSD</v>
      </c>
      <c r="I2202">
        <v>1</v>
      </c>
    </row>
    <row r="2203" spans="2:9">
      <c r="B2203" t="s">
        <v>293</v>
      </c>
      <c r="C2203" t="s">
        <v>34</v>
      </c>
      <c r="D2203" t="s">
        <v>34</v>
      </c>
      <c r="E2203" t="s">
        <v>366</v>
      </c>
      <c r="F2203" s="113" t="str">
        <f>VLOOKUP(B2203,'DEER BldgType Assignment'!$B$7:$C$139,2,FALSE)</f>
        <v>OfS</v>
      </c>
      <c r="G2203" s="113"/>
      <c r="H2203" s="113" t="str">
        <f t="shared" si="34"/>
        <v>OfS</v>
      </c>
      <c r="I2203">
        <v>1</v>
      </c>
    </row>
    <row r="2204" spans="2:9">
      <c r="B2204" t="s">
        <v>293</v>
      </c>
      <c r="C2204" t="s">
        <v>34</v>
      </c>
      <c r="D2204" t="s">
        <v>34</v>
      </c>
      <c r="E2204" t="s">
        <v>379</v>
      </c>
      <c r="F2204" s="113" t="str">
        <f>VLOOKUP(B2204,'DEER BldgType Assignment'!$B$7:$C$139,2,FALSE)</f>
        <v>OfS</v>
      </c>
      <c r="G2204" s="113"/>
      <c r="H2204" s="113" t="str">
        <f t="shared" si="34"/>
        <v>OfS</v>
      </c>
      <c r="I2204">
        <v>1</v>
      </c>
    </row>
    <row r="2205" spans="2:9">
      <c r="B2205" t="s">
        <v>293</v>
      </c>
      <c r="C2205" t="s">
        <v>34</v>
      </c>
      <c r="D2205" t="s">
        <v>34</v>
      </c>
      <c r="E2205" t="s">
        <v>372</v>
      </c>
      <c r="F2205" s="113" t="str">
        <f>VLOOKUP(B2205,'DEER BldgType Assignment'!$B$7:$C$139,2,FALSE)</f>
        <v>OfS</v>
      </c>
      <c r="G2205" s="113"/>
      <c r="H2205" s="113" t="str">
        <f t="shared" si="34"/>
        <v>OfS</v>
      </c>
      <c r="I2205">
        <v>1</v>
      </c>
    </row>
    <row r="2206" spans="2:9">
      <c r="B2206" t="s">
        <v>293</v>
      </c>
      <c r="C2206" t="s">
        <v>34</v>
      </c>
      <c r="D2206" t="s">
        <v>34</v>
      </c>
      <c r="E2206" t="s">
        <v>365</v>
      </c>
      <c r="F2206" s="113" t="str">
        <f>VLOOKUP(B2206,'DEER BldgType Assignment'!$B$7:$C$139,2,FALSE)</f>
        <v>OfS</v>
      </c>
      <c r="G2206" s="113"/>
      <c r="H2206" s="113" t="str">
        <f t="shared" si="34"/>
        <v>OfS</v>
      </c>
      <c r="I2206">
        <v>1</v>
      </c>
    </row>
    <row r="2207" spans="2:9">
      <c r="B2207" t="s">
        <v>308</v>
      </c>
      <c r="C2207" t="s">
        <v>374</v>
      </c>
      <c r="D2207" t="s">
        <v>34</v>
      </c>
      <c r="E2207" t="s">
        <v>371</v>
      </c>
      <c r="F2207" s="113" t="str">
        <f>VLOOKUP(B2207,'DEER BldgType Assignment'!$B$7:$C$139,2,FALSE)</f>
        <v>OfS</v>
      </c>
      <c r="G2207" s="113"/>
      <c r="H2207" s="113" t="str">
        <f t="shared" si="34"/>
        <v>OfS</v>
      </c>
      <c r="I2207">
        <v>2</v>
      </c>
    </row>
    <row r="2208" spans="2:9">
      <c r="B2208" t="s">
        <v>308</v>
      </c>
      <c r="C2208" t="s">
        <v>374</v>
      </c>
      <c r="D2208" t="s">
        <v>34</v>
      </c>
      <c r="E2208" t="s">
        <v>367</v>
      </c>
      <c r="F2208" s="113" t="str">
        <f>VLOOKUP(B2208,'DEER BldgType Assignment'!$B$7:$C$139,2,FALSE)</f>
        <v>OfS</v>
      </c>
      <c r="G2208" s="113"/>
      <c r="H2208" s="113" t="str">
        <f t="shared" si="34"/>
        <v>OfS</v>
      </c>
      <c r="I2208">
        <v>1</v>
      </c>
    </row>
    <row r="2209" spans="2:9">
      <c r="B2209" t="s">
        <v>308</v>
      </c>
      <c r="C2209" t="s">
        <v>374</v>
      </c>
      <c r="D2209" t="s">
        <v>34</v>
      </c>
      <c r="E2209" t="s">
        <v>365</v>
      </c>
      <c r="F2209" s="113" t="str">
        <f>VLOOKUP(B2209,'DEER BldgType Assignment'!$B$7:$C$139,2,FALSE)</f>
        <v>OfS</v>
      </c>
      <c r="G2209" s="113"/>
      <c r="H2209" s="113" t="str">
        <f t="shared" si="34"/>
        <v>OfS</v>
      </c>
      <c r="I2209">
        <v>1</v>
      </c>
    </row>
    <row r="2210" spans="2:9">
      <c r="B2210" t="s">
        <v>308</v>
      </c>
      <c r="C2210" t="s">
        <v>374</v>
      </c>
      <c r="D2210" t="s">
        <v>34</v>
      </c>
      <c r="E2210" t="s">
        <v>383</v>
      </c>
      <c r="F2210" s="113" t="str">
        <f>VLOOKUP(B2210,'DEER BldgType Assignment'!$B$7:$C$139,2,FALSE)</f>
        <v>OfS</v>
      </c>
      <c r="G2210" s="113"/>
      <c r="H2210" s="113" t="str">
        <f t="shared" si="34"/>
        <v>OfS</v>
      </c>
      <c r="I2210">
        <v>2</v>
      </c>
    </row>
    <row r="2211" spans="2:9">
      <c r="B2211" t="s">
        <v>308</v>
      </c>
      <c r="C2211" t="s">
        <v>374</v>
      </c>
      <c r="D2211" t="s">
        <v>34</v>
      </c>
      <c r="E2211" t="s">
        <v>340</v>
      </c>
      <c r="F2211" s="113" t="str">
        <f>VLOOKUP(B2211,'DEER BldgType Assignment'!$B$7:$C$139,2,FALSE)</f>
        <v>OfS</v>
      </c>
      <c r="G2211" s="113"/>
      <c r="H2211" s="113" t="str">
        <f t="shared" si="34"/>
        <v>OfS</v>
      </c>
      <c r="I2211">
        <v>1</v>
      </c>
    </row>
    <row r="2212" spans="2:9">
      <c r="B2212" t="s">
        <v>236</v>
      </c>
      <c r="C2212" t="s">
        <v>15</v>
      </c>
      <c r="D2212" t="s">
        <v>15</v>
      </c>
      <c r="E2212" t="s">
        <v>371</v>
      </c>
      <c r="F2212" s="113" t="str">
        <f>VLOOKUP(B2212,'DEER BldgType Assignment'!$B$7:$C$139,2,FALSE)</f>
        <v>Asm</v>
      </c>
      <c r="G2212" s="113"/>
      <c r="H2212" s="113" t="str">
        <f t="shared" si="34"/>
        <v>Asm</v>
      </c>
      <c r="I2212">
        <v>2</v>
      </c>
    </row>
    <row r="2213" spans="2:9">
      <c r="B2213" t="s">
        <v>336</v>
      </c>
      <c r="C2213" t="s">
        <v>48</v>
      </c>
      <c r="D2213" t="s">
        <v>48</v>
      </c>
      <c r="E2213" t="s">
        <v>372</v>
      </c>
      <c r="F2213" s="113" t="str">
        <f>VLOOKUP(B2213,'DEER BldgType Assignment'!$B$7:$C$139,2,FALSE)</f>
        <v>RtS</v>
      </c>
      <c r="G2213" s="113"/>
      <c r="H2213" s="113" t="str">
        <f t="shared" si="34"/>
        <v>RtS</v>
      </c>
      <c r="I2213">
        <v>2</v>
      </c>
    </row>
    <row r="2214" spans="2:9">
      <c r="B2214" t="s">
        <v>336</v>
      </c>
      <c r="C2214" t="s">
        <v>48</v>
      </c>
      <c r="D2214" t="s">
        <v>48</v>
      </c>
      <c r="E2214" t="s">
        <v>366</v>
      </c>
      <c r="F2214" s="113" t="str">
        <f>VLOOKUP(B2214,'DEER BldgType Assignment'!$B$7:$C$139,2,FALSE)</f>
        <v>RtS</v>
      </c>
      <c r="G2214" s="113"/>
      <c r="H2214" s="113" t="str">
        <f t="shared" si="34"/>
        <v>RtS</v>
      </c>
      <c r="I2214">
        <v>1</v>
      </c>
    </row>
    <row r="2215" spans="2:9">
      <c r="B2215" t="s">
        <v>336</v>
      </c>
      <c r="C2215" t="s">
        <v>48</v>
      </c>
      <c r="D2215" t="s">
        <v>48</v>
      </c>
      <c r="E2215" t="s">
        <v>142</v>
      </c>
      <c r="F2215" s="113" t="str">
        <f>VLOOKUP(B2215,'DEER BldgType Assignment'!$B$7:$C$139,2,FALSE)</f>
        <v>RtS</v>
      </c>
      <c r="G2215" s="113"/>
      <c r="H2215" s="113" t="str">
        <f t="shared" si="34"/>
        <v>RtS</v>
      </c>
      <c r="I2215">
        <v>1</v>
      </c>
    </row>
    <row r="2216" spans="2:9">
      <c r="B2216" t="s">
        <v>344</v>
      </c>
      <c r="C2216" t="s">
        <v>276</v>
      </c>
      <c r="D2216" t="s">
        <v>52</v>
      </c>
      <c r="E2216" t="s">
        <v>366</v>
      </c>
      <c r="F2216" s="113" t="str">
        <f>VLOOKUP(B2216,'DEER BldgType Assignment'!$B$7:$C$139,2,FALSE)</f>
        <v>SUn</v>
      </c>
      <c r="G2216" s="113"/>
      <c r="H2216" s="113" t="str">
        <f t="shared" si="34"/>
        <v>SUn</v>
      </c>
      <c r="I2216">
        <v>2</v>
      </c>
    </row>
    <row r="2217" spans="2:9">
      <c r="B2217" t="s">
        <v>344</v>
      </c>
      <c r="C2217" t="s">
        <v>276</v>
      </c>
      <c r="D2217" t="s">
        <v>52</v>
      </c>
      <c r="E2217" t="s">
        <v>370</v>
      </c>
      <c r="F2217" s="113" t="str">
        <f>VLOOKUP(B2217,'DEER BldgType Assignment'!$B$7:$C$139,2,FALSE)</f>
        <v>SUn</v>
      </c>
      <c r="G2217" s="113"/>
      <c r="H2217" s="113" t="str">
        <f t="shared" si="34"/>
        <v>SUn</v>
      </c>
      <c r="I2217">
        <v>2</v>
      </c>
    </row>
    <row r="2218" spans="2:9">
      <c r="B2218" t="s">
        <v>344</v>
      </c>
      <c r="C2218" t="s">
        <v>276</v>
      </c>
      <c r="D2218" t="s">
        <v>52</v>
      </c>
      <c r="E2218" t="s">
        <v>367</v>
      </c>
      <c r="F2218" s="113" t="str">
        <f>VLOOKUP(B2218,'DEER BldgType Assignment'!$B$7:$C$139,2,FALSE)</f>
        <v>SUn</v>
      </c>
      <c r="G2218" s="113"/>
      <c r="H2218" s="113" t="str">
        <f t="shared" si="34"/>
        <v>SUn</v>
      </c>
      <c r="I2218">
        <v>2</v>
      </c>
    </row>
    <row r="2219" spans="2:9">
      <c r="B2219" t="s">
        <v>344</v>
      </c>
      <c r="C2219" t="s">
        <v>276</v>
      </c>
      <c r="D2219" t="s">
        <v>52</v>
      </c>
      <c r="E2219" t="s">
        <v>365</v>
      </c>
      <c r="F2219" s="113" t="str">
        <f>VLOOKUP(B2219,'DEER BldgType Assignment'!$B$7:$C$139,2,FALSE)</f>
        <v>SUn</v>
      </c>
      <c r="G2219" s="113"/>
      <c r="H2219" s="113" t="str">
        <f t="shared" si="34"/>
        <v>SUn</v>
      </c>
      <c r="I2219">
        <v>3</v>
      </c>
    </row>
    <row r="2220" spans="2:9">
      <c r="B2220" t="s">
        <v>281</v>
      </c>
      <c r="C2220" t="s">
        <v>48</v>
      </c>
      <c r="D2220" t="s">
        <v>45</v>
      </c>
      <c r="E2220" t="s">
        <v>366</v>
      </c>
      <c r="F2220" s="113" t="str">
        <f>VLOOKUP(B2220,'DEER BldgType Assignment'!$B$7:$C$139,2,FALSE)</f>
        <v>Rt3</v>
      </c>
      <c r="G2220" s="113"/>
      <c r="H2220" s="113" t="str">
        <f t="shared" si="34"/>
        <v>Rt3</v>
      </c>
      <c r="I2220">
        <v>1</v>
      </c>
    </row>
    <row r="2221" spans="2:9">
      <c r="B2221" t="s">
        <v>281</v>
      </c>
      <c r="C2221" t="s">
        <v>48</v>
      </c>
      <c r="D2221" t="s">
        <v>45</v>
      </c>
      <c r="E2221" t="s">
        <v>142</v>
      </c>
      <c r="F2221" s="113" t="str">
        <f>VLOOKUP(B2221,'DEER BldgType Assignment'!$B$7:$C$139,2,FALSE)</f>
        <v>Rt3</v>
      </c>
      <c r="G2221" s="113"/>
      <c r="H2221" s="113" t="str">
        <f t="shared" si="34"/>
        <v>Rt3</v>
      </c>
      <c r="I2221">
        <v>1</v>
      </c>
    </row>
    <row r="2222" spans="2:9">
      <c r="B2222" t="s">
        <v>324</v>
      </c>
      <c r="C2222" t="s">
        <v>48</v>
      </c>
      <c r="D2222" t="s">
        <v>48</v>
      </c>
      <c r="E2222" t="s">
        <v>366</v>
      </c>
      <c r="F2222" s="113" t="str">
        <f>VLOOKUP(B2222,'DEER BldgType Assignment'!$B$7:$C$139,2,FALSE)</f>
        <v>RtS</v>
      </c>
      <c r="G2222" s="113"/>
      <c r="H2222" s="113" t="str">
        <f t="shared" si="34"/>
        <v>RtS</v>
      </c>
      <c r="I2222">
        <v>2</v>
      </c>
    </row>
    <row r="2223" spans="2:9">
      <c r="B2223" t="s">
        <v>324</v>
      </c>
      <c r="C2223" t="s">
        <v>48</v>
      </c>
      <c r="D2223" t="s">
        <v>48</v>
      </c>
      <c r="E2223" t="s">
        <v>372</v>
      </c>
      <c r="F2223" s="113" t="str">
        <f>VLOOKUP(B2223,'DEER BldgType Assignment'!$B$7:$C$139,2,FALSE)</f>
        <v>RtS</v>
      </c>
      <c r="G2223" s="113"/>
      <c r="H2223" s="113" t="str">
        <f t="shared" si="34"/>
        <v>RtS</v>
      </c>
      <c r="I2223">
        <v>1</v>
      </c>
    </row>
    <row r="2224" spans="2:9">
      <c r="B2224" t="s">
        <v>324</v>
      </c>
      <c r="C2224" t="s">
        <v>48</v>
      </c>
      <c r="D2224" t="s">
        <v>48</v>
      </c>
      <c r="E2224" t="s">
        <v>365</v>
      </c>
      <c r="F2224" s="113" t="str">
        <f>VLOOKUP(B2224,'DEER BldgType Assignment'!$B$7:$C$139,2,FALSE)</f>
        <v>RtS</v>
      </c>
      <c r="G2224" s="113"/>
      <c r="H2224" s="113" t="str">
        <f t="shared" si="34"/>
        <v>RtS</v>
      </c>
      <c r="I2224">
        <v>3</v>
      </c>
    </row>
    <row r="2225" spans="2:9">
      <c r="B2225" t="s">
        <v>324</v>
      </c>
      <c r="C2225" t="s">
        <v>48</v>
      </c>
      <c r="D2225" t="s">
        <v>48</v>
      </c>
      <c r="E2225" t="s">
        <v>371</v>
      </c>
      <c r="F2225" s="113" t="str">
        <f>VLOOKUP(B2225,'DEER BldgType Assignment'!$B$7:$C$139,2,FALSE)</f>
        <v>RtS</v>
      </c>
      <c r="G2225" s="113"/>
      <c r="H2225" s="113" t="str">
        <f t="shared" si="34"/>
        <v>RtS</v>
      </c>
      <c r="I2225">
        <v>1</v>
      </c>
    </row>
    <row r="2226" spans="2:9">
      <c r="B2226" t="s">
        <v>324</v>
      </c>
      <c r="C2226" t="s">
        <v>48</v>
      </c>
      <c r="D2226" t="s">
        <v>48</v>
      </c>
      <c r="E2226" t="s">
        <v>340</v>
      </c>
      <c r="F2226" s="113" t="str">
        <f>VLOOKUP(B2226,'DEER BldgType Assignment'!$B$7:$C$139,2,FALSE)</f>
        <v>RtS</v>
      </c>
      <c r="G2226" s="113"/>
      <c r="H2226" s="113" t="str">
        <f t="shared" si="34"/>
        <v>RtS</v>
      </c>
      <c r="I2226">
        <v>2</v>
      </c>
    </row>
    <row r="2227" spans="2:9">
      <c r="B2227" t="s">
        <v>324</v>
      </c>
      <c r="C2227" t="s">
        <v>48</v>
      </c>
      <c r="D2227" t="s">
        <v>48</v>
      </c>
      <c r="E2227" t="s">
        <v>142</v>
      </c>
      <c r="F2227" s="113" t="str">
        <f>VLOOKUP(B2227,'DEER BldgType Assignment'!$B$7:$C$139,2,FALSE)</f>
        <v>RtS</v>
      </c>
      <c r="G2227" s="113"/>
      <c r="H2227" s="113" t="str">
        <f t="shared" si="34"/>
        <v>RtS</v>
      </c>
      <c r="I2227">
        <v>2</v>
      </c>
    </row>
    <row r="2228" spans="2:9">
      <c r="B2228" t="s">
        <v>323</v>
      </c>
      <c r="C2228" t="s">
        <v>34</v>
      </c>
      <c r="D2228" t="s">
        <v>34</v>
      </c>
      <c r="E2228" t="s">
        <v>365</v>
      </c>
      <c r="F2228" s="113" t="str">
        <f>VLOOKUP(B2228,'DEER BldgType Assignment'!$B$7:$C$139,2,FALSE)</f>
        <v>OfS</v>
      </c>
      <c r="G2228" s="113"/>
      <c r="H2228" s="113" t="str">
        <f t="shared" si="34"/>
        <v>OfS</v>
      </c>
      <c r="I2228">
        <v>1</v>
      </c>
    </row>
    <row r="2229" spans="2:9">
      <c r="B2229" t="s">
        <v>341</v>
      </c>
      <c r="C2229" t="s">
        <v>44</v>
      </c>
      <c r="D2229" t="s">
        <v>44</v>
      </c>
      <c r="E2229" t="s">
        <v>139</v>
      </c>
      <c r="F2229" s="113" t="str">
        <f>VLOOKUP(B2229,'DEER BldgType Assignment'!$B$7:$C$139,2,FALSE)</f>
        <v>RSD</v>
      </c>
      <c r="G2229" s="113"/>
      <c r="H2229" s="113" t="str">
        <f t="shared" si="34"/>
        <v>RSD</v>
      </c>
      <c r="I2229">
        <v>1</v>
      </c>
    </row>
    <row r="2230" spans="2:9">
      <c r="B2230" t="s">
        <v>341</v>
      </c>
      <c r="C2230" t="s">
        <v>44</v>
      </c>
      <c r="D2230" t="s">
        <v>44</v>
      </c>
      <c r="E2230" t="s">
        <v>372</v>
      </c>
      <c r="F2230" s="113" t="str">
        <f>VLOOKUP(B2230,'DEER BldgType Assignment'!$B$7:$C$139,2,FALSE)</f>
        <v>RSD</v>
      </c>
      <c r="G2230" s="113"/>
      <c r="H2230" s="113" t="str">
        <f t="shared" si="34"/>
        <v>RSD</v>
      </c>
      <c r="I2230">
        <v>1</v>
      </c>
    </row>
    <row r="2231" spans="2:9">
      <c r="B2231" t="s">
        <v>341</v>
      </c>
      <c r="C2231" t="s">
        <v>44</v>
      </c>
      <c r="D2231" t="s">
        <v>44</v>
      </c>
      <c r="E2231" t="s">
        <v>366</v>
      </c>
      <c r="F2231" s="113" t="str">
        <f>VLOOKUP(B2231,'DEER BldgType Assignment'!$B$7:$C$139,2,FALSE)</f>
        <v>RSD</v>
      </c>
      <c r="G2231" s="113"/>
      <c r="H2231" s="113" t="str">
        <f t="shared" si="34"/>
        <v>RSD</v>
      </c>
      <c r="I2231">
        <v>3</v>
      </c>
    </row>
    <row r="2232" spans="2:9">
      <c r="B2232" t="s">
        <v>224</v>
      </c>
      <c r="C2232" t="s">
        <v>15</v>
      </c>
      <c r="D2232" t="s">
        <v>15</v>
      </c>
      <c r="E2232" t="s">
        <v>371</v>
      </c>
      <c r="F2232" s="113" t="str">
        <f>VLOOKUP(B2232,'DEER BldgType Assignment'!$B$7:$C$139,2,FALSE)</f>
        <v>Asm</v>
      </c>
      <c r="G2232" s="113"/>
      <c r="H2232" s="113" t="str">
        <f t="shared" si="34"/>
        <v>Asm</v>
      </c>
      <c r="I2232">
        <v>6</v>
      </c>
    </row>
    <row r="2233" spans="2:9">
      <c r="B2233" t="s">
        <v>224</v>
      </c>
      <c r="C2233" t="s">
        <v>15</v>
      </c>
      <c r="D2233" t="s">
        <v>15</v>
      </c>
      <c r="E2233" t="s">
        <v>340</v>
      </c>
      <c r="F2233" s="113" t="str">
        <f>VLOOKUP(B2233,'DEER BldgType Assignment'!$B$7:$C$139,2,FALSE)</f>
        <v>Asm</v>
      </c>
      <c r="G2233" s="113"/>
      <c r="H2233" s="113" t="str">
        <f t="shared" si="34"/>
        <v>Asm</v>
      </c>
      <c r="I2233">
        <v>2</v>
      </c>
    </row>
    <row r="2234" spans="2:9">
      <c r="B2234" t="s">
        <v>292</v>
      </c>
      <c r="C2234" t="s">
        <v>44</v>
      </c>
      <c r="D2234" t="s">
        <v>42</v>
      </c>
      <c r="E2234" t="s">
        <v>367</v>
      </c>
      <c r="F2234" s="113" t="str">
        <f>VLOOKUP(B2234,'DEER BldgType Assignment'!$B$7:$C$139,2,FALSE)</f>
        <v>RFF</v>
      </c>
      <c r="G2234" s="113"/>
      <c r="H2234" s="113" t="str">
        <f t="shared" si="34"/>
        <v>RFF</v>
      </c>
      <c r="I2234">
        <v>2</v>
      </c>
    </row>
    <row r="2235" spans="2:9">
      <c r="B2235" t="s">
        <v>292</v>
      </c>
      <c r="C2235" t="s">
        <v>44</v>
      </c>
      <c r="D2235" t="s">
        <v>42</v>
      </c>
      <c r="E2235" t="s">
        <v>372</v>
      </c>
      <c r="F2235" s="113" t="str">
        <f>VLOOKUP(B2235,'DEER BldgType Assignment'!$B$7:$C$139,2,FALSE)</f>
        <v>RFF</v>
      </c>
      <c r="G2235" s="113"/>
      <c r="H2235" s="113" t="str">
        <f t="shared" si="34"/>
        <v>RFF</v>
      </c>
      <c r="I2235">
        <v>1</v>
      </c>
    </row>
    <row r="2236" spans="2:9">
      <c r="B2236" t="s">
        <v>305</v>
      </c>
      <c r="C2236" t="s">
        <v>48</v>
      </c>
      <c r="D2236" t="s">
        <v>46</v>
      </c>
      <c r="E2236" t="s">
        <v>365</v>
      </c>
      <c r="F2236" s="113" t="str">
        <f>VLOOKUP(B2236,'DEER BldgType Assignment'!$B$7:$C$139,2,FALSE)</f>
        <v>RtL</v>
      </c>
      <c r="G2236" s="113"/>
      <c r="H2236" s="113" t="str">
        <f t="shared" si="34"/>
        <v>RtL</v>
      </c>
      <c r="I2236">
        <v>1</v>
      </c>
    </row>
    <row r="2237" spans="2:9">
      <c r="B2237" t="s">
        <v>305</v>
      </c>
      <c r="C2237" t="s">
        <v>48</v>
      </c>
      <c r="D2237" t="s">
        <v>46</v>
      </c>
      <c r="E2237" t="s">
        <v>366</v>
      </c>
      <c r="F2237" s="113" t="str">
        <f>VLOOKUP(B2237,'DEER BldgType Assignment'!$B$7:$C$139,2,FALSE)</f>
        <v>RtL</v>
      </c>
      <c r="G2237" s="113"/>
      <c r="H2237" s="113" t="str">
        <f t="shared" si="34"/>
        <v>RtL</v>
      </c>
      <c r="I2237">
        <v>2</v>
      </c>
    </row>
    <row r="2238" spans="2:9">
      <c r="B2238" t="s">
        <v>277</v>
      </c>
      <c r="C2238" t="s">
        <v>17</v>
      </c>
      <c r="D2238" t="s">
        <v>100</v>
      </c>
      <c r="E2238" t="s">
        <v>366</v>
      </c>
      <c r="F2238" s="113" t="str">
        <f>VLOOKUP(B2238,'DEER BldgType Assignment'!$B$7:$C$139,2,FALSE)</f>
        <v>EPr</v>
      </c>
      <c r="G2238" s="113"/>
      <c r="H2238" s="113" t="str">
        <f t="shared" si="34"/>
        <v>EPr</v>
      </c>
      <c r="I2238">
        <v>1</v>
      </c>
    </row>
    <row r="2239" spans="2:9">
      <c r="B2239" t="s">
        <v>277</v>
      </c>
      <c r="C2239" t="s">
        <v>17</v>
      </c>
      <c r="D2239" t="s">
        <v>100</v>
      </c>
      <c r="E2239" t="s">
        <v>371</v>
      </c>
      <c r="F2239" s="113" t="str">
        <f>VLOOKUP(B2239,'DEER BldgType Assignment'!$B$7:$C$139,2,FALSE)</f>
        <v>EPr</v>
      </c>
      <c r="G2239" s="113"/>
      <c r="H2239" s="113" t="str">
        <f t="shared" si="34"/>
        <v>EPr</v>
      </c>
      <c r="I2239">
        <v>2</v>
      </c>
    </row>
    <row r="2240" spans="2:9">
      <c r="B2240" t="s">
        <v>323</v>
      </c>
      <c r="C2240" t="s">
        <v>34</v>
      </c>
      <c r="D2240" t="s">
        <v>34</v>
      </c>
      <c r="E2240" t="s">
        <v>367</v>
      </c>
      <c r="F2240" s="113" t="str">
        <f>VLOOKUP(B2240,'DEER BldgType Assignment'!$B$7:$C$139,2,FALSE)</f>
        <v>OfS</v>
      </c>
      <c r="G2240" s="113"/>
      <c r="H2240" s="113" t="str">
        <f t="shared" si="34"/>
        <v>OfS</v>
      </c>
      <c r="I2240">
        <v>1</v>
      </c>
    </row>
    <row r="2241" spans="2:9">
      <c r="B2241" t="s">
        <v>323</v>
      </c>
      <c r="C2241" t="s">
        <v>34</v>
      </c>
      <c r="D2241" t="s">
        <v>34</v>
      </c>
      <c r="E2241" t="s">
        <v>366</v>
      </c>
      <c r="F2241" s="113" t="str">
        <f>VLOOKUP(B2241,'DEER BldgType Assignment'!$B$7:$C$139,2,FALSE)</f>
        <v>OfS</v>
      </c>
      <c r="G2241" s="113"/>
      <c r="H2241" s="113" t="str">
        <f t="shared" si="34"/>
        <v>OfS</v>
      </c>
      <c r="I2241">
        <v>3</v>
      </c>
    </row>
    <row r="2242" spans="2:9">
      <c r="B2242" t="s">
        <v>313</v>
      </c>
      <c r="C2242" t="s">
        <v>34</v>
      </c>
      <c r="D2242" t="s">
        <v>34</v>
      </c>
      <c r="E2242" t="s">
        <v>367</v>
      </c>
      <c r="F2242" s="113" t="str">
        <f>VLOOKUP(B2242,'DEER BldgType Assignment'!$B$7:$C$139,2,FALSE)</f>
        <v>OfS</v>
      </c>
      <c r="G2242" s="113"/>
      <c r="H2242" s="113" t="str">
        <f t="shared" si="34"/>
        <v>OfS</v>
      </c>
      <c r="I2242">
        <v>1</v>
      </c>
    </row>
    <row r="2243" spans="2:9">
      <c r="B2243" t="s">
        <v>313</v>
      </c>
      <c r="C2243" t="s">
        <v>34</v>
      </c>
      <c r="D2243" t="s">
        <v>34</v>
      </c>
      <c r="E2243" t="s">
        <v>366</v>
      </c>
      <c r="F2243" s="113" t="str">
        <f>VLOOKUP(B2243,'DEER BldgType Assignment'!$B$7:$C$139,2,FALSE)</f>
        <v>OfS</v>
      </c>
      <c r="G2243" s="113"/>
      <c r="H2243" s="113" t="str">
        <f t="shared" si="34"/>
        <v>OfS</v>
      </c>
      <c r="I2243">
        <v>2</v>
      </c>
    </row>
    <row r="2244" spans="2:9">
      <c r="B2244" t="s">
        <v>323</v>
      </c>
      <c r="C2244" t="s">
        <v>276</v>
      </c>
      <c r="D2244" t="s">
        <v>34</v>
      </c>
      <c r="E2244" t="s">
        <v>365</v>
      </c>
      <c r="F2244" s="113" t="str">
        <f>VLOOKUP(B2244,'DEER BldgType Assignment'!$B$7:$C$139,2,FALSE)</f>
        <v>OfS</v>
      </c>
      <c r="G2244" s="113"/>
      <c r="H2244" s="113" t="str">
        <f t="shared" si="34"/>
        <v>OfS</v>
      </c>
      <c r="I2244">
        <v>1</v>
      </c>
    </row>
    <row r="2245" spans="2:9">
      <c r="B2245" t="s">
        <v>224</v>
      </c>
      <c r="C2245" t="s">
        <v>15</v>
      </c>
      <c r="D2245" t="s">
        <v>15</v>
      </c>
      <c r="E2245" t="s">
        <v>365</v>
      </c>
      <c r="F2245" s="113" t="str">
        <f>VLOOKUP(B2245,'DEER BldgType Assignment'!$B$7:$C$139,2,FALSE)</f>
        <v>Asm</v>
      </c>
      <c r="G2245" s="113"/>
      <c r="H2245" s="113" t="str">
        <f t="shared" si="34"/>
        <v>Asm</v>
      </c>
      <c r="I2245">
        <v>1</v>
      </c>
    </row>
    <row r="2246" spans="2:9">
      <c r="B2246" t="s">
        <v>224</v>
      </c>
      <c r="C2246" t="s">
        <v>15</v>
      </c>
      <c r="D2246" t="s">
        <v>15</v>
      </c>
      <c r="E2246" t="s">
        <v>371</v>
      </c>
      <c r="F2246" s="113" t="str">
        <f>VLOOKUP(B2246,'DEER BldgType Assignment'!$B$7:$C$139,2,FALSE)</f>
        <v>Asm</v>
      </c>
      <c r="G2246" s="113"/>
      <c r="H2246" s="113" t="str">
        <f t="shared" si="34"/>
        <v>Asm</v>
      </c>
      <c r="I2246">
        <v>1</v>
      </c>
    </row>
    <row r="2247" spans="2:9">
      <c r="B2247" t="s">
        <v>224</v>
      </c>
      <c r="C2247" t="s">
        <v>15</v>
      </c>
      <c r="D2247" t="s">
        <v>15</v>
      </c>
      <c r="E2247" t="s">
        <v>366</v>
      </c>
      <c r="F2247" s="113" t="str">
        <f>VLOOKUP(B2247,'DEER BldgType Assignment'!$B$7:$C$139,2,FALSE)</f>
        <v>Asm</v>
      </c>
      <c r="G2247" s="113"/>
      <c r="H2247" s="113" t="str">
        <f t="shared" si="34"/>
        <v>Asm</v>
      </c>
      <c r="I2247">
        <v>2</v>
      </c>
    </row>
    <row r="2248" spans="2:9">
      <c r="B2248" t="s">
        <v>306</v>
      </c>
      <c r="C2248" t="s">
        <v>34</v>
      </c>
      <c r="D2248" t="s">
        <v>34</v>
      </c>
      <c r="E2248" t="s">
        <v>365</v>
      </c>
      <c r="F2248" s="113" t="str">
        <f>VLOOKUP(B2248,'DEER BldgType Assignment'!$B$7:$C$139,2,FALSE)</f>
        <v>OfS</v>
      </c>
      <c r="G2248" s="113"/>
      <c r="H2248" s="113" t="str">
        <f t="shared" ref="H2248:H2311" si="35">IF(ISBLANK(G2248),F2248,G2248)</f>
        <v>OfS</v>
      </c>
      <c r="I2248">
        <v>1</v>
      </c>
    </row>
    <row r="2249" spans="2:9">
      <c r="B2249" t="s">
        <v>306</v>
      </c>
      <c r="C2249" t="s">
        <v>34</v>
      </c>
      <c r="D2249" t="s">
        <v>34</v>
      </c>
      <c r="E2249" t="s">
        <v>371</v>
      </c>
      <c r="F2249" s="113" t="str">
        <f>VLOOKUP(B2249,'DEER BldgType Assignment'!$B$7:$C$139,2,FALSE)</f>
        <v>OfS</v>
      </c>
      <c r="G2249" s="113"/>
      <c r="H2249" s="113" t="str">
        <f t="shared" si="35"/>
        <v>OfS</v>
      </c>
      <c r="I2249">
        <v>1</v>
      </c>
    </row>
    <row r="2250" spans="2:9">
      <c r="B2250" t="s">
        <v>109</v>
      </c>
      <c r="C2250" t="s">
        <v>368</v>
      </c>
      <c r="D2250" t="s">
        <v>109</v>
      </c>
      <c r="E2250" t="s">
        <v>369</v>
      </c>
      <c r="F2250" s="113" t="str">
        <f>VLOOKUP(B2250,'DEER BldgType Assignment'!$B$7:$C$139,2,FALSE)</f>
        <v>Mtl</v>
      </c>
      <c r="G2250" s="113"/>
      <c r="H2250" s="113" t="str">
        <f t="shared" si="35"/>
        <v>Mtl</v>
      </c>
      <c r="I2250">
        <v>2</v>
      </c>
    </row>
    <row r="2251" spans="2:9">
      <c r="B2251" t="s">
        <v>109</v>
      </c>
      <c r="C2251" t="s">
        <v>368</v>
      </c>
      <c r="D2251" t="s">
        <v>109</v>
      </c>
      <c r="E2251" t="s">
        <v>367</v>
      </c>
      <c r="F2251" s="113" t="str">
        <f>VLOOKUP(B2251,'DEER BldgType Assignment'!$B$7:$C$139,2,FALSE)</f>
        <v>Mtl</v>
      </c>
      <c r="G2251" s="113"/>
      <c r="H2251" s="113" t="str">
        <f t="shared" si="35"/>
        <v>Mtl</v>
      </c>
      <c r="I2251">
        <v>1</v>
      </c>
    </row>
    <row r="2252" spans="2:9">
      <c r="B2252" s="100" t="s">
        <v>296</v>
      </c>
      <c r="C2252" t="s">
        <v>48</v>
      </c>
      <c r="D2252" t="s">
        <v>46</v>
      </c>
      <c r="E2252" t="s">
        <v>370</v>
      </c>
      <c r="F2252" s="113" t="str">
        <f>VLOOKUP(B2252,'DEER BldgType Assignment'!$B$7:$C$139,2,FALSE)</f>
        <v>RtL</v>
      </c>
      <c r="G2252" s="113"/>
      <c r="H2252" s="113" t="str">
        <f t="shared" si="35"/>
        <v>RtL</v>
      </c>
      <c r="I2252">
        <v>3</v>
      </c>
    </row>
    <row r="2253" spans="2:9">
      <c r="B2253" s="100" t="s">
        <v>296</v>
      </c>
      <c r="C2253" t="s">
        <v>48</v>
      </c>
      <c r="D2253" t="s">
        <v>46</v>
      </c>
      <c r="E2253" t="s">
        <v>142</v>
      </c>
      <c r="F2253" s="113" t="str">
        <f>VLOOKUP(B2253,'DEER BldgType Assignment'!$B$7:$C$139,2,FALSE)</f>
        <v>RtL</v>
      </c>
      <c r="G2253" s="113"/>
      <c r="H2253" s="113" t="str">
        <f t="shared" si="35"/>
        <v>RtL</v>
      </c>
      <c r="I2253">
        <v>1</v>
      </c>
    </row>
    <row r="2254" spans="2:9">
      <c r="B2254" t="s">
        <v>308</v>
      </c>
      <c r="C2254" t="s">
        <v>374</v>
      </c>
      <c r="D2254" t="s">
        <v>34</v>
      </c>
      <c r="E2254" t="s">
        <v>367</v>
      </c>
      <c r="F2254" s="113" t="str">
        <f>VLOOKUP(B2254,'DEER BldgType Assignment'!$B$7:$C$139,2,FALSE)</f>
        <v>OfS</v>
      </c>
      <c r="G2254" s="113"/>
      <c r="H2254" s="113" t="str">
        <f t="shared" si="35"/>
        <v>OfS</v>
      </c>
      <c r="I2254">
        <v>1</v>
      </c>
    </row>
    <row r="2255" spans="2:9">
      <c r="B2255" t="s">
        <v>308</v>
      </c>
      <c r="C2255" t="s">
        <v>374</v>
      </c>
      <c r="D2255" t="s">
        <v>34</v>
      </c>
      <c r="E2255" t="s">
        <v>365</v>
      </c>
      <c r="F2255" s="113" t="str">
        <f>VLOOKUP(B2255,'DEER BldgType Assignment'!$B$7:$C$139,2,FALSE)</f>
        <v>OfS</v>
      </c>
      <c r="G2255" s="113"/>
      <c r="H2255" s="113" t="str">
        <f t="shared" si="35"/>
        <v>OfS</v>
      </c>
      <c r="I2255">
        <v>2</v>
      </c>
    </row>
    <row r="2256" spans="2:9">
      <c r="B2256" t="s">
        <v>308</v>
      </c>
      <c r="C2256" t="s">
        <v>374</v>
      </c>
      <c r="D2256" t="s">
        <v>34</v>
      </c>
      <c r="E2256" t="s">
        <v>371</v>
      </c>
      <c r="F2256" s="113" t="str">
        <f>VLOOKUP(B2256,'DEER BldgType Assignment'!$B$7:$C$139,2,FALSE)</f>
        <v>OfS</v>
      </c>
      <c r="G2256" s="113"/>
      <c r="H2256" s="113" t="str">
        <f t="shared" si="35"/>
        <v>OfS</v>
      </c>
      <c r="I2256">
        <v>2</v>
      </c>
    </row>
    <row r="2257" spans="2:9">
      <c r="B2257" t="s">
        <v>308</v>
      </c>
      <c r="C2257" t="s">
        <v>374</v>
      </c>
      <c r="D2257" t="s">
        <v>34</v>
      </c>
      <c r="E2257" t="s">
        <v>383</v>
      </c>
      <c r="F2257" s="113" t="str">
        <f>VLOOKUP(B2257,'DEER BldgType Assignment'!$B$7:$C$139,2,FALSE)</f>
        <v>OfS</v>
      </c>
      <c r="G2257" s="113"/>
      <c r="H2257" s="113" t="str">
        <f t="shared" si="35"/>
        <v>OfS</v>
      </c>
      <c r="I2257">
        <v>3</v>
      </c>
    </row>
    <row r="2258" spans="2:9">
      <c r="B2258" t="s">
        <v>308</v>
      </c>
      <c r="C2258" t="s">
        <v>374</v>
      </c>
      <c r="D2258" t="s">
        <v>34</v>
      </c>
      <c r="E2258" t="s">
        <v>340</v>
      </c>
      <c r="F2258" s="113" t="str">
        <f>VLOOKUP(B2258,'DEER BldgType Assignment'!$B$7:$C$139,2,FALSE)</f>
        <v>OfS</v>
      </c>
      <c r="G2258" s="113"/>
      <c r="H2258" s="113" t="str">
        <f t="shared" si="35"/>
        <v>OfS</v>
      </c>
      <c r="I2258">
        <v>1</v>
      </c>
    </row>
    <row r="2259" spans="2:9">
      <c r="B2259" t="s">
        <v>236</v>
      </c>
      <c r="C2259" t="s">
        <v>15</v>
      </c>
      <c r="D2259" t="s">
        <v>15</v>
      </c>
      <c r="E2259" t="s">
        <v>15</v>
      </c>
      <c r="F2259" s="113" t="str">
        <f>VLOOKUP(B2259,'DEER BldgType Assignment'!$B$7:$C$139,2,FALSE)</f>
        <v>Asm</v>
      </c>
      <c r="G2259" s="113"/>
      <c r="H2259" s="113" t="str">
        <f t="shared" si="35"/>
        <v>Asm</v>
      </c>
      <c r="I2259">
        <v>1</v>
      </c>
    </row>
    <row r="2260" spans="2:9">
      <c r="B2260" t="s">
        <v>236</v>
      </c>
      <c r="C2260" t="s">
        <v>15</v>
      </c>
      <c r="D2260" t="s">
        <v>15</v>
      </c>
      <c r="E2260" t="s">
        <v>367</v>
      </c>
      <c r="F2260" s="113" t="str">
        <f>VLOOKUP(B2260,'DEER BldgType Assignment'!$B$7:$C$139,2,FALSE)</f>
        <v>Asm</v>
      </c>
      <c r="G2260" s="113"/>
      <c r="H2260" s="113" t="str">
        <f t="shared" si="35"/>
        <v>Asm</v>
      </c>
      <c r="I2260">
        <v>1</v>
      </c>
    </row>
    <row r="2261" spans="2:9">
      <c r="B2261" t="s">
        <v>236</v>
      </c>
      <c r="C2261" t="s">
        <v>15</v>
      </c>
      <c r="D2261" t="s">
        <v>15</v>
      </c>
      <c r="E2261" t="s">
        <v>365</v>
      </c>
      <c r="F2261" s="113" t="str">
        <f>VLOOKUP(B2261,'DEER BldgType Assignment'!$B$7:$C$139,2,FALSE)</f>
        <v>Asm</v>
      </c>
      <c r="G2261" s="113"/>
      <c r="H2261" s="113" t="str">
        <f t="shared" si="35"/>
        <v>Asm</v>
      </c>
      <c r="I2261">
        <v>4</v>
      </c>
    </row>
    <row r="2262" spans="2:9">
      <c r="B2262" t="s">
        <v>236</v>
      </c>
      <c r="C2262" t="s">
        <v>15</v>
      </c>
      <c r="D2262" t="s">
        <v>15</v>
      </c>
      <c r="E2262" t="s">
        <v>371</v>
      </c>
      <c r="F2262" s="113" t="str">
        <f>VLOOKUP(B2262,'DEER BldgType Assignment'!$B$7:$C$139,2,FALSE)</f>
        <v>Asm</v>
      </c>
      <c r="G2262" s="113"/>
      <c r="H2262" s="113" t="str">
        <f t="shared" si="35"/>
        <v>Asm</v>
      </c>
      <c r="I2262">
        <v>3</v>
      </c>
    </row>
    <row r="2263" spans="2:9">
      <c r="B2263" t="s">
        <v>282</v>
      </c>
      <c r="C2263" t="s">
        <v>377</v>
      </c>
      <c r="D2263" t="s">
        <v>105</v>
      </c>
      <c r="E2263" t="s">
        <v>366</v>
      </c>
      <c r="F2263" s="113" t="str">
        <f>VLOOKUP(B2263,'DEER BldgType Assignment'!$B$7:$C$139,2,FALSE)</f>
        <v>MLI</v>
      </c>
      <c r="G2263" s="113"/>
      <c r="H2263" s="113" t="str">
        <f t="shared" si="35"/>
        <v>MLI</v>
      </c>
      <c r="I2263">
        <v>1</v>
      </c>
    </row>
    <row r="2264" spans="2:9">
      <c r="B2264" t="s">
        <v>282</v>
      </c>
      <c r="C2264" t="s">
        <v>377</v>
      </c>
      <c r="D2264" t="s">
        <v>105</v>
      </c>
      <c r="E2264" t="s">
        <v>371</v>
      </c>
      <c r="F2264" s="113" t="str">
        <f>VLOOKUP(B2264,'DEER BldgType Assignment'!$B$7:$C$139,2,FALSE)</f>
        <v>MLI</v>
      </c>
      <c r="G2264" s="113"/>
      <c r="H2264" s="113" t="str">
        <f t="shared" si="35"/>
        <v>MLI</v>
      </c>
      <c r="I2264">
        <v>4</v>
      </c>
    </row>
    <row r="2265" spans="2:9">
      <c r="B2265" t="s">
        <v>231</v>
      </c>
      <c r="C2265" t="s">
        <v>373</v>
      </c>
      <c r="D2265" t="s">
        <v>48</v>
      </c>
      <c r="E2265" t="s">
        <v>340</v>
      </c>
      <c r="F2265" s="113" t="str">
        <f>VLOOKUP(B2265,'DEER BldgType Assignment'!$B$7:$C$139,2,FALSE)</f>
        <v>RtS</v>
      </c>
      <c r="G2265" s="113"/>
      <c r="H2265" s="113" t="str">
        <f t="shared" si="35"/>
        <v>RtS</v>
      </c>
      <c r="I2265">
        <v>7</v>
      </c>
    </row>
    <row r="2266" spans="2:9">
      <c r="B2266" t="s">
        <v>292</v>
      </c>
      <c r="C2266" t="s">
        <v>42</v>
      </c>
      <c r="D2266" t="s">
        <v>42</v>
      </c>
      <c r="E2266" t="s">
        <v>139</v>
      </c>
      <c r="F2266" s="113" t="str">
        <f>VLOOKUP(B2266,'DEER BldgType Assignment'!$B$7:$C$139,2,FALSE)</f>
        <v>RFF</v>
      </c>
      <c r="G2266" s="113"/>
      <c r="H2266" s="113" t="str">
        <f t="shared" si="35"/>
        <v>RFF</v>
      </c>
      <c r="I2266">
        <v>1</v>
      </c>
    </row>
    <row r="2267" spans="2:9">
      <c r="B2267" t="s">
        <v>336</v>
      </c>
      <c r="C2267" t="s">
        <v>48</v>
      </c>
      <c r="D2267" t="s">
        <v>48</v>
      </c>
      <c r="E2267" t="s">
        <v>142</v>
      </c>
      <c r="F2267" s="113" t="str">
        <f>VLOOKUP(B2267,'DEER BldgType Assignment'!$B$7:$C$139,2,FALSE)</f>
        <v>RtS</v>
      </c>
      <c r="G2267" s="113"/>
      <c r="H2267" s="113" t="str">
        <f t="shared" si="35"/>
        <v>RtS</v>
      </c>
      <c r="I2267">
        <v>2</v>
      </c>
    </row>
    <row r="2268" spans="2:9">
      <c r="B2268" t="s">
        <v>108</v>
      </c>
      <c r="C2268" t="s">
        <v>368</v>
      </c>
      <c r="D2268" t="s">
        <v>108</v>
      </c>
      <c r="E2268" t="s">
        <v>369</v>
      </c>
      <c r="F2268" s="113" t="str">
        <f>VLOOKUP(B2268,'DEER BldgType Assignment'!$B$7:$C$139,2,FALSE)</f>
        <v>Htl</v>
      </c>
      <c r="G2268" s="113"/>
      <c r="H2268" s="113" t="str">
        <f t="shared" si="35"/>
        <v>Htl</v>
      </c>
      <c r="I2268">
        <v>3</v>
      </c>
    </row>
    <row r="2269" spans="2:9">
      <c r="B2269" t="s">
        <v>108</v>
      </c>
      <c r="C2269" t="s">
        <v>368</v>
      </c>
      <c r="D2269" t="s">
        <v>108</v>
      </c>
      <c r="E2269" t="s">
        <v>372</v>
      </c>
      <c r="F2269" s="113" t="str">
        <f>VLOOKUP(B2269,'DEER BldgType Assignment'!$B$7:$C$139,2,FALSE)</f>
        <v>Htl</v>
      </c>
      <c r="G2269" s="113"/>
      <c r="H2269" s="113" t="str">
        <f t="shared" si="35"/>
        <v>Htl</v>
      </c>
      <c r="I2269">
        <v>1</v>
      </c>
    </row>
    <row r="2270" spans="2:9">
      <c r="B2270" t="s">
        <v>344</v>
      </c>
      <c r="C2270" t="s">
        <v>373</v>
      </c>
      <c r="D2270" t="s">
        <v>52</v>
      </c>
      <c r="E2270" t="s">
        <v>367</v>
      </c>
      <c r="F2270" s="113" t="str">
        <f>VLOOKUP(B2270,'DEER BldgType Assignment'!$B$7:$C$139,2,FALSE)</f>
        <v>SUn</v>
      </c>
      <c r="G2270" s="113"/>
      <c r="H2270" s="113" t="str">
        <f t="shared" si="35"/>
        <v>SUn</v>
      </c>
      <c r="I2270">
        <v>1</v>
      </c>
    </row>
    <row r="2271" spans="2:9">
      <c r="B2271" t="s">
        <v>344</v>
      </c>
      <c r="C2271" t="s">
        <v>373</v>
      </c>
      <c r="D2271" t="s">
        <v>52</v>
      </c>
      <c r="E2271" t="s">
        <v>366</v>
      </c>
      <c r="F2271" s="113" t="str">
        <f>VLOOKUP(B2271,'DEER BldgType Assignment'!$B$7:$C$139,2,FALSE)</f>
        <v>SUn</v>
      </c>
      <c r="G2271" s="113"/>
      <c r="H2271" s="113" t="str">
        <f t="shared" si="35"/>
        <v>SUn</v>
      </c>
      <c r="I2271">
        <v>1</v>
      </c>
    </row>
    <row r="2272" spans="2:9">
      <c r="B2272" t="s">
        <v>313</v>
      </c>
      <c r="C2272" t="s">
        <v>34</v>
      </c>
      <c r="D2272" t="s">
        <v>34</v>
      </c>
      <c r="E2272" t="s">
        <v>367</v>
      </c>
      <c r="F2272" s="113" t="str">
        <f>VLOOKUP(B2272,'DEER BldgType Assignment'!$B$7:$C$139,2,FALSE)</f>
        <v>OfS</v>
      </c>
      <c r="G2272" s="113"/>
      <c r="H2272" s="113" t="str">
        <f t="shared" si="35"/>
        <v>OfS</v>
      </c>
      <c r="I2272">
        <v>2</v>
      </c>
    </row>
    <row r="2273" spans="2:9">
      <c r="B2273" s="100" t="s">
        <v>274</v>
      </c>
      <c r="C2273" t="s">
        <v>377</v>
      </c>
      <c r="D2273" t="s">
        <v>105</v>
      </c>
      <c r="E2273" t="s">
        <v>366</v>
      </c>
      <c r="F2273" s="113" t="str">
        <f>VLOOKUP(B2273,'DEER BldgType Assignment'!$B$7:$C$139,2,FALSE)</f>
        <v>MLI</v>
      </c>
      <c r="G2273" s="113"/>
      <c r="H2273" s="113" t="str">
        <f t="shared" si="35"/>
        <v>MLI</v>
      </c>
      <c r="I2273">
        <v>1</v>
      </c>
    </row>
    <row r="2274" spans="2:9">
      <c r="B2274" s="100" t="s">
        <v>274</v>
      </c>
      <c r="C2274" t="s">
        <v>377</v>
      </c>
      <c r="D2274" t="s">
        <v>105</v>
      </c>
      <c r="E2274" t="s">
        <v>340</v>
      </c>
      <c r="F2274" s="113" t="str">
        <f>VLOOKUP(B2274,'DEER BldgType Assignment'!$B$7:$C$139,2,FALSE)</f>
        <v>MLI</v>
      </c>
      <c r="G2274" s="113"/>
      <c r="H2274" s="113" t="str">
        <f t="shared" si="35"/>
        <v>MLI</v>
      </c>
      <c r="I2274">
        <v>1</v>
      </c>
    </row>
    <row r="2275" spans="2:9">
      <c r="B2275" t="s">
        <v>281</v>
      </c>
      <c r="C2275" t="s">
        <v>48</v>
      </c>
      <c r="D2275" t="s">
        <v>45</v>
      </c>
      <c r="E2275" t="s">
        <v>365</v>
      </c>
      <c r="F2275" s="113" t="str">
        <f>VLOOKUP(B2275,'DEER BldgType Assignment'!$B$7:$C$139,2,FALSE)</f>
        <v>Rt3</v>
      </c>
      <c r="G2275" s="113"/>
      <c r="H2275" s="113" t="str">
        <f t="shared" si="35"/>
        <v>Rt3</v>
      </c>
      <c r="I2275">
        <v>1</v>
      </c>
    </row>
    <row r="2276" spans="2:9">
      <c r="B2276" t="s">
        <v>281</v>
      </c>
      <c r="C2276" t="s">
        <v>48</v>
      </c>
      <c r="D2276" t="s">
        <v>45</v>
      </c>
      <c r="E2276" t="s">
        <v>366</v>
      </c>
      <c r="F2276" s="113" t="str">
        <f>VLOOKUP(B2276,'DEER BldgType Assignment'!$B$7:$C$139,2,FALSE)</f>
        <v>Rt3</v>
      </c>
      <c r="G2276" s="113"/>
      <c r="H2276" s="113" t="str">
        <f t="shared" si="35"/>
        <v>Rt3</v>
      </c>
      <c r="I2276">
        <v>1</v>
      </c>
    </row>
    <row r="2277" spans="2:9">
      <c r="B2277" t="s">
        <v>281</v>
      </c>
      <c r="C2277" t="s">
        <v>48</v>
      </c>
      <c r="D2277" t="s">
        <v>45</v>
      </c>
      <c r="E2277" t="s">
        <v>340</v>
      </c>
      <c r="F2277" s="113" t="str">
        <f>VLOOKUP(B2277,'DEER BldgType Assignment'!$B$7:$C$139,2,FALSE)</f>
        <v>Rt3</v>
      </c>
      <c r="G2277" s="113"/>
      <c r="H2277" s="113" t="str">
        <f t="shared" si="35"/>
        <v>Rt3</v>
      </c>
      <c r="I2277">
        <v>1</v>
      </c>
    </row>
    <row r="2278" spans="2:9">
      <c r="B2278" t="s">
        <v>339</v>
      </c>
      <c r="C2278" t="s">
        <v>34</v>
      </c>
      <c r="D2278" t="s">
        <v>34</v>
      </c>
      <c r="E2278" t="s">
        <v>367</v>
      </c>
      <c r="F2278" s="113" t="str">
        <f>VLOOKUP(B2278,'DEER BldgType Assignment'!$B$7:$C$139,2,FALSE)</f>
        <v>OfS</v>
      </c>
      <c r="G2278" s="113"/>
      <c r="H2278" s="113" t="str">
        <f t="shared" si="35"/>
        <v>OfS</v>
      </c>
      <c r="I2278">
        <v>1</v>
      </c>
    </row>
    <row r="2279" spans="2:9">
      <c r="B2279" s="100" t="s">
        <v>229</v>
      </c>
      <c r="C2279" t="s">
        <v>48</v>
      </c>
      <c r="D2279" t="s">
        <v>105</v>
      </c>
      <c r="E2279" t="s">
        <v>366</v>
      </c>
      <c r="F2279" s="113" t="str">
        <f>VLOOKUP(B2279,'DEER BldgType Assignment'!$B$7:$C$139,2,FALSE)</f>
        <v>MLI</v>
      </c>
      <c r="G2279" s="113"/>
      <c r="H2279" s="113" t="str">
        <f t="shared" si="35"/>
        <v>MLI</v>
      </c>
      <c r="I2279">
        <v>1</v>
      </c>
    </row>
    <row r="2280" spans="2:9">
      <c r="B2280" s="100" t="s">
        <v>229</v>
      </c>
      <c r="C2280" t="s">
        <v>48</v>
      </c>
      <c r="D2280" t="s">
        <v>105</v>
      </c>
      <c r="E2280" t="s">
        <v>381</v>
      </c>
      <c r="F2280" s="113" t="str">
        <f>VLOOKUP(B2280,'DEER BldgType Assignment'!$B$7:$C$139,2,FALSE)</f>
        <v>MLI</v>
      </c>
      <c r="G2280" s="113"/>
      <c r="H2280" s="113" t="str">
        <f t="shared" si="35"/>
        <v>MLI</v>
      </c>
      <c r="I2280">
        <v>4</v>
      </c>
    </row>
    <row r="2281" spans="2:9">
      <c r="B2281" s="100" t="s">
        <v>229</v>
      </c>
      <c r="C2281" t="s">
        <v>48</v>
      </c>
      <c r="D2281" t="s">
        <v>105</v>
      </c>
      <c r="E2281" t="s">
        <v>365</v>
      </c>
      <c r="F2281" s="113" t="str">
        <f>VLOOKUP(B2281,'DEER BldgType Assignment'!$B$7:$C$139,2,FALSE)</f>
        <v>MLI</v>
      </c>
      <c r="G2281" s="113"/>
      <c r="H2281" s="113" t="str">
        <f t="shared" si="35"/>
        <v>MLI</v>
      </c>
      <c r="I2281">
        <v>2</v>
      </c>
    </row>
    <row r="2282" spans="2:9">
      <c r="B2282" s="100" t="s">
        <v>229</v>
      </c>
      <c r="C2282" t="s">
        <v>48</v>
      </c>
      <c r="D2282" t="s">
        <v>105</v>
      </c>
      <c r="E2282" t="s">
        <v>340</v>
      </c>
      <c r="F2282" s="113" t="str">
        <f>VLOOKUP(B2282,'DEER BldgType Assignment'!$B$7:$C$139,2,FALSE)</f>
        <v>MLI</v>
      </c>
      <c r="G2282" s="113"/>
      <c r="H2282" s="113" t="str">
        <f t="shared" si="35"/>
        <v>MLI</v>
      </c>
      <c r="I2282">
        <v>2</v>
      </c>
    </row>
    <row r="2283" spans="2:9">
      <c r="B2283" s="100" t="s">
        <v>165</v>
      </c>
      <c r="C2283" t="s">
        <v>48</v>
      </c>
      <c r="D2283" t="s">
        <v>48</v>
      </c>
      <c r="E2283" t="s">
        <v>370</v>
      </c>
      <c r="F2283" s="113" t="str">
        <f>VLOOKUP(B2283,'DEER BldgType Assignment'!$B$7:$C$139,2,FALSE)</f>
        <v>RtS</v>
      </c>
      <c r="G2283" s="113"/>
      <c r="H2283" s="113" t="str">
        <f t="shared" si="35"/>
        <v>RtS</v>
      </c>
      <c r="I2283">
        <v>3</v>
      </c>
    </row>
    <row r="2284" spans="2:9">
      <c r="B2284" t="s">
        <v>109</v>
      </c>
      <c r="C2284" t="s">
        <v>368</v>
      </c>
      <c r="D2284" t="s">
        <v>109</v>
      </c>
      <c r="E2284" t="s">
        <v>369</v>
      </c>
      <c r="F2284" s="113" t="str">
        <f>VLOOKUP(B2284,'DEER BldgType Assignment'!$B$7:$C$139,2,FALSE)</f>
        <v>Mtl</v>
      </c>
      <c r="G2284" s="113"/>
      <c r="H2284" s="113" t="str">
        <f t="shared" si="35"/>
        <v>Mtl</v>
      </c>
      <c r="I2284">
        <v>5</v>
      </c>
    </row>
    <row r="2285" spans="2:9">
      <c r="B2285" t="s">
        <v>109</v>
      </c>
      <c r="C2285" t="s">
        <v>368</v>
      </c>
      <c r="D2285" t="s">
        <v>109</v>
      </c>
      <c r="E2285" t="s">
        <v>367</v>
      </c>
      <c r="F2285" s="113" t="str">
        <f>VLOOKUP(B2285,'DEER BldgType Assignment'!$B$7:$C$139,2,FALSE)</f>
        <v>Mtl</v>
      </c>
      <c r="G2285" s="113"/>
      <c r="H2285" s="113" t="str">
        <f t="shared" si="35"/>
        <v>Mtl</v>
      </c>
      <c r="I2285">
        <v>7</v>
      </c>
    </row>
    <row r="2286" spans="2:9">
      <c r="B2286" t="s">
        <v>109</v>
      </c>
      <c r="C2286" t="s">
        <v>368</v>
      </c>
      <c r="D2286" t="s">
        <v>109</v>
      </c>
      <c r="E2286" t="s">
        <v>366</v>
      </c>
      <c r="F2286" s="113" t="str">
        <f>VLOOKUP(B2286,'DEER BldgType Assignment'!$B$7:$C$139,2,FALSE)</f>
        <v>Mtl</v>
      </c>
      <c r="G2286" s="113"/>
      <c r="H2286" s="113" t="str">
        <f t="shared" si="35"/>
        <v>Mtl</v>
      </c>
      <c r="I2286">
        <v>2</v>
      </c>
    </row>
    <row r="2287" spans="2:9">
      <c r="B2287" t="s">
        <v>234</v>
      </c>
      <c r="C2287" t="s">
        <v>15</v>
      </c>
      <c r="D2287" t="s">
        <v>15</v>
      </c>
      <c r="E2287" t="s">
        <v>15</v>
      </c>
      <c r="F2287" s="113" t="str">
        <f>VLOOKUP(B2287,'DEER BldgType Assignment'!$B$7:$C$139,2,FALSE)</f>
        <v>Asm</v>
      </c>
      <c r="G2287" s="113"/>
      <c r="H2287" s="113" t="str">
        <f t="shared" si="35"/>
        <v>Asm</v>
      </c>
      <c r="I2287">
        <v>3</v>
      </c>
    </row>
    <row r="2288" spans="2:9">
      <c r="B2288" t="s">
        <v>234</v>
      </c>
      <c r="C2288" t="s">
        <v>15</v>
      </c>
      <c r="D2288" t="s">
        <v>15</v>
      </c>
      <c r="E2288" t="s">
        <v>371</v>
      </c>
      <c r="F2288" s="113" t="str">
        <f>VLOOKUP(B2288,'DEER BldgType Assignment'!$B$7:$C$139,2,FALSE)</f>
        <v>Asm</v>
      </c>
      <c r="G2288" s="113"/>
      <c r="H2288" s="113" t="str">
        <f t="shared" si="35"/>
        <v>Asm</v>
      </c>
      <c r="I2288">
        <v>1</v>
      </c>
    </row>
    <row r="2289" spans="2:9">
      <c r="B2289" s="100" t="s">
        <v>165</v>
      </c>
      <c r="C2289" t="s">
        <v>48</v>
      </c>
      <c r="D2289" t="s">
        <v>48</v>
      </c>
      <c r="E2289" t="s">
        <v>371</v>
      </c>
      <c r="F2289" s="113" t="str">
        <f>VLOOKUP(B2289,'DEER BldgType Assignment'!$B$7:$C$139,2,FALSE)</f>
        <v>RtS</v>
      </c>
      <c r="G2289" s="113"/>
      <c r="H2289" s="113" t="str">
        <f t="shared" si="35"/>
        <v>RtS</v>
      </c>
      <c r="I2289">
        <v>1</v>
      </c>
    </row>
    <row r="2290" spans="2:9">
      <c r="B2290" s="100" t="s">
        <v>165</v>
      </c>
      <c r="C2290" t="s">
        <v>48</v>
      </c>
      <c r="D2290" t="s">
        <v>48</v>
      </c>
      <c r="E2290" t="s">
        <v>370</v>
      </c>
      <c r="F2290" s="113" t="str">
        <f>VLOOKUP(B2290,'DEER BldgType Assignment'!$B$7:$C$139,2,FALSE)</f>
        <v>RtS</v>
      </c>
      <c r="G2290" s="113"/>
      <c r="H2290" s="113" t="str">
        <f t="shared" si="35"/>
        <v>RtS</v>
      </c>
      <c r="I2290">
        <v>2</v>
      </c>
    </row>
    <row r="2291" spans="2:9">
      <c r="B2291" t="s">
        <v>336</v>
      </c>
      <c r="C2291" t="s">
        <v>48</v>
      </c>
      <c r="D2291" t="s">
        <v>48</v>
      </c>
      <c r="E2291" t="s">
        <v>372</v>
      </c>
      <c r="F2291" s="113" t="str">
        <f>VLOOKUP(B2291,'DEER BldgType Assignment'!$B$7:$C$139,2,FALSE)</f>
        <v>RtS</v>
      </c>
      <c r="G2291" s="113"/>
      <c r="H2291" s="113" t="str">
        <f t="shared" si="35"/>
        <v>RtS</v>
      </c>
      <c r="I2291">
        <v>1</v>
      </c>
    </row>
    <row r="2292" spans="2:9">
      <c r="B2292" t="s">
        <v>336</v>
      </c>
      <c r="C2292" t="s">
        <v>48</v>
      </c>
      <c r="D2292" t="s">
        <v>48</v>
      </c>
      <c r="E2292" t="s">
        <v>142</v>
      </c>
      <c r="F2292" s="113" t="str">
        <f>VLOOKUP(B2292,'DEER BldgType Assignment'!$B$7:$C$139,2,FALSE)</f>
        <v>RtS</v>
      </c>
      <c r="G2292" s="113"/>
      <c r="H2292" s="113" t="str">
        <f t="shared" si="35"/>
        <v>RtS</v>
      </c>
      <c r="I2292">
        <v>7</v>
      </c>
    </row>
    <row r="2293" spans="2:9">
      <c r="B2293" t="s">
        <v>336</v>
      </c>
      <c r="C2293" t="s">
        <v>48</v>
      </c>
      <c r="D2293" t="s">
        <v>48</v>
      </c>
      <c r="E2293" t="s">
        <v>340</v>
      </c>
      <c r="F2293" s="113" t="str">
        <f>VLOOKUP(B2293,'DEER BldgType Assignment'!$B$7:$C$139,2,FALSE)</f>
        <v>RtS</v>
      </c>
      <c r="G2293" s="113"/>
      <c r="H2293" s="113" t="str">
        <f t="shared" si="35"/>
        <v>RtS</v>
      </c>
      <c r="I2293">
        <v>1</v>
      </c>
    </row>
    <row r="2294" spans="2:9">
      <c r="B2294" t="s">
        <v>341</v>
      </c>
      <c r="C2294" t="s">
        <v>44</v>
      </c>
      <c r="D2294" t="s">
        <v>44</v>
      </c>
      <c r="E2294" t="s">
        <v>139</v>
      </c>
      <c r="F2294" s="113" t="str">
        <f>VLOOKUP(B2294,'DEER BldgType Assignment'!$B$7:$C$139,2,FALSE)</f>
        <v>RSD</v>
      </c>
      <c r="G2294" s="113"/>
      <c r="H2294" s="113" t="str">
        <f t="shared" si="35"/>
        <v>RSD</v>
      </c>
      <c r="I2294">
        <v>2</v>
      </c>
    </row>
    <row r="2295" spans="2:9">
      <c r="B2295" t="s">
        <v>341</v>
      </c>
      <c r="C2295" t="s">
        <v>44</v>
      </c>
      <c r="D2295" t="s">
        <v>44</v>
      </c>
      <c r="E2295" t="s">
        <v>367</v>
      </c>
      <c r="F2295" s="113" t="str">
        <f>VLOOKUP(B2295,'DEER BldgType Assignment'!$B$7:$C$139,2,FALSE)</f>
        <v>RSD</v>
      </c>
      <c r="G2295" s="113"/>
      <c r="H2295" s="113" t="str">
        <f t="shared" si="35"/>
        <v>RSD</v>
      </c>
      <c r="I2295">
        <v>1</v>
      </c>
    </row>
    <row r="2296" spans="2:9">
      <c r="B2296" t="s">
        <v>109</v>
      </c>
      <c r="C2296" t="s">
        <v>368</v>
      </c>
      <c r="D2296" t="s">
        <v>109</v>
      </c>
      <c r="E2296" t="s">
        <v>369</v>
      </c>
      <c r="F2296" s="113" t="str">
        <f>VLOOKUP(B2296,'DEER BldgType Assignment'!$B$7:$C$139,2,FALSE)</f>
        <v>Mtl</v>
      </c>
      <c r="G2296" s="113"/>
      <c r="H2296" s="113" t="str">
        <f t="shared" si="35"/>
        <v>Mtl</v>
      </c>
      <c r="I2296">
        <v>12</v>
      </c>
    </row>
    <row r="2297" spans="2:9">
      <c r="B2297" t="s">
        <v>109</v>
      </c>
      <c r="C2297" t="s">
        <v>368</v>
      </c>
      <c r="D2297" t="s">
        <v>109</v>
      </c>
      <c r="E2297" t="s">
        <v>367</v>
      </c>
      <c r="F2297" s="113" t="str">
        <f>VLOOKUP(B2297,'DEER BldgType Assignment'!$B$7:$C$139,2,FALSE)</f>
        <v>Mtl</v>
      </c>
      <c r="G2297" s="113"/>
      <c r="H2297" s="113" t="str">
        <f t="shared" si="35"/>
        <v>Mtl</v>
      </c>
      <c r="I2297">
        <v>1</v>
      </c>
    </row>
    <row r="2298" spans="2:9">
      <c r="B2298" t="s">
        <v>108</v>
      </c>
      <c r="C2298" t="s">
        <v>368</v>
      </c>
      <c r="D2298" t="s">
        <v>108</v>
      </c>
      <c r="E2298" t="s">
        <v>369</v>
      </c>
      <c r="F2298" s="113" t="str">
        <f>VLOOKUP(B2298,'DEER BldgType Assignment'!$B$7:$C$139,2,FALSE)</f>
        <v>Htl</v>
      </c>
      <c r="G2298" s="113"/>
      <c r="H2298" s="113" t="str">
        <f t="shared" si="35"/>
        <v>Htl</v>
      </c>
      <c r="I2298">
        <v>2</v>
      </c>
    </row>
    <row r="2299" spans="2:9">
      <c r="B2299" t="s">
        <v>108</v>
      </c>
      <c r="C2299" t="s">
        <v>368</v>
      </c>
      <c r="D2299" t="s">
        <v>108</v>
      </c>
      <c r="E2299" t="s">
        <v>367</v>
      </c>
      <c r="F2299" s="113" t="str">
        <f>VLOOKUP(B2299,'DEER BldgType Assignment'!$B$7:$C$139,2,FALSE)</f>
        <v>Htl</v>
      </c>
      <c r="G2299" s="113"/>
      <c r="H2299" s="113" t="str">
        <f t="shared" si="35"/>
        <v>Htl</v>
      </c>
      <c r="I2299">
        <v>1</v>
      </c>
    </row>
    <row r="2300" spans="2:9">
      <c r="B2300" t="s">
        <v>108</v>
      </c>
      <c r="C2300" t="s">
        <v>368</v>
      </c>
      <c r="D2300" t="s">
        <v>108</v>
      </c>
      <c r="E2300" t="s">
        <v>371</v>
      </c>
      <c r="F2300" s="113" t="str">
        <f>VLOOKUP(B2300,'DEER BldgType Assignment'!$B$7:$C$139,2,FALSE)</f>
        <v>Htl</v>
      </c>
      <c r="G2300" s="113"/>
      <c r="H2300" s="113" t="str">
        <f t="shared" si="35"/>
        <v>Htl</v>
      </c>
      <c r="I2300">
        <v>1</v>
      </c>
    </row>
    <row r="2301" spans="2:9">
      <c r="B2301" t="s">
        <v>293</v>
      </c>
      <c r="C2301" t="s">
        <v>34</v>
      </c>
      <c r="D2301" t="s">
        <v>34</v>
      </c>
      <c r="E2301" t="s">
        <v>367</v>
      </c>
      <c r="F2301" s="113" t="str">
        <f>VLOOKUP(B2301,'DEER BldgType Assignment'!$B$7:$C$139,2,FALSE)</f>
        <v>OfS</v>
      </c>
      <c r="G2301" s="113"/>
      <c r="H2301" s="113" t="str">
        <f t="shared" si="35"/>
        <v>OfS</v>
      </c>
      <c r="I2301">
        <v>3</v>
      </c>
    </row>
    <row r="2302" spans="2:9">
      <c r="B2302" t="s">
        <v>331</v>
      </c>
      <c r="C2302" t="s">
        <v>368</v>
      </c>
      <c r="D2302" t="s">
        <v>108</v>
      </c>
      <c r="E2302" t="s">
        <v>369</v>
      </c>
      <c r="F2302" s="113" t="str">
        <f>VLOOKUP(B2302,'DEER BldgType Assignment'!$B$7:$C$139,2,FALSE)</f>
        <v>Htl</v>
      </c>
      <c r="G2302" s="113"/>
      <c r="H2302" s="113" t="str">
        <f t="shared" si="35"/>
        <v>Htl</v>
      </c>
      <c r="I2302">
        <v>2</v>
      </c>
    </row>
    <row r="2303" spans="2:9">
      <c r="B2303" t="s">
        <v>331</v>
      </c>
      <c r="C2303" t="s">
        <v>368</v>
      </c>
      <c r="D2303" t="s">
        <v>108</v>
      </c>
      <c r="E2303" t="s">
        <v>367</v>
      </c>
      <c r="F2303" s="113" t="str">
        <f>VLOOKUP(B2303,'DEER BldgType Assignment'!$B$7:$C$139,2,FALSE)</f>
        <v>Htl</v>
      </c>
      <c r="G2303" s="113"/>
      <c r="H2303" s="113" t="str">
        <f t="shared" si="35"/>
        <v>Htl</v>
      </c>
      <c r="I2303">
        <v>1</v>
      </c>
    </row>
    <row r="2304" spans="2:9">
      <c r="B2304" t="s">
        <v>331</v>
      </c>
      <c r="C2304" t="s">
        <v>368</v>
      </c>
      <c r="D2304" t="s">
        <v>108</v>
      </c>
      <c r="E2304" t="s">
        <v>365</v>
      </c>
      <c r="F2304" s="113" t="str">
        <f>VLOOKUP(B2304,'DEER BldgType Assignment'!$B$7:$C$139,2,FALSE)</f>
        <v>Htl</v>
      </c>
      <c r="G2304" s="113"/>
      <c r="H2304" s="113" t="str">
        <f t="shared" si="35"/>
        <v>Htl</v>
      </c>
      <c r="I2304">
        <v>1</v>
      </c>
    </row>
    <row r="2305" spans="2:9">
      <c r="B2305" t="s">
        <v>331</v>
      </c>
      <c r="C2305" t="s">
        <v>368</v>
      </c>
      <c r="D2305" t="s">
        <v>108</v>
      </c>
      <c r="E2305" t="s">
        <v>371</v>
      </c>
      <c r="F2305" s="113" t="str">
        <f>VLOOKUP(B2305,'DEER BldgType Assignment'!$B$7:$C$139,2,FALSE)</f>
        <v>Htl</v>
      </c>
      <c r="G2305" s="113"/>
      <c r="H2305" s="113" t="str">
        <f t="shared" si="35"/>
        <v>Htl</v>
      </c>
      <c r="I2305">
        <v>2</v>
      </c>
    </row>
    <row r="2306" spans="2:9">
      <c r="B2306" t="s">
        <v>223</v>
      </c>
      <c r="C2306" t="s">
        <v>276</v>
      </c>
      <c r="D2306" t="s">
        <v>105</v>
      </c>
      <c r="E2306" t="s">
        <v>365</v>
      </c>
      <c r="F2306" s="113" t="str">
        <f>VLOOKUP(B2306,'DEER BldgType Assignment'!$B$7:$C$139,2,FALSE)</f>
        <v>MLI</v>
      </c>
      <c r="G2306" s="113"/>
      <c r="H2306" s="113" t="str">
        <f t="shared" si="35"/>
        <v>MLI</v>
      </c>
      <c r="I2306">
        <v>1</v>
      </c>
    </row>
    <row r="2307" spans="2:9">
      <c r="B2307" t="s">
        <v>292</v>
      </c>
      <c r="C2307" t="s">
        <v>42</v>
      </c>
      <c r="D2307" t="s">
        <v>42</v>
      </c>
      <c r="E2307" t="s">
        <v>139</v>
      </c>
      <c r="F2307" s="113" t="str">
        <f>VLOOKUP(B2307,'DEER BldgType Assignment'!$B$7:$C$139,2,FALSE)</f>
        <v>RFF</v>
      </c>
      <c r="G2307" s="113"/>
      <c r="H2307" s="113" t="str">
        <f t="shared" si="35"/>
        <v>RFF</v>
      </c>
      <c r="I2307">
        <v>1</v>
      </c>
    </row>
    <row r="2308" spans="2:9">
      <c r="B2308" t="s">
        <v>292</v>
      </c>
      <c r="C2308" t="s">
        <v>42</v>
      </c>
      <c r="D2308" t="s">
        <v>42</v>
      </c>
      <c r="E2308" t="s">
        <v>372</v>
      </c>
      <c r="F2308" s="113" t="str">
        <f>VLOOKUP(B2308,'DEER BldgType Assignment'!$B$7:$C$139,2,FALSE)</f>
        <v>RFF</v>
      </c>
      <c r="G2308" s="113"/>
      <c r="H2308" s="113" t="str">
        <f t="shared" si="35"/>
        <v>RFF</v>
      </c>
      <c r="I2308">
        <v>1</v>
      </c>
    </row>
    <row r="2309" spans="2:9">
      <c r="B2309" t="s">
        <v>341</v>
      </c>
      <c r="C2309" t="s">
        <v>44</v>
      </c>
      <c r="D2309" t="s">
        <v>44</v>
      </c>
      <c r="E2309" t="s">
        <v>139</v>
      </c>
      <c r="F2309" s="113" t="str">
        <f>VLOOKUP(B2309,'DEER BldgType Assignment'!$B$7:$C$139,2,FALSE)</f>
        <v>RSD</v>
      </c>
      <c r="G2309" s="113"/>
      <c r="H2309" s="113" t="str">
        <f t="shared" si="35"/>
        <v>RSD</v>
      </c>
      <c r="I2309">
        <v>1</v>
      </c>
    </row>
    <row r="2310" spans="2:9">
      <c r="B2310" t="s">
        <v>341</v>
      </c>
      <c r="C2310" t="s">
        <v>44</v>
      </c>
      <c r="D2310" t="s">
        <v>44</v>
      </c>
      <c r="E2310" t="s">
        <v>367</v>
      </c>
      <c r="F2310" s="113" t="str">
        <f>VLOOKUP(B2310,'DEER BldgType Assignment'!$B$7:$C$139,2,FALSE)</f>
        <v>RSD</v>
      </c>
      <c r="G2310" s="113"/>
      <c r="H2310" s="113" t="str">
        <f t="shared" si="35"/>
        <v>RSD</v>
      </c>
      <c r="I2310">
        <v>1</v>
      </c>
    </row>
    <row r="2311" spans="2:9">
      <c r="B2311" t="s">
        <v>341</v>
      </c>
      <c r="C2311" t="s">
        <v>44</v>
      </c>
      <c r="D2311" t="s">
        <v>44</v>
      </c>
      <c r="E2311" t="s">
        <v>372</v>
      </c>
      <c r="F2311" s="113" t="str">
        <f>VLOOKUP(B2311,'DEER BldgType Assignment'!$B$7:$C$139,2,FALSE)</f>
        <v>RSD</v>
      </c>
      <c r="G2311" s="113"/>
      <c r="H2311" s="113" t="str">
        <f t="shared" si="35"/>
        <v>RSD</v>
      </c>
      <c r="I2311">
        <v>1</v>
      </c>
    </row>
    <row r="2312" spans="2:9">
      <c r="B2312" t="s">
        <v>234</v>
      </c>
      <c r="C2312" t="s">
        <v>15</v>
      </c>
      <c r="D2312" t="s">
        <v>15</v>
      </c>
      <c r="E2312" t="s">
        <v>15</v>
      </c>
      <c r="F2312" s="113" t="str">
        <f>VLOOKUP(B2312,'DEER BldgType Assignment'!$B$7:$C$139,2,FALSE)</f>
        <v>Asm</v>
      </c>
      <c r="G2312" s="113"/>
      <c r="H2312" s="113" t="str">
        <f t="shared" ref="H2312:H2375" si="36">IF(ISBLANK(G2312),F2312,G2312)</f>
        <v>Asm</v>
      </c>
      <c r="I2312">
        <v>3</v>
      </c>
    </row>
    <row r="2313" spans="2:9">
      <c r="B2313" t="s">
        <v>234</v>
      </c>
      <c r="C2313" t="s">
        <v>15</v>
      </c>
      <c r="D2313" t="s">
        <v>15</v>
      </c>
      <c r="E2313" t="s">
        <v>367</v>
      </c>
      <c r="F2313" s="113" t="str">
        <f>VLOOKUP(B2313,'DEER BldgType Assignment'!$B$7:$C$139,2,FALSE)</f>
        <v>Asm</v>
      </c>
      <c r="G2313" s="113"/>
      <c r="H2313" s="113" t="str">
        <f t="shared" si="36"/>
        <v>Asm</v>
      </c>
      <c r="I2313">
        <v>1</v>
      </c>
    </row>
    <row r="2314" spans="2:9">
      <c r="B2314" t="s">
        <v>234</v>
      </c>
      <c r="C2314" t="s">
        <v>15</v>
      </c>
      <c r="D2314" t="s">
        <v>15</v>
      </c>
      <c r="E2314" t="s">
        <v>366</v>
      </c>
      <c r="F2314" s="113" t="str">
        <f>VLOOKUP(B2314,'DEER BldgType Assignment'!$B$7:$C$139,2,FALSE)</f>
        <v>Asm</v>
      </c>
      <c r="G2314" s="113"/>
      <c r="H2314" s="113" t="str">
        <f t="shared" si="36"/>
        <v>Asm</v>
      </c>
      <c r="I2314">
        <v>1</v>
      </c>
    </row>
    <row r="2315" spans="2:9">
      <c r="B2315" t="s">
        <v>234</v>
      </c>
      <c r="C2315" t="s">
        <v>15</v>
      </c>
      <c r="D2315" t="s">
        <v>15</v>
      </c>
      <c r="E2315" t="s">
        <v>340</v>
      </c>
      <c r="F2315" s="113" t="str">
        <f>VLOOKUP(B2315,'DEER BldgType Assignment'!$B$7:$C$139,2,FALSE)</f>
        <v>Asm</v>
      </c>
      <c r="G2315" s="113"/>
      <c r="H2315" s="113" t="str">
        <f t="shared" si="36"/>
        <v>Asm</v>
      </c>
      <c r="I2315">
        <v>1</v>
      </c>
    </row>
    <row r="2316" spans="2:9">
      <c r="B2316" t="s">
        <v>341</v>
      </c>
      <c r="C2316" t="s">
        <v>44</v>
      </c>
      <c r="D2316" t="s">
        <v>44</v>
      </c>
      <c r="E2316" t="s">
        <v>139</v>
      </c>
      <c r="F2316" s="113" t="str">
        <f>VLOOKUP(B2316,'DEER BldgType Assignment'!$B$7:$C$139,2,FALSE)</f>
        <v>RSD</v>
      </c>
      <c r="G2316" s="113"/>
      <c r="H2316" s="113" t="str">
        <f t="shared" si="36"/>
        <v>RSD</v>
      </c>
      <c r="I2316">
        <v>1</v>
      </c>
    </row>
    <row r="2317" spans="2:9">
      <c r="B2317" t="s">
        <v>341</v>
      </c>
      <c r="C2317" t="s">
        <v>44</v>
      </c>
      <c r="D2317" t="s">
        <v>44</v>
      </c>
      <c r="E2317" t="s">
        <v>367</v>
      </c>
      <c r="F2317" s="113" t="str">
        <f>VLOOKUP(B2317,'DEER BldgType Assignment'!$B$7:$C$139,2,FALSE)</f>
        <v>RSD</v>
      </c>
      <c r="G2317" s="113"/>
      <c r="H2317" s="113" t="str">
        <f t="shared" si="36"/>
        <v>RSD</v>
      </c>
      <c r="I2317">
        <v>1</v>
      </c>
    </row>
    <row r="2318" spans="2:9">
      <c r="B2318" t="s">
        <v>341</v>
      </c>
      <c r="C2318" t="s">
        <v>44</v>
      </c>
      <c r="D2318" t="s">
        <v>44</v>
      </c>
      <c r="E2318" t="s">
        <v>372</v>
      </c>
      <c r="F2318" s="113" t="str">
        <f>VLOOKUP(B2318,'DEER BldgType Assignment'!$B$7:$C$139,2,FALSE)</f>
        <v>RSD</v>
      </c>
      <c r="G2318" s="113"/>
      <c r="H2318" s="113" t="str">
        <f t="shared" si="36"/>
        <v>RSD</v>
      </c>
      <c r="I2318">
        <v>1</v>
      </c>
    </row>
    <row r="2319" spans="2:9">
      <c r="B2319" t="s">
        <v>341</v>
      </c>
      <c r="C2319" t="s">
        <v>44</v>
      </c>
      <c r="D2319" t="s">
        <v>44</v>
      </c>
      <c r="E2319" t="s">
        <v>366</v>
      </c>
      <c r="F2319" s="113" t="str">
        <f>VLOOKUP(B2319,'DEER BldgType Assignment'!$B$7:$C$139,2,FALSE)</f>
        <v>RSD</v>
      </c>
      <c r="G2319" s="113"/>
      <c r="H2319" s="113" t="str">
        <f t="shared" si="36"/>
        <v>RSD</v>
      </c>
      <c r="I2319">
        <v>1</v>
      </c>
    </row>
    <row r="2320" spans="2:9">
      <c r="B2320" t="s">
        <v>341</v>
      </c>
      <c r="C2320" t="s">
        <v>44</v>
      </c>
      <c r="D2320" t="s">
        <v>44</v>
      </c>
      <c r="E2320" t="s">
        <v>340</v>
      </c>
      <c r="F2320" s="113" t="str">
        <f>VLOOKUP(B2320,'DEER BldgType Assignment'!$B$7:$C$139,2,FALSE)</f>
        <v>RSD</v>
      </c>
      <c r="G2320" s="113"/>
      <c r="H2320" s="113" t="str">
        <f t="shared" si="36"/>
        <v>RSD</v>
      </c>
      <c r="I2320">
        <v>1</v>
      </c>
    </row>
    <row r="2321" spans="2:9">
      <c r="B2321" t="s">
        <v>336</v>
      </c>
      <c r="C2321" t="s">
        <v>48</v>
      </c>
      <c r="D2321" t="s">
        <v>48</v>
      </c>
      <c r="E2321" t="s">
        <v>366</v>
      </c>
      <c r="F2321" s="113" t="str">
        <f>VLOOKUP(B2321,'DEER BldgType Assignment'!$B$7:$C$139,2,FALSE)</f>
        <v>RtS</v>
      </c>
      <c r="G2321" s="113"/>
      <c r="H2321" s="113" t="str">
        <f t="shared" si="36"/>
        <v>RtS</v>
      </c>
      <c r="I2321">
        <v>1</v>
      </c>
    </row>
    <row r="2322" spans="2:9">
      <c r="B2322" t="s">
        <v>323</v>
      </c>
      <c r="C2322" t="s">
        <v>34</v>
      </c>
      <c r="D2322" t="s">
        <v>34</v>
      </c>
      <c r="E2322" t="s">
        <v>365</v>
      </c>
      <c r="F2322" s="113" t="str">
        <f>VLOOKUP(B2322,'DEER BldgType Assignment'!$B$7:$C$139,2,FALSE)</f>
        <v>OfS</v>
      </c>
      <c r="G2322" s="113"/>
      <c r="H2322" s="113" t="str">
        <f t="shared" si="36"/>
        <v>OfS</v>
      </c>
      <c r="I2322">
        <v>1</v>
      </c>
    </row>
    <row r="2323" spans="2:9">
      <c r="B2323" t="s">
        <v>323</v>
      </c>
      <c r="C2323" t="s">
        <v>34</v>
      </c>
      <c r="D2323" t="s">
        <v>34</v>
      </c>
      <c r="E2323" t="s">
        <v>366</v>
      </c>
      <c r="F2323" s="113" t="str">
        <f>VLOOKUP(B2323,'DEER BldgType Assignment'!$B$7:$C$139,2,FALSE)</f>
        <v>OfS</v>
      </c>
      <c r="G2323" s="113"/>
      <c r="H2323" s="113" t="str">
        <f t="shared" si="36"/>
        <v>OfS</v>
      </c>
      <c r="I2323">
        <v>1</v>
      </c>
    </row>
    <row r="2324" spans="2:9">
      <c r="B2324" s="100" t="s">
        <v>229</v>
      </c>
      <c r="C2324" t="s">
        <v>377</v>
      </c>
      <c r="D2324" t="s">
        <v>105</v>
      </c>
      <c r="E2324" t="s">
        <v>366</v>
      </c>
      <c r="F2324" s="113" t="str">
        <f>VLOOKUP(B2324,'DEER BldgType Assignment'!$B$7:$C$139,2,FALSE)</f>
        <v>MLI</v>
      </c>
      <c r="G2324" s="113"/>
      <c r="H2324" s="113" t="str">
        <f t="shared" si="36"/>
        <v>MLI</v>
      </c>
      <c r="I2324">
        <v>2</v>
      </c>
    </row>
    <row r="2325" spans="2:9">
      <c r="B2325" s="100" t="s">
        <v>229</v>
      </c>
      <c r="C2325" t="s">
        <v>377</v>
      </c>
      <c r="D2325" t="s">
        <v>105</v>
      </c>
      <c r="E2325" t="s">
        <v>367</v>
      </c>
      <c r="F2325" s="113" t="str">
        <f>VLOOKUP(B2325,'DEER BldgType Assignment'!$B$7:$C$139,2,FALSE)</f>
        <v>MLI</v>
      </c>
      <c r="G2325" s="113"/>
      <c r="H2325" s="113" t="str">
        <f t="shared" si="36"/>
        <v>MLI</v>
      </c>
      <c r="I2325">
        <v>1</v>
      </c>
    </row>
    <row r="2326" spans="2:9">
      <c r="B2326" s="100" t="s">
        <v>229</v>
      </c>
      <c r="C2326" t="s">
        <v>377</v>
      </c>
      <c r="D2326" t="s">
        <v>105</v>
      </c>
      <c r="E2326" t="s">
        <v>365</v>
      </c>
      <c r="F2326" s="113" t="str">
        <f>VLOOKUP(B2326,'DEER BldgType Assignment'!$B$7:$C$139,2,FALSE)</f>
        <v>MLI</v>
      </c>
      <c r="G2326" s="113"/>
      <c r="H2326" s="113" t="str">
        <f t="shared" si="36"/>
        <v>MLI</v>
      </c>
      <c r="I2326">
        <v>2</v>
      </c>
    </row>
    <row r="2327" spans="2:9">
      <c r="B2327" s="100" t="s">
        <v>229</v>
      </c>
      <c r="C2327" t="s">
        <v>377</v>
      </c>
      <c r="D2327" t="s">
        <v>105</v>
      </c>
      <c r="E2327" t="s">
        <v>340</v>
      </c>
      <c r="F2327" s="113" t="str">
        <f>VLOOKUP(B2327,'DEER BldgType Assignment'!$B$7:$C$139,2,FALSE)</f>
        <v>MLI</v>
      </c>
      <c r="G2327" s="113"/>
      <c r="H2327" s="113" t="str">
        <f t="shared" si="36"/>
        <v>MLI</v>
      </c>
      <c r="I2327">
        <v>1</v>
      </c>
    </row>
    <row r="2328" spans="2:9">
      <c r="B2328" t="s">
        <v>306</v>
      </c>
      <c r="C2328" t="s">
        <v>34</v>
      </c>
      <c r="D2328" t="s">
        <v>34</v>
      </c>
      <c r="E2328" t="s">
        <v>365</v>
      </c>
      <c r="F2328" s="113" t="str">
        <f>VLOOKUP(B2328,'DEER BldgType Assignment'!$B$7:$C$139,2,FALSE)</f>
        <v>OfS</v>
      </c>
      <c r="G2328" s="113"/>
      <c r="H2328" s="113" t="str">
        <f t="shared" si="36"/>
        <v>OfS</v>
      </c>
      <c r="I2328">
        <v>1</v>
      </c>
    </row>
    <row r="2329" spans="2:9">
      <c r="B2329" t="s">
        <v>306</v>
      </c>
      <c r="C2329" t="s">
        <v>34</v>
      </c>
      <c r="D2329" t="s">
        <v>34</v>
      </c>
      <c r="E2329" t="s">
        <v>366</v>
      </c>
      <c r="F2329" s="113" t="str">
        <f>VLOOKUP(B2329,'DEER BldgType Assignment'!$B$7:$C$139,2,FALSE)</f>
        <v>OfS</v>
      </c>
      <c r="G2329" s="113"/>
      <c r="H2329" s="113" t="str">
        <f t="shared" si="36"/>
        <v>OfS</v>
      </c>
      <c r="I2329">
        <v>1</v>
      </c>
    </row>
    <row r="2330" spans="2:9">
      <c r="B2330" t="s">
        <v>306</v>
      </c>
      <c r="C2330" t="s">
        <v>34</v>
      </c>
      <c r="D2330" t="s">
        <v>34</v>
      </c>
      <c r="E2330" t="s">
        <v>340</v>
      </c>
      <c r="F2330" s="113" t="str">
        <f>VLOOKUP(B2330,'DEER BldgType Assignment'!$B$7:$C$139,2,FALSE)</f>
        <v>OfS</v>
      </c>
      <c r="G2330" s="113"/>
      <c r="H2330" s="113" t="str">
        <f t="shared" si="36"/>
        <v>OfS</v>
      </c>
      <c r="I2330">
        <v>1</v>
      </c>
    </row>
    <row r="2331" spans="2:9">
      <c r="B2331" s="100" t="s">
        <v>341</v>
      </c>
      <c r="C2331" t="s">
        <v>44</v>
      </c>
      <c r="D2331" t="s">
        <v>44</v>
      </c>
      <c r="E2331" t="s">
        <v>139</v>
      </c>
      <c r="F2331" s="113" t="str">
        <f>VLOOKUP(B2331,'DEER BldgType Assignment'!$B$7:$C$139,2,FALSE)</f>
        <v>RSD</v>
      </c>
      <c r="G2331" s="113"/>
      <c r="H2331" s="113" t="str">
        <f t="shared" si="36"/>
        <v>RSD</v>
      </c>
      <c r="I2331">
        <v>2</v>
      </c>
    </row>
    <row r="2332" spans="2:9">
      <c r="B2332" s="100" t="s">
        <v>341</v>
      </c>
      <c r="C2332" t="s">
        <v>44</v>
      </c>
      <c r="D2332" t="s">
        <v>44</v>
      </c>
      <c r="E2332" t="s">
        <v>367</v>
      </c>
      <c r="F2332" s="113" t="str">
        <f>VLOOKUP(B2332,'DEER BldgType Assignment'!$B$7:$C$139,2,FALSE)</f>
        <v>RSD</v>
      </c>
      <c r="G2332" s="113"/>
      <c r="H2332" s="113" t="str">
        <f t="shared" si="36"/>
        <v>RSD</v>
      </c>
      <c r="I2332">
        <v>1</v>
      </c>
    </row>
    <row r="2333" spans="2:9">
      <c r="B2333" s="100" t="s">
        <v>341</v>
      </c>
      <c r="C2333" t="s">
        <v>44</v>
      </c>
      <c r="D2333" t="s">
        <v>44</v>
      </c>
      <c r="E2333" t="s">
        <v>366</v>
      </c>
      <c r="F2333" s="113" t="str">
        <f>VLOOKUP(B2333,'DEER BldgType Assignment'!$B$7:$C$139,2,FALSE)</f>
        <v>RSD</v>
      </c>
      <c r="G2333" s="113"/>
      <c r="H2333" s="113" t="str">
        <f t="shared" si="36"/>
        <v>RSD</v>
      </c>
      <c r="I2333">
        <v>1</v>
      </c>
    </row>
    <row r="2334" spans="2:9">
      <c r="B2334" t="s">
        <v>224</v>
      </c>
      <c r="C2334" t="s">
        <v>15</v>
      </c>
      <c r="D2334" t="s">
        <v>15</v>
      </c>
      <c r="E2334" t="s">
        <v>371</v>
      </c>
      <c r="F2334" s="113" t="str">
        <f>VLOOKUP(B2334,'DEER BldgType Assignment'!$B$7:$C$139,2,FALSE)</f>
        <v>Asm</v>
      </c>
      <c r="G2334" s="113"/>
      <c r="H2334" s="113" t="str">
        <f t="shared" si="36"/>
        <v>Asm</v>
      </c>
      <c r="I2334">
        <v>1</v>
      </c>
    </row>
    <row r="2335" spans="2:9">
      <c r="B2335" t="s">
        <v>323</v>
      </c>
      <c r="C2335" t="s">
        <v>34</v>
      </c>
      <c r="D2335" t="s">
        <v>34</v>
      </c>
      <c r="E2335" t="s">
        <v>371</v>
      </c>
      <c r="F2335" s="113" t="str">
        <f>VLOOKUP(B2335,'DEER BldgType Assignment'!$B$7:$C$139,2,FALSE)</f>
        <v>OfS</v>
      </c>
      <c r="G2335" s="113"/>
      <c r="H2335" s="113" t="str">
        <f t="shared" si="36"/>
        <v>OfS</v>
      </c>
      <c r="I2335">
        <v>1</v>
      </c>
    </row>
    <row r="2336" spans="2:9">
      <c r="B2336" t="s">
        <v>341</v>
      </c>
      <c r="C2336" t="s">
        <v>44</v>
      </c>
      <c r="D2336" t="s">
        <v>44</v>
      </c>
      <c r="E2336" t="s">
        <v>139</v>
      </c>
      <c r="F2336" s="113" t="str">
        <f>VLOOKUP(B2336,'DEER BldgType Assignment'!$B$7:$C$139,2,FALSE)</f>
        <v>RSD</v>
      </c>
      <c r="G2336" s="113"/>
      <c r="H2336" s="113" t="str">
        <f t="shared" si="36"/>
        <v>RSD</v>
      </c>
      <c r="I2336">
        <v>1</v>
      </c>
    </row>
    <row r="2337" spans="2:9">
      <c r="B2337" t="s">
        <v>341</v>
      </c>
      <c r="C2337" t="s">
        <v>44</v>
      </c>
      <c r="D2337" t="s">
        <v>44</v>
      </c>
      <c r="E2337" t="s">
        <v>366</v>
      </c>
      <c r="F2337" s="113" t="str">
        <f>VLOOKUP(B2337,'DEER BldgType Assignment'!$B$7:$C$139,2,FALSE)</f>
        <v>RSD</v>
      </c>
      <c r="G2337" s="113"/>
      <c r="H2337" s="113" t="str">
        <f t="shared" si="36"/>
        <v>RSD</v>
      </c>
      <c r="I2337">
        <v>1</v>
      </c>
    </row>
    <row r="2338" spans="2:9">
      <c r="B2338" t="s">
        <v>313</v>
      </c>
      <c r="C2338" t="s">
        <v>34</v>
      </c>
      <c r="D2338" t="s">
        <v>34</v>
      </c>
      <c r="E2338" t="s">
        <v>367</v>
      </c>
      <c r="F2338" s="113" t="str">
        <f>VLOOKUP(B2338,'DEER BldgType Assignment'!$B$7:$C$139,2,FALSE)</f>
        <v>OfS</v>
      </c>
      <c r="G2338" s="113"/>
      <c r="H2338" s="113" t="str">
        <f t="shared" si="36"/>
        <v>OfS</v>
      </c>
      <c r="I2338">
        <v>1</v>
      </c>
    </row>
    <row r="2339" spans="2:9">
      <c r="B2339" t="s">
        <v>313</v>
      </c>
      <c r="C2339" t="s">
        <v>34</v>
      </c>
      <c r="D2339" t="s">
        <v>34</v>
      </c>
      <c r="E2339" t="s">
        <v>366</v>
      </c>
      <c r="F2339" s="113" t="str">
        <f>VLOOKUP(B2339,'DEER BldgType Assignment'!$B$7:$C$139,2,FALSE)</f>
        <v>OfS</v>
      </c>
      <c r="G2339" s="113"/>
      <c r="H2339" s="113" t="str">
        <f t="shared" si="36"/>
        <v>OfS</v>
      </c>
      <c r="I2339">
        <v>2</v>
      </c>
    </row>
    <row r="2340" spans="2:9">
      <c r="B2340" t="s">
        <v>331</v>
      </c>
      <c r="C2340" t="s">
        <v>368</v>
      </c>
      <c r="D2340" t="s">
        <v>108</v>
      </c>
      <c r="E2340" t="s">
        <v>369</v>
      </c>
      <c r="F2340" s="113" t="str">
        <f>VLOOKUP(B2340,'DEER BldgType Assignment'!$B$7:$C$139,2,FALSE)</f>
        <v>Htl</v>
      </c>
      <c r="G2340" s="113"/>
      <c r="H2340" s="113" t="str">
        <f t="shared" si="36"/>
        <v>Htl</v>
      </c>
      <c r="I2340">
        <v>5</v>
      </c>
    </row>
    <row r="2341" spans="2:9">
      <c r="B2341" t="s">
        <v>331</v>
      </c>
      <c r="C2341" t="s">
        <v>368</v>
      </c>
      <c r="D2341" t="s">
        <v>108</v>
      </c>
      <c r="E2341" t="s">
        <v>367</v>
      </c>
      <c r="F2341" s="113" t="str">
        <f>VLOOKUP(B2341,'DEER BldgType Assignment'!$B$7:$C$139,2,FALSE)</f>
        <v>Htl</v>
      </c>
      <c r="G2341" s="113"/>
      <c r="H2341" s="113" t="str">
        <f t="shared" si="36"/>
        <v>Htl</v>
      </c>
      <c r="I2341">
        <v>3</v>
      </c>
    </row>
    <row r="2342" spans="2:9">
      <c r="B2342" t="s">
        <v>331</v>
      </c>
      <c r="C2342" t="s">
        <v>368</v>
      </c>
      <c r="D2342" t="s">
        <v>108</v>
      </c>
      <c r="E2342" t="s">
        <v>372</v>
      </c>
      <c r="F2342" s="113" t="str">
        <f>VLOOKUP(B2342,'DEER BldgType Assignment'!$B$7:$C$139,2,FALSE)</f>
        <v>Htl</v>
      </c>
      <c r="G2342" s="113"/>
      <c r="H2342" s="113" t="str">
        <f t="shared" si="36"/>
        <v>Htl</v>
      </c>
      <c r="I2342">
        <v>1</v>
      </c>
    </row>
    <row r="2343" spans="2:9">
      <c r="B2343" t="s">
        <v>331</v>
      </c>
      <c r="C2343" t="s">
        <v>368</v>
      </c>
      <c r="D2343" t="s">
        <v>108</v>
      </c>
      <c r="E2343" t="s">
        <v>378</v>
      </c>
      <c r="F2343" s="113" t="str">
        <f>VLOOKUP(B2343,'DEER BldgType Assignment'!$B$7:$C$139,2,FALSE)</f>
        <v>Htl</v>
      </c>
      <c r="G2343" s="113"/>
      <c r="H2343" s="113" t="str">
        <f t="shared" si="36"/>
        <v>Htl</v>
      </c>
      <c r="I2343">
        <v>1</v>
      </c>
    </row>
    <row r="2344" spans="2:9">
      <c r="B2344" t="s">
        <v>331</v>
      </c>
      <c r="C2344" t="s">
        <v>368</v>
      </c>
      <c r="D2344" t="s">
        <v>108</v>
      </c>
      <c r="E2344" t="s">
        <v>365</v>
      </c>
      <c r="F2344" s="113" t="str">
        <f>VLOOKUP(B2344,'DEER BldgType Assignment'!$B$7:$C$139,2,FALSE)</f>
        <v>Htl</v>
      </c>
      <c r="G2344" s="113"/>
      <c r="H2344" s="113" t="str">
        <f t="shared" si="36"/>
        <v>Htl</v>
      </c>
      <c r="I2344">
        <v>1</v>
      </c>
    </row>
    <row r="2345" spans="2:9">
      <c r="B2345" t="s">
        <v>331</v>
      </c>
      <c r="C2345" t="s">
        <v>368</v>
      </c>
      <c r="D2345" t="s">
        <v>108</v>
      </c>
      <c r="E2345" t="s">
        <v>371</v>
      </c>
      <c r="F2345" s="113" t="str">
        <f>VLOOKUP(B2345,'DEER BldgType Assignment'!$B$7:$C$139,2,FALSE)</f>
        <v>Htl</v>
      </c>
      <c r="G2345" s="113"/>
      <c r="H2345" s="113" t="str">
        <f t="shared" si="36"/>
        <v>Htl</v>
      </c>
      <c r="I2345">
        <v>3</v>
      </c>
    </row>
    <row r="2346" spans="2:9">
      <c r="B2346" t="s">
        <v>331</v>
      </c>
      <c r="C2346" t="s">
        <v>368</v>
      </c>
      <c r="D2346" t="s">
        <v>108</v>
      </c>
      <c r="E2346" t="s">
        <v>366</v>
      </c>
      <c r="F2346" s="113" t="str">
        <f>VLOOKUP(B2346,'DEER BldgType Assignment'!$B$7:$C$139,2,FALSE)</f>
        <v>Htl</v>
      </c>
      <c r="G2346" s="113"/>
      <c r="H2346" s="113" t="str">
        <f t="shared" si="36"/>
        <v>Htl</v>
      </c>
      <c r="I2346">
        <v>1</v>
      </c>
    </row>
    <row r="2347" spans="2:9">
      <c r="B2347" t="s">
        <v>331</v>
      </c>
      <c r="C2347" t="s">
        <v>368</v>
      </c>
      <c r="D2347" t="s">
        <v>108</v>
      </c>
      <c r="E2347" t="s">
        <v>340</v>
      </c>
      <c r="F2347" s="113" t="str">
        <f>VLOOKUP(B2347,'DEER BldgType Assignment'!$B$7:$C$139,2,FALSE)</f>
        <v>Htl</v>
      </c>
      <c r="G2347" s="113"/>
      <c r="H2347" s="113" t="str">
        <f t="shared" si="36"/>
        <v>Htl</v>
      </c>
      <c r="I2347">
        <v>2</v>
      </c>
    </row>
    <row r="2348" spans="2:9">
      <c r="B2348" t="s">
        <v>223</v>
      </c>
      <c r="C2348" t="s">
        <v>276</v>
      </c>
      <c r="D2348" t="s">
        <v>105</v>
      </c>
      <c r="E2348" t="s">
        <v>340</v>
      </c>
      <c r="F2348" s="113" t="str">
        <f>VLOOKUP(B2348,'DEER BldgType Assignment'!$B$7:$C$139,2,FALSE)</f>
        <v>MLI</v>
      </c>
      <c r="G2348" s="113"/>
      <c r="H2348" s="113" t="str">
        <f t="shared" si="36"/>
        <v>MLI</v>
      </c>
      <c r="I2348">
        <v>3</v>
      </c>
    </row>
    <row r="2349" spans="2:9">
      <c r="B2349" t="s">
        <v>344</v>
      </c>
      <c r="C2349" t="s">
        <v>276</v>
      </c>
      <c r="D2349" t="s">
        <v>52</v>
      </c>
      <c r="E2349" t="s">
        <v>370</v>
      </c>
      <c r="F2349" s="113" t="str">
        <f>VLOOKUP(B2349,'DEER BldgType Assignment'!$B$7:$C$139,2,FALSE)</f>
        <v>SUn</v>
      </c>
      <c r="G2349" s="113"/>
      <c r="H2349" s="113" t="str">
        <f t="shared" si="36"/>
        <v>SUn</v>
      </c>
      <c r="I2349">
        <v>2</v>
      </c>
    </row>
    <row r="2350" spans="2:9">
      <c r="B2350" t="s">
        <v>344</v>
      </c>
      <c r="C2350" t="s">
        <v>276</v>
      </c>
      <c r="D2350" t="s">
        <v>52</v>
      </c>
      <c r="E2350" t="s">
        <v>340</v>
      </c>
      <c r="F2350" s="113" t="str">
        <f>VLOOKUP(B2350,'DEER BldgType Assignment'!$B$7:$C$139,2,FALSE)</f>
        <v>SUn</v>
      </c>
      <c r="G2350" s="113"/>
      <c r="H2350" s="113" t="str">
        <f t="shared" si="36"/>
        <v>SUn</v>
      </c>
      <c r="I2350">
        <v>1</v>
      </c>
    </row>
    <row r="2351" spans="2:9">
      <c r="B2351" t="s">
        <v>223</v>
      </c>
      <c r="C2351" t="s">
        <v>276</v>
      </c>
      <c r="D2351" t="s">
        <v>105</v>
      </c>
      <c r="E2351" t="s">
        <v>340</v>
      </c>
      <c r="F2351" s="113" t="str">
        <f>VLOOKUP(B2351,'DEER BldgType Assignment'!$B$7:$C$139,2,FALSE)</f>
        <v>MLI</v>
      </c>
      <c r="G2351" s="113"/>
      <c r="H2351" s="113" t="str">
        <f t="shared" si="36"/>
        <v>MLI</v>
      </c>
      <c r="I2351">
        <v>2</v>
      </c>
    </row>
    <row r="2352" spans="2:9">
      <c r="B2352" s="100" t="s">
        <v>229</v>
      </c>
      <c r="C2352" t="s">
        <v>48</v>
      </c>
      <c r="D2352" t="s">
        <v>105</v>
      </c>
      <c r="E2352" t="s">
        <v>381</v>
      </c>
      <c r="F2352" s="113" t="str">
        <f>VLOOKUP(B2352,'DEER BldgType Assignment'!$B$7:$C$139,2,FALSE)</f>
        <v>MLI</v>
      </c>
      <c r="G2352" s="113"/>
      <c r="H2352" s="113" t="str">
        <f t="shared" si="36"/>
        <v>MLI</v>
      </c>
      <c r="I2352">
        <v>1</v>
      </c>
    </row>
    <row r="2353" spans="2:9">
      <c r="B2353" t="s">
        <v>237</v>
      </c>
      <c r="C2353" t="s">
        <v>15</v>
      </c>
      <c r="D2353" t="s">
        <v>44</v>
      </c>
      <c r="E2353" t="s">
        <v>371</v>
      </c>
      <c r="F2353" s="113" t="str">
        <f>VLOOKUP(B2353,'DEER BldgType Assignment'!$B$7:$C$139,2,FALSE)</f>
        <v>RSD</v>
      </c>
      <c r="G2353" s="113"/>
      <c r="H2353" s="113" t="str">
        <f t="shared" si="36"/>
        <v>RSD</v>
      </c>
      <c r="I2353">
        <v>2</v>
      </c>
    </row>
    <row r="2354" spans="2:9">
      <c r="B2354" t="s">
        <v>344</v>
      </c>
      <c r="C2354" t="s">
        <v>373</v>
      </c>
      <c r="D2354" t="s">
        <v>52</v>
      </c>
      <c r="E2354" t="s">
        <v>370</v>
      </c>
      <c r="F2354" s="113" t="str">
        <f>VLOOKUP(B2354,'DEER BldgType Assignment'!$B$7:$C$139,2,FALSE)</f>
        <v>SUn</v>
      </c>
      <c r="G2354" s="113"/>
      <c r="H2354" s="113" t="str">
        <f t="shared" si="36"/>
        <v>SUn</v>
      </c>
      <c r="I2354">
        <v>2</v>
      </c>
    </row>
    <row r="2355" spans="2:9">
      <c r="B2355" t="s">
        <v>344</v>
      </c>
      <c r="C2355" t="s">
        <v>373</v>
      </c>
      <c r="D2355" t="s">
        <v>52</v>
      </c>
      <c r="E2355" t="s">
        <v>371</v>
      </c>
      <c r="F2355" s="113" t="str">
        <f>VLOOKUP(B2355,'DEER BldgType Assignment'!$B$7:$C$139,2,FALSE)</f>
        <v>SUn</v>
      </c>
      <c r="G2355" s="113"/>
      <c r="H2355" s="113" t="str">
        <f t="shared" si="36"/>
        <v>SUn</v>
      </c>
      <c r="I2355">
        <v>3</v>
      </c>
    </row>
    <row r="2356" spans="2:9">
      <c r="B2356" t="s">
        <v>234</v>
      </c>
      <c r="C2356" t="s">
        <v>15</v>
      </c>
      <c r="D2356" t="s">
        <v>15</v>
      </c>
      <c r="E2356" t="s">
        <v>15</v>
      </c>
      <c r="F2356" s="113" t="str">
        <f>VLOOKUP(B2356,'DEER BldgType Assignment'!$B$7:$C$139,2,FALSE)</f>
        <v>Asm</v>
      </c>
      <c r="G2356" s="113"/>
      <c r="H2356" s="113" t="str">
        <f t="shared" si="36"/>
        <v>Asm</v>
      </c>
      <c r="I2356">
        <v>1</v>
      </c>
    </row>
    <row r="2357" spans="2:9">
      <c r="B2357" t="s">
        <v>234</v>
      </c>
      <c r="C2357" t="s">
        <v>15</v>
      </c>
      <c r="D2357" t="s">
        <v>15</v>
      </c>
      <c r="E2357" t="s">
        <v>367</v>
      </c>
      <c r="F2357" s="113" t="str">
        <f>VLOOKUP(B2357,'DEER BldgType Assignment'!$B$7:$C$139,2,FALSE)</f>
        <v>Asm</v>
      </c>
      <c r="G2357" s="113"/>
      <c r="H2357" s="113" t="str">
        <f t="shared" si="36"/>
        <v>Asm</v>
      </c>
      <c r="I2357">
        <v>4</v>
      </c>
    </row>
    <row r="2358" spans="2:9">
      <c r="B2358" t="s">
        <v>234</v>
      </c>
      <c r="C2358" t="s">
        <v>15</v>
      </c>
      <c r="D2358" t="s">
        <v>15</v>
      </c>
      <c r="E2358" t="s">
        <v>372</v>
      </c>
      <c r="F2358" s="113" t="str">
        <f>VLOOKUP(B2358,'DEER BldgType Assignment'!$B$7:$C$139,2,FALSE)</f>
        <v>Asm</v>
      </c>
      <c r="G2358" s="113"/>
      <c r="H2358" s="113" t="str">
        <f t="shared" si="36"/>
        <v>Asm</v>
      </c>
      <c r="I2358">
        <v>1</v>
      </c>
    </row>
    <row r="2359" spans="2:9">
      <c r="B2359" t="s">
        <v>234</v>
      </c>
      <c r="C2359" t="s">
        <v>15</v>
      </c>
      <c r="D2359" t="s">
        <v>15</v>
      </c>
      <c r="E2359" t="s">
        <v>365</v>
      </c>
      <c r="F2359" s="113" t="str">
        <f>VLOOKUP(B2359,'DEER BldgType Assignment'!$B$7:$C$139,2,FALSE)</f>
        <v>Asm</v>
      </c>
      <c r="G2359" s="113"/>
      <c r="H2359" s="113" t="str">
        <f t="shared" si="36"/>
        <v>Asm</v>
      </c>
      <c r="I2359">
        <v>3</v>
      </c>
    </row>
    <row r="2360" spans="2:9">
      <c r="B2360" t="s">
        <v>234</v>
      </c>
      <c r="C2360" t="s">
        <v>15</v>
      </c>
      <c r="D2360" t="s">
        <v>15</v>
      </c>
      <c r="E2360" t="s">
        <v>366</v>
      </c>
      <c r="F2360" s="113" t="str">
        <f>VLOOKUP(B2360,'DEER BldgType Assignment'!$B$7:$C$139,2,FALSE)</f>
        <v>Asm</v>
      </c>
      <c r="G2360" s="113"/>
      <c r="H2360" s="113" t="str">
        <f t="shared" si="36"/>
        <v>Asm</v>
      </c>
      <c r="I2360">
        <v>1</v>
      </c>
    </row>
    <row r="2361" spans="2:9">
      <c r="B2361" t="s">
        <v>234</v>
      </c>
      <c r="C2361" t="s">
        <v>15</v>
      </c>
      <c r="D2361" t="s">
        <v>15</v>
      </c>
      <c r="E2361" t="s">
        <v>340</v>
      </c>
      <c r="F2361" s="113" t="str">
        <f>VLOOKUP(B2361,'DEER BldgType Assignment'!$B$7:$C$139,2,FALSE)</f>
        <v>Asm</v>
      </c>
      <c r="G2361" s="113"/>
      <c r="H2361" s="113" t="str">
        <f t="shared" si="36"/>
        <v>Asm</v>
      </c>
      <c r="I2361">
        <v>1</v>
      </c>
    </row>
    <row r="2362" spans="2:9">
      <c r="B2362" t="s">
        <v>215</v>
      </c>
      <c r="C2362" t="s">
        <v>34</v>
      </c>
      <c r="D2362" t="s">
        <v>36</v>
      </c>
      <c r="E2362" t="s">
        <v>370</v>
      </c>
      <c r="F2362" s="113" t="str">
        <f>VLOOKUP(B2362,'DEER BldgType Assignment'!$B$7:$C$139,2,FALSE)</f>
        <v>OfL</v>
      </c>
      <c r="G2362" s="113"/>
      <c r="H2362" s="113" t="str">
        <f t="shared" si="36"/>
        <v>OfL</v>
      </c>
      <c r="I2362">
        <v>1</v>
      </c>
    </row>
    <row r="2363" spans="2:9">
      <c r="B2363" t="s">
        <v>215</v>
      </c>
      <c r="C2363" t="s">
        <v>34</v>
      </c>
      <c r="D2363" t="s">
        <v>36</v>
      </c>
      <c r="E2363" t="s">
        <v>367</v>
      </c>
      <c r="F2363" s="113" t="str">
        <f>VLOOKUP(B2363,'DEER BldgType Assignment'!$B$7:$C$139,2,FALSE)</f>
        <v>OfL</v>
      </c>
      <c r="G2363" s="113"/>
      <c r="H2363" s="113" t="str">
        <f t="shared" si="36"/>
        <v>OfL</v>
      </c>
      <c r="I2363">
        <v>1</v>
      </c>
    </row>
    <row r="2364" spans="2:9">
      <c r="B2364" t="s">
        <v>215</v>
      </c>
      <c r="C2364" t="s">
        <v>34</v>
      </c>
      <c r="D2364" t="s">
        <v>36</v>
      </c>
      <c r="E2364" t="s">
        <v>365</v>
      </c>
      <c r="F2364" s="113" t="str">
        <f>VLOOKUP(B2364,'DEER BldgType Assignment'!$B$7:$C$139,2,FALSE)</f>
        <v>OfL</v>
      </c>
      <c r="G2364" s="113"/>
      <c r="H2364" s="113" t="str">
        <f t="shared" si="36"/>
        <v>OfL</v>
      </c>
      <c r="I2364">
        <v>4</v>
      </c>
    </row>
    <row r="2365" spans="2:9">
      <c r="B2365" t="s">
        <v>234</v>
      </c>
      <c r="C2365" t="s">
        <v>15</v>
      </c>
      <c r="D2365" t="s">
        <v>15</v>
      </c>
      <c r="E2365" t="s">
        <v>15</v>
      </c>
      <c r="F2365" s="113" t="str">
        <f>VLOOKUP(B2365,'DEER BldgType Assignment'!$B$7:$C$139,2,FALSE)</f>
        <v>Asm</v>
      </c>
      <c r="G2365" s="113"/>
      <c r="H2365" s="113" t="str">
        <f t="shared" si="36"/>
        <v>Asm</v>
      </c>
      <c r="I2365">
        <v>8</v>
      </c>
    </row>
    <row r="2366" spans="2:9">
      <c r="B2366" t="s">
        <v>234</v>
      </c>
      <c r="C2366" t="s">
        <v>15</v>
      </c>
      <c r="D2366" t="s">
        <v>15</v>
      </c>
      <c r="E2366" t="s">
        <v>372</v>
      </c>
      <c r="F2366" s="113" t="str">
        <f>VLOOKUP(B2366,'DEER BldgType Assignment'!$B$7:$C$139,2,FALSE)</f>
        <v>Asm</v>
      </c>
      <c r="G2366" s="113"/>
      <c r="H2366" s="113" t="str">
        <f t="shared" si="36"/>
        <v>Asm</v>
      </c>
      <c r="I2366">
        <v>2</v>
      </c>
    </row>
    <row r="2367" spans="2:9">
      <c r="B2367" t="s">
        <v>234</v>
      </c>
      <c r="C2367" t="s">
        <v>15</v>
      </c>
      <c r="D2367" t="s">
        <v>15</v>
      </c>
      <c r="E2367" t="s">
        <v>365</v>
      </c>
      <c r="F2367" s="113" t="str">
        <f>VLOOKUP(B2367,'DEER BldgType Assignment'!$B$7:$C$139,2,FALSE)</f>
        <v>Asm</v>
      </c>
      <c r="G2367" s="113"/>
      <c r="H2367" s="113" t="str">
        <f t="shared" si="36"/>
        <v>Asm</v>
      </c>
      <c r="I2367">
        <v>2</v>
      </c>
    </row>
    <row r="2368" spans="2:9">
      <c r="B2368" t="s">
        <v>234</v>
      </c>
      <c r="C2368" t="s">
        <v>15</v>
      </c>
      <c r="D2368" t="s">
        <v>15</v>
      </c>
      <c r="E2368" t="s">
        <v>371</v>
      </c>
      <c r="F2368" s="113" t="str">
        <f>VLOOKUP(B2368,'DEER BldgType Assignment'!$B$7:$C$139,2,FALSE)</f>
        <v>Asm</v>
      </c>
      <c r="G2368" s="113"/>
      <c r="H2368" s="113" t="str">
        <f t="shared" si="36"/>
        <v>Asm</v>
      </c>
      <c r="I2368">
        <v>4</v>
      </c>
    </row>
    <row r="2369" spans="2:9">
      <c r="B2369" t="s">
        <v>336</v>
      </c>
      <c r="C2369" t="s">
        <v>48</v>
      </c>
      <c r="D2369" t="s">
        <v>48</v>
      </c>
      <c r="E2369" t="s">
        <v>142</v>
      </c>
      <c r="F2369" s="113" t="str">
        <f>VLOOKUP(B2369,'DEER BldgType Assignment'!$B$7:$C$139,2,FALSE)</f>
        <v>RtS</v>
      </c>
      <c r="G2369" s="113"/>
      <c r="H2369" s="113" t="str">
        <f t="shared" si="36"/>
        <v>RtS</v>
      </c>
      <c r="I2369">
        <v>1</v>
      </c>
    </row>
    <row r="2370" spans="2:9">
      <c r="B2370" t="s">
        <v>324</v>
      </c>
      <c r="C2370" t="s">
        <v>48</v>
      </c>
      <c r="D2370" t="s">
        <v>48</v>
      </c>
      <c r="E2370" t="s">
        <v>371</v>
      </c>
      <c r="F2370" s="113" t="str">
        <f>VLOOKUP(B2370,'DEER BldgType Assignment'!$B$7:$C$139,2,FALSE)</f>
        <v>RtS</v>
      </c>
      <c r="G2370" s="113"/>
      <c r="H2370" s="113" t="str">
        <f t="shared" si="36"/>
        <v>RtS</v>
      </c>
      <c r="I2370">
        <v>1</v>
      </c>
    </row>
    <row r="2371" spans="2:9">
      <c r="B2371" t="s">
        <v>324</v>
      </c>
      <c r="C2371" t="s">
        <v>48</v>
      </c>
      <c r="D2371" t="s">
        <v>48</v>
      </c>
      <c r="E2371" t="s">
        <v>366</v>
      </c>
      <c r="F2371" s="113" t="str">
        <f>VLOOKUP(B2371,'DEER BldgType Assignment'!$B$7:$C$139,2,FALSE)</f>
        <v>RtS</v>
      </c>
      <c r="G2371" s="113"/>
      <c r="H2371" s="113" t="str">
        <f t="shared" si="36"/>
        <v>RtS</v>
      </c>
      <c r="I2371">
        <v>2</v>
      </c>
    </row>
    <row r="2372" spans="2:9">
      <c r="B2372" t="s">
        <v>324</v>
      </c>
      <c r="C2372" t="s">
        <v>48</v>
      </c>
      <c r="D2372" t="s">
        <v>48</v>
      </c>
      <c r="E2372" t="s">
        <v>340</v>
      </c>
      <c r="F2372" s="113" t="str">
        <f>VLOOKUP(B2372,'DEER BldgType Assignment'!$B$7:$C$139,2,FALSE)</f>
        <v>RtS</v>
      </c>
      <c r="G2372" s="113"/>
      <c r="H2372" s="113" t="str">
        <f t="shared" si="36"/>
        <v>RtS</v>
      </c>
      <c r="I2372">
        <v>1</v>
      </c>
    </row>
    <row r="2373" spans="2:9">
      <c r="B2373" t="s">
        <v>308</v>
      </c>
      <c r="C2373" t="s">
        <v>374</v>
      </c>
      <c r="D2373" t="s">
        <v>34</v>
      </c>
      <c r="E2373" t="s">
        <v>370</v>
      </c>
      <c r="F2373" s="113" t="str">
        <f>VLOOKUP(B2373,'DEER BldgType Assignment'!$B$7:$C$139,2,FALSE)</f>
        <v>OfS</v>
      </c>
      <c r="G2373" s="113"/>
      <c r="H2373" s="113" t="str">
        <f t="shared" si="36"/>
        <v>OfS</v>
      </c>
      <c r="I2373">
        <v>3</v>
      </c>
    </row>
    <row r="2374" spans="2:9">
      <c r="B2374" t="s">
        <v>308</v>
      </c>
      <c r="C2374" t="s">
        <v>374</v>
      </c>
      <c r="D2374" t="s">
        <v>34</v>
      </c>
      <c r="E2374" t="s">
        <v>367</v>
      </c>
      <c r="F2374" s="113" t="str">
        <f>VLOOKUP(B2374,'DEER BldgType Assignment'!$B$7:$C$139,2,FALSE)</f>
        <v>OfS</v>
      </c>
      <c r="G2374" s="113"/>
      <c r="H2374" s="113" t="str">
        <f t="shared" si="36"/>
        <v>OfS</v>
      </c>
      <c r="I2374">
        <v>4</v>
      </c>
    </row>
    <row r="2375" spans="2:9">
      <c r="B2375" t="s">
        <v>308</v>
      </c>
      <c r="C2375" t="s">
        <v>374</v>
      </c>
      <c r="D2375" t="s">
        <v>34</v>
      </c>
      <c r="E2375" t="s">
        <v>372</v>
      </c>
      <c r="F2375" s="113" t="str">
        <f>VLOOKUP(B2375,'DEER BldgType Assignment'!$B$7:$C$139,2,FALSE)</f>
        <v>OfS</v>
      </c>
      <c r="G2375" s="113"/>
      <c r="H2375" s="113" t="str">
        <f t="shared" si="36"/>
        <v>OfS</v>
      </c>
      <c r="I2375">
        <v>2</v>
      </c>
    </row>
    <row r="2376" spans="2:9">
      <c r="B2376" t="s">
        <v>308</v>
      </c>
      <c r="C2376" t="s">
        <v>374</v>
      </c>
      <c r="D2376" t="s">
        <v>34</v>
      </c>
      <c r="E2376" t="s">
        <v>365</v>
      </c>
      <c r="F2376" s="113" t="str">
        <f>VLOOKUP(B2376,'DEER BldgType Assignment'!$B$7:$C$139,2,FALSE)</f>
        <v>OfS</v>
      </c>
      <c r="G2376" s="113"/>
      <c r="H2376" s="113" t="str">
        <f t="shared" ref="H2376:H2439" si="37">IF(ISBLANK(G2376),F2376,G2376)</f>
        <v>OfS</v>
      </c>
      <c r="I2376">
        <v>4</v>
      </c>
    </row>
    <row r="2377" spans="2:9">
      <c r="B2377" t="s">
        <v>308</v>
      </c>
      <c r="C2377" t="s">
        <v>374</v>
      </c>
      <c r="D2377" t="s">
        <v>34</v>
      </c>
      <c r="E2377" t="s">
        <v>371</v>
      </c>
      <c r="F2377" s="113" t="str">
        <f>VLOOKUP(B2377,'DEER BldgType Assignment'!$B$7:$C$139,2,FALSE)</f>
        <v>OfS</v>
      </c>
      <c r="G2377" s="113"/>
      <c r="H2377" s="113" t="str">
        <f t="shared" si="37"/>
        <v>OfS</v>
      </c>
      <c r="I2377">
        <v>2</v>
      </c>
    </row>
    <row r="2378" spans="2:9">
      <c r="B2378" t="s">
        <v>344</v>
      </c>
      <c r="C2378" t="s">
        <v>373</v>
      </c>
      <c r="D2378" t="s">
        <v>52</v>
      </c>
      <c r="E2378" t="s">
        <v>365</v>
      </c>
      <c r="F2378" s="113" t="str">
        <f>VLOOKUP(B2378,'DEER BldgType Assignment'!$B$7:$C$139,2,FALSE)</f>
        <v>SUn</v>
      </c>
      <c r="G2378" s="113"/>
      <c r="H2378" s="113" t="str">
        <f t="shared" si="37"/>
        <v>SUn</v>
      </c>
      <c r="I2378">
        <v>6</v>
      </c>
    </row>
    <row r="2379" spans="2:9">
      <c r="B2379" t="s">
        <v>344</v>
      </c>
      <c r="C2379" t="s">
        <v>373</v>
      </c>
      <c r="D2379" t="s">
        <v>52</v>
      </c>
      <c r="E2379" t="s">
        <v>371</v>
      </c>
      <c r="F2379" s="113" t="str">
        <f>VLOOKUP(B2379,'DEER BldgType Assignment'!$B$7:$C$139,2,FALSE)</f>
        <v>SUn</v>
      </c>
      <c r="G2379" s="113"/>
      <c r="H2379" s="113" t="str">
        <f t="shared" si="37"/>
        <v>SUn</v>
      </c>
      <c r="I2379">
        <v>3</v>
      </c>
    </row>
    <row r="2380" spans="2:9">
      <c r="B2380" t="s">
        <v>223</v>
      </c>
      <c r="C2380" t="s">
        <v>276</v>
      </c>
      <c r="D2380" t="s">
        <v>105</v>
      </c>
      <c r="E2380" t="s">
        <v>370</v>
      </c>
      <c r="F2380" s="113" t="str">
        <f>VLOOKUP(B2380,'DEER BldgType Assignment'!$B$7:$C$139,2,FALSE)</f>
        <v>MLI</v>
      </c>
      <c r="G2380" s="113"/>
      <c r="H2380" s="113" t="str">
        <f t="shared" si="37"/>
        <v>MLI</v>
      </c>
      <c r="I2380">
        <v>3</v>
      </c>
    </row>
    <row r="2381" spans="2:9">
      <c r="B2381" t="s">
        <v>223</v>
      </c>
      <c r="C2381" t="s">
        <v>276</v>
      </c>
      <c r="D2381" t="s">
        <v>105</v>
      </c>
      <c r="E2381" t="s">
        <v>367</v>
      </c>
      <c r="F2381" s="113" t="str">
        <f>VLOOKUP(B2381,'DEER BldgType Assignment'!$B$7:$C$139,2,FALSE)</f>
        <v>MLI</v>
      </c>
      <c r="G2381" s="113"/>
      <c r="H2381" s="113" t="str">
        <f t="shared" si="37"/>
        <v>MLI</v>
      </c>
      <c r="I2381">
        <v>1</v>
      </c>
    </row>
    <row r="2382" spans="2:9">
      <c r="B2382" t="s">
        <v>223</v>
      </c>
      <c r="C2382" t="s">
        <v>276</v>
      </c>
      <c r="D2382" t="s">
        <v>105</v>
      </c>
      <c r="E2382" t="s">
        <v>365</v>
      </c>
      <c r="F2382" s="113" t="str">
        <f>VLOOKUP(B2382,'DEER BldgType Assignment'!$B$7:$C$139,2,FALSE)</f>
        <v>MLI</v>
      </c>
      <c r="G2382" s="113"/>
      <c r="H2382" s="113" t="str">
        <f t="shared" si="37"/>
        <v>MLI</v>
      </c>
      <c r="I2382">
        <v>2</v>
      </c>
    </row>
    <row r="2383" spans="2:9">
      <c r="B2383" t="s">
        <v>223</v>
      </c>
      <c r="C2383" t="s">
        <v>276</v>
      </c>
      <c r="D2383" t="s">
        <v>105</v>
      </c>
      <c r="E2383" t="s">
        <v>371</v>
      </c>
      <c r="F2383" s="113" t="str">
        <f>VLOOKUP(B2383,'DEER BldgType Assignment'!$B$7:$C$139,2,FALSE)</f>
        <v>MLI</v>
      </c>
      <c r="G2383" s="113"/>
      <c r="H2383" s="113" t="str">
        <f t="shared" si="37"/>
        <v>MLI</v>
      </c>
      <c r="I2383">
        <v>3</v>
      </c>
    </row>
    <row r="2384" spans="2:9">
      <c r="B2384" t="s">
        <v>223</v>
      </c>
      <c r="C2384" t="s">
        <v>276</v>
      </c>
      <c r="D2384" t="s">
        <v>105</v>
      </c>
      <c r="E2384" t="s">
        <v>340</v>
      </c>
      <c r="F2384" s="113" t="str">
        <f>VLOOKUP(B2384,'DEER BldgType Assignment'!$B$7:$C$139,2,FALSE)</f>
        <v>MLI</v>
      </c>
      <c r="G2384" s="113"/>
      <c r="H2384" s="113" t="str">
        <f t="shared" si="37"/>
        <v>MLI</v>
      </c>
      <c r="I2384">
        <v>2</v>
      </c>
    </row>
    <row r="2385" spans="2:9">
      <c r="B2385" t="s">
        <v>344</v>
      </c>
      <c r="C2385" t="s">
        <v>373</v>
      </c>
      <c r="D2385" t="s">
        <v>52</v>
      </c>
      <c r="E2385" t="s">
        <v>365</v>
      </c>
      <c r="F2385" s="113" t="str">
        <f>VLOOKUP(B2385,'DEER BldgType Assignment'!$B$7:$C$139,2,FALSE)</f>
        <v>SUn</v>
      </c>
      <c r="G2385" s="113"/>
      <c r="H2385" s="113" t="str">
        <f t="shared" si="37"/>
        <v>SUn</v>
      </c>
      <c r="I2385">
        <v>8</v>
      </c>
    </row>
    <row r="2386" spans="2:9">
      <c r="B2386" t="s">
        <v>344</v>
      </c>
      <c r="C2386" t="s">
        <v>373</v>
      </c>
      <c r="D2386" t="s">
        <v>52</v>
      </c>
      <c r="E2386" t="s">
        <v>371</v>
      </c>
      <c r="F2386" s="113" t="str">
        <f>VLOOKUP(B2386,'DEER BldgType Assignment'!$B$7:$C$139,2,FALSE)</f>
        <v>SUn</v>
      </c>
      <c r="G2386" s="113"/>
      <c r="H2386" s="113" t="str">
        <f t="shared" si="37"/>
        <v>SUn</v>
      </c>
      <c r="I2386">
        <v>3</v>
      </c>
    </row>
    <row r="2387" spans="2:9">
      <c r="B2387" t="s">
        <v>344</v>
      </c>
      <c r="C2387" t="s">
        <v>373</v>
      </c>
      <c r="D2387" t="s">
        <v>52</v>
      </c>
      <c r="E2387" t="s">
        <v>340</v>
      </c>
      <c r="F2387" s="113" t="str">
        <f>VLOOKUP(B2387,'DEER BldgType Assignment'!$B$7:$C$139,2,FALSE)</f>
        <v>SUn</v>
      </c>
      <c r="G2387" s="113"/>
      <c r="H2387" s="113" t="str">
        <f t="shared" si="37"/>
        <v>SUn</v>
      </c>
      <c r="I2387">
        <v>1</v>
      </c>
    </row>
    <row r="2388" spans="2:9">
      <c r="B2388" t="s">
        <v>219</v>
      </c>
      <c r="C2388" t="s">
        <v>15</v>
      </c>
      <c r="D2388" t="s">
        <v>15</v>
      </c>
      <c r="E2388" t="s">
        <v>367</v>
      </c>
      <c r="F2388" s="113" t="str">
        <f>VLOOKUP(B2388,'DEER BldgType Assignment'!$B$7:$C$139,2,FALSE)</f>
        <v>Asm</v>
      </c>
      <c r="G2388" s="113"/>
      <c r="H2388" s="113" t="str">
        <f t="shared" si="37"/>
        <v>Asm</v>
      </c>
      <c r="I2388">
        <v>1</v>
      </c>
    </row>
    <row r="2389" spans="2:9">
      <c r="B2389" t="s">
        <v>219</v>
      </c>
      <c r="C2389" t="s">
        <v>15</v>
      </c>
      <c r="D2389" t="s">
        <v>15</v>
      </c>
      <c r="E2389" t="s">
        <v>365</v>
      </c>
      <c r="F2389" s="113" t="str">
        <f>VLOOKUP(B2389,'DEER BldgType Assignment'!$B$7:$C$139,2,FALSE)</f>
        <v>Asm</v>
      </c>
      <c r="G2389" s="113"/>
      <c r="H2389" s="113" t="str">
        <f t="shared" si="37"/>
        <v>Asm</v>
      </c>
      <c r="I2389">
        <v>1</v>
      </c>
    </row>
    <row r="2390" spans="2:9">
      <c r="B2390" t="s">
        <v>223</v>
      </c>
      <c r="C2390" t="s">
        <v>276</v>
      </c>
      <c r="D2390" t="s">
        <v>105</v>
      </c>
      <c r="E2390" t="s">
        <v>370</v>
      </c>
      <c r="F2390" s="113" t="str">
        <f>VLOOKUP(B2390,'DEER BldgType Assignment'!$B$7:$C$139,2,FALSE)</f>
        <v>MLI</v>
      </c>
      <c r="G2390" s="113"/>
      <c r="H2390" s="113" t="str">
        <f t="shared" si="37"/>
        <v>MLI</v>
      </c>
      <c r="I2390">
        <v>4</v>
      </c>
    </row>
    <row r="2391" spans="2:9">
      <c r="B2391" t="s">
        <v>234</v>
      </c>
      <c r="C2391" t="s">
        <v>15</v>
      </c>
      <c r="D2391" t="s">
        <v>15</v>
      </c>
      <c r="E2391" t="s">
        <v>366</v>
      </c>
      <c r="F2391" s="113" t="str">
        <f>VLOOKUP(B2391,'DEER BldgType Assignment'!$B$7:$C$139,2,FALSE)</f>
        <v>Asm</v>
      </c>
      <c r="G2391" s="113"/>
      <c r="H2391" s="113" t="str">
        <f t="shared" si="37"/>
        <v>Asm</v>
      </c>
      <c r="I2391">
        <v>1</v>
      </c>
    </row>
    <row r="2392" spans="2:9">
      <c r="B2392" t="s">
        <v>234</v>
      </c>
      <c r="C2392" t="s">
        <v>15</v>
      </c>
      <c r="D2392" t="s">
        <v>15</v>
      </c>
      <c r="E2392" t="s">
        <v>404</v>
      </c>
      <c r="F2392" s="113" t="str">
        <f>VLOOKUP(B2392,'DEER BldgType Assignment'!$B$7:$C$139,2,FALSE)</f>
        <v>Asm</v>
      </c>
      <c r="G2392" s="113"/>
      <c r="H2392" s="113" t="str">
        <f t="shared" si="37"/>
        <v>Asm</v>
      </c>
      <c r="I2392">
        <v>1</v>
      </c>
    </row>
    <row r="2393" spans="2:9">
      <c r="B2393" t="s">
        <v>234</v>
      </c>
      <c r="C2393" t="s">
        <v>15</v>
      </c>
      <c r="D2393" t="s">
        <v>15</v>
      </c>
      <c r="E2393" t="s">
        <v>391</v>
      </c>
      <c r="F2393" s="113" t="str">
        <f>VLOOKUP(B2393,'DEER BldgType Assignment'!$B$7:$C$139,2,FALSE)</f>
        <v>Asm</v>
      </c>
      <c r="G2393" s="113"/>
      <c r="H2393" s="113" t="str">
        <f t="shared" si="37"/>
        <v>Asm</v>
      </c>
      <c r="I2393">
        <v>1</v>
      </c>
    </row>
    <row r="2394" spans="2:9">
      <c r="B2394" t="s">
        <v>234</v>
      </c>
      <c r="C2394" t="s">
        <v>15</v>
      </c>
      <c r="D2394" t="s">
        <v>15</v>
      </c>
      <c r="E2394" t="s">
        <v>397</v>
      </c>
      <c r="F2394" s="113" t="str">
        <f>VLOOKUP(B2394,'DEER BldgType Assignment'!$B$7:$C$139,2,FALSE)</f>
        <v>Asm</v>
      </c>
      <c r="G2394" s="113"/>
      <c r="H2394" s="113" t="str">
        <f t="shared" si="37"/>
        <v>Asm</v>
      </c>
      <c r="I2394">
        <v>1</v>
      </c>
    </row>
    <row r="2395" spans="2:9">
      <c r="B2395" t="s">
        <v>223</v>
      </c>
      <c r="C2395" t="s">
        <v>276</v>
      </c>
      <c r="D2395" t="s">
        <v>105</v>
      </c>
      <c r="E2395" t="s">
        <v>387</v>
      </c>
      <c r="F2395" s="113" t="str">
        <f>VLOOKUP(B2395,'DEER BldgType Assignment'!$B$7:$C$139,2,FALSE)</f>
        <v>MLI</v>
      </c>
      <c r="G2395" s="113"/>
      <c r="H2395" s="113" t="str">
        <f t="shared" si="37"/>
        <v>MLI</v>
      </c>
      <c r="I2395">
        <v>6</v>
      </c>
    </row>
    <row r="2396" spans="2:9">
      <c r="B2396" s="100" t="s">
        <v>229</v>
      </c>
      <c r="C2396" t="s">
        <v>48</v>
      </c>
      <c r="D2396" t="s">
        <v>105</v>
      </c>
      <c r="E2396" t="s">
        <v>381</v>
      </c>
      <c r="F2396" s="113" t="str">
        <f>VLOOKUP(B2396,'DEER BldgType Assignment'!$B$7:$C$139,2,FALSE)</f>
        <v>MLI</v>
      </c>
      <c r="G2396" s="113"/>
      <c r="H2396" s="113" t="str">
        <f t="shared" si="37"/>
        <v>MLI</v>
      </c>
      <c r="I2396">
        <v>6</v>
      </c>
    </row>
    <row r="2397" spans="2:9">
      <c r="B2397" s="100" t="s">
        <v>229</v>
      </c>
      <c r="C2397" t="s">
        <v>48</v>
      </c>
      <c r="D2397" t="s">
        <v>105</v>
      </c>
      <c r="E2397" t="s">
        <v>391</v>
      </c>
      <c r="F2397" s="113" t="str">
        <f>VLOOKUP(B2397,'DEER BldgType Assignment'!$B$7:$C$139,2,FALSE)</f>
        <v>MLI</v>
      </c>
      <c r="G2397" s="113"/>
      <c r="H2397" s="113" t="str">
        <f t="shared" si="37"/>
        <v>MLI</v>
      </c>
      <c r="I2397">
        <v>1</v>
      </c>
    </row>
    <row r="2398" spans="2:9">
      <c r="B2398" s="100" t="s">
        <v>229</v>
      </c>
      <c r="C2398" t="s">
        <v>48</v>
      </c>
      <c r="D2398" t="s">
        <v>105</v>
      </c>
      <c r="E2398" t="s">
        <v>406</v>
      </c>
      <c r="F2398" s="113" t="str">
        <f>VLOOKUP(B2398,'DEER BldgType Assignment'!$B$7:$C$139,2,FALSE)</f>
        <v>MLI</v>
      </c>
      <c r="G2398" s="113"/>
      <c r="H2398" s="113" t="str">
        <f t="shared" si="37"/>
        <v>MLI</v>
      </c>
      <c r="I2398">
        <v>1</v>
      </c>
    </row>
    <row r="2399" spans="2:9">
      <c r="B2399" s="100" t="s">
        <v>229</v>
      </c>
      <c r="C2399" t="s">
        <v>48</v>
      </c>
      <c r="D2399" t="s">
        <v>105</v>
      </c>
      <c r="E2399" t="s">
        <v>386</v>
      </c>
      <c r="F2399" s="113" t="str">
        <f>VLOOKUP(B2399,'DEER BldgType Assignment'!$B$7:$C$139,2,FALSE)</f>
        <v>MLI</v>
      </c>
      <c r="G2399" s="113"/>
      <c r="H2399" s="113" t="str">
        <f t="shared" si="37"/>
        <v>MLI</v>
      </c>
      <c r="I2399">
        <v>1</v>
      </c>
    </row>
    <row r="2400" spans="2:9">
      <c r="B2400" s="100" t="s">
        <v>229</v>
      </c>
      <c r="C2400" t="s">
        <v>48</v>
      </c>
      <c r="D2400" t="s">
        <v>105</v>
      </c>
      <c r="E2400" t="s">
        <v>387</v>
      </c>
      <c r="F2400" s="113" t="str">
        <f>VLOOKUP(B2400,'DEER BldgType Assignment'!$B$7:$C$139,2,FALSE)</f>
        <v>MLI</v>
      </c>
      <c r="G2400" s="113"/>
      <c r="H2400" s="113" t="str">
        <f t="shared" si="37"/>
        <v>MLI</v>
      </c>
      <c r="I2400">
        <v>2</v>
      </c>
    </row>
    <row r="2401" spans="2:9">
      <c r="B2401" t="s">
        <v>344</v>
      </c>
      <c r="C2401" t="s">
        <v>373</v>
      </c>
      <c r="D2401" t="s">
        <v>52</v>
      </c>
      <c r="E2401" t="s">
        <v>387</v>
      </c>
      <c r="F2401" s="113" t="str">
        <f>VLOOKUP(B2401,'DEER BldgType Assignment'!$B$7:$C$139,2,FALSE)</f>
        <v>SUn</v>
      </c>
      <c r="G2401" s="113"/>
      <c r="H2401" s="113" t="str">
        <f t="shared" si="37"/>
        <v>SUn</v>
      </c>
      <c r="I2401">
        <v>3</v>
      </c>
    </row>
    <row r="2402" spans="2:9">
      <c r="B2402" t="s">
        <v>223</v>
      </c>
      <c r="C2402" t="s">
        <v>276</v>
      </c>
      <c r="D2402" t="s">
        <v>105</v>
      </c>
      <c r="E2402" t="s">
        <v>392</v>
      </c>
      <c r="F2402" s="113" t="str">
        <f>VLOOKUP(B2402,'DEER BldgType Assignment'!$B$7:$C$139,2,FALSE)</f>
        <v>MLI</v>
      </c>
      <c r="G2402" s="113"/>
      <c r="H2402" s="113" t="str">
        <f t="shared" si="37"/>
        <v>MLI</v>
      </c>
      <c r="I2402">
        <v>1</v>
      </c>
    </row>
    <row r="2403" spans="2:9">
      <c r="B2403" t="s">
        <v>223</v>
      </c>
      <c r="C2403" t="s">
        <v>276</v>
      </c>
      <c r="D2403" t="s">
        <v>105</v>
      </c>
      <c r="E2403" t="s">
        <v>386</v>
      </c>
      <c r="F2403" s="113" t="str">
        <f>VLOOKUP(B2403,'DEER BldgType Assignment'!$B$7:$C$139,2,FALSE)</f>
        <v>MLI</v>
      </c>
      <c r="G2403" s="113"/>
      <c r="H2403" s="113" t="str">
        <f t="shared" si="37"/>
        <v>MLI</v>
      </c>
      <c r="I2403">
        <v>1</v>
      </c>
    </row>
    <row r="2404" spans="2:9">
      <c r="B2404" t="s">
        <v>223</v>
      </c>
      <c r="C2404" t="s">
        <v>276</v>
      </c>
      <c r="D2404" t="s">
        <v>105</v>
      </c>
      <c r="E2404" t="s">
        <v>396</v>
      </c>
      <c r="F2404" s="113" t="str">
        <f>VLOOKUP(B2404,'DEER BldgType Assignment'!$B$7:$C$139,2,FALSE)</f>
        <v>MLI</v>
      </c>
      <c r="G2404" s="113"/>
      <c r="H2404" s="113" t="str">
        <f t="shared" si="37"/>
        <v>MLI</v>
      </c>
      <c r="I2404">
        <v>2</v>
      </c>
    </row>
    <row r="2405" spans="2:9">
      <c r="B2405" t="s">
        <v>223</v>
      </c>
      <c r="C2405" t="s">
        <v>276</v>
      </c>
      <c r="D2405" t="s">
        <v>105</v>
      </c>
      <c r="E2405" t="s">
        <v>387</v>
      </c>
      <c r="F2405" s="113" t="str">
        <f>VLOOKUP(B2405,'DEER BldgType Assignment'!$B$7:$C$139,2,FALSE)</f>
        <v>MLI</v>
      </c>
      <c r="G2405" s="113"/>
      <c r="H2405" s="113" t="str">
        <f t="shared" si="37"/>
        <v>MLI</v>
      </c>
      <c r="I2405">
        <v>1</v>
      </c>
    </row>
    <row r="2406" spans="2:9">
      <c r="B2406" t="s">
        <v>265</v>
      </c>
      <c r="C2406" t="s">
        <v>276</v>
      </c>
      <c r="D2406" t="s">
        <v>105</v>
      </c>
      <c r="E2406" t="s">
        <v>396</v>
      </c>
      <c r="F2406" s="113" t="str">
        <f>VLOOKUP(B2406,'DEER BldgType Assignment'!$B$7:$C$139,2,FALSE)</f>
        <v>MLI</v>
      </c>
      <c r="G2406" s="113"/>
      <c r="H2406" s="113" t="str">
        <f t="shared" si="37"/>
        <v>MLI</v>
      </c>
      <c r="I2406">
        <v>3</v>
      </c>
    </row>
    <row r="2407" spans="2:9">
      <c r="B2407" t="s">
        <v>265</v>
      </c>
      <c r="C2407" t="s">
        <v>276</v>
      </c>
      <c r="D2407" t="s">
        <v>105</v>
      </c>
      <c r="E2407" t="s">
        <v>391</v>
      </c>
      <c r="F2407" s="113" t="str">
        <f>VLOOKUP(B2407,'DEER BldgType Assignment'!$B$7:$C$139,2,FALSE)</f>
        <v>MLI</v>
      </c>
      <c r="G2407" s="113"/>
      <c r="H2407" s="113" t="str">
        <f t="shared" si="37"/>
        <v>MLI</v>
      </c>
      <c r="I2407">
        <v>1</v>
      </c>
    </row>
    <row r="2408" spans="2:9">
      <c r="B2408" t="s">
        <v>265</v>
      </c>
      <c r="C2408" t="s">
        <v>276</v>
      </c>
      <c r="D2408" t="s">
        <v>105</v>
      </c>
      <c r="E2408" t="s">
        <v>407</v>
      </c>
      <c r="F2408" s="113" t="str">
        <f>VLOOKUP(B2408,'DEER BldgType Assignment'!$B$7:$C$139,2,FALSE)</f>
        <v>MLI</v>
      </c>
      <c r="G2408" s="113"/>
      <c r="H2408" s="113" t="str">
        <f t="shared" si="37"/>
        <v>MLI</v>
      </c>
      <c r="I2408">
        <v>2</v>
      </c>
    </row>
    <row r="2409" spans="2:9">
      <c r="B2409" t="s">
        <v>265</v>
      </c>
      <c r="C2409" t="s">
        <v>276</v>
      </c>
      <c r="D2409" t="s">
        <v>105</v>
      </c>
      <c r="E2409" t="s">
        <v>397</v>
      </c>
      <c r="F2409" s="113" t="str">
        <f>VLOOKUP(B2409,'DEER BldgType Assignment'!$B$7:$C$139,2,FALSE)</f>
        <v>MLI</v>
      </c>
      <c r="G2409" s="113"/>
      <c r="H2409" s="113" t="str">
        <f t="shared" si="37"/>
        <v>MLI</v>
      </c>
      <c r="I2409">
        <v>2</v>
      </c>
    </row>
    <row r="2410" spans="2:9">
      <c r="B2410" t="s">
        <v>265</v>
      </c>
      <c r="C2410" t="s">
        <v>276</v>
      </c>
      <c r="D2410" t="s">
        <v>105</v>
      </c>
      <c r="E2410" t="s">
        <v>387</v>
      </c>
      <c r="F2410" s="113" t="str">
        <f>VLOOKUP(B2410,'DEER BldgType Assignment'!$B$7:$C$139,2,FALSE)</f>
        <v>MLI</v>
      </c>
      <c r="G2410" s="113"/>
      <c r="H2410" s="113" t="str">
        <f t="shared" si="37"/>
        <v>MLI</v>
      </c>
      <c r="I2410">
        <v>1</v>
      </c>
    </row>
    <row r="2411" spans="2:9">
      <c r="B2411" t="s">
        <v>335</v>
      </c>
      <c r="C2411" t="s">
        <v>48</v>
      </c>
      <c r="D2411" t="s">
        <v>48</v>
      </c>
      <c r="E2411" t="s">
        <v>366</v>
      </c>
      <c r="F2411" s="113" t="str">
        <f>VLOOKUP(B2411,'DEER BldgType Assignment'!$B$7:$C$139,2,FALSE)</f>
        <v>RtS</v>
      </c>
      <c r="G2411" s="113"/>
      <c r="H2411" s="113" t="str">
        <f t="shared" si="37"/>
        <v>RtS</v>
      </c>
      <c r="I2411">
        <v>1</v>
      </c>
    </row>
    <row r="2412" spans="2:9">
      <c r="B2412" t="s">
        <v>230</v>
      </c>
      <c r="C2412" t="s">
        <v>15</v>
      </c>
      <c r="D2412" t="s">
        <v>15</v>
      </c>
      <c r="E2412" t="s">
        <v>387</v>
      </c>
      <c r="F2412" s="113" t="str">
        <f>VLOOKUP(B2412,'DEER BldgType Assignment'!$B$7:$C$139,2,FALSE)</f>
        <v>Asm</v>
      </c>
      <c r="G2412" s="113"/>
      <c r="H2412" s="113" t="str">
        <f t="shared" si="37"/>
        <v>Asm</v>
      </c>
      <c r="I2412">
        <v>1</v>
      </c>
    </row>
    <row r="2413" spans="2:9">
      <c r="B2413" t="s">
        <v>230</v>
      </c>
      <c r="C2413" t="s">
        <v>15</v>
      </c>
      <c r="D2413" t="s">
        <v>15</v>
      </c>
      <c r="E2413" t="s">
        <v>366</v>
      </c>
      <c r="F2413" s="113" t="str">
        <f>VLOOKUP(B2413,'DEER BldgType Assignment'!$B$7:$C$139,2,FALSE)</f>
        <v>Asm</v>
      </c>
      <c r="G2413" s="113"/>
      <c r="H2413" s="113" t="str">
        <f t="shared" si="37"/>
        <v>Asm</v>
      </c>
      <c r="I2413">
        <v>1</v>
      </c>
    </row>
    <row r="2414" spans="2:9">
      <c r="B2414" t="s">
        <v>223</v>
      </c>
      <c r="C2414" t="s">
        <v>276</v>
      </c>
      <c r="D2414" t="s">
        <v>105</v>
      </c>
      <c r="E2414" t="s">
        <v>388</v>
      </c>
      <c r="F2414" s="113" t="str">
        <f>VLOOKUP(B2414,'DEER BldgType Assignment'!$B$7:$C$139,2,FALSE)</f>
        <v>MLI</v>
      </c>
      <c r="G2414" s="113"/>
      <c r="H2414" s="113" t="str">
        <f t="shared" si="37"/>
        <v>MLI</v>
      </c>
      <c r="I2414">
        <v>1</v>
      </c>
    </row>
    <row r="2415" spans="2:9">
      <c r="B2415" t="s">
        <v>223</v>
      </c>
      <c r="C2415" t="s">
        <v>276</v>
      </c>
      <c r="D2415" t="s">
        <v>105</v>
      </c>
      <c r="E2415" t="s">
        <v>406</v>
      </c>
      <c r="F2415" s="113" t="str">
        <f>VLOOKUP(B2415,'DEER BldgType Assignment'!$B$7:$C$139,2,FALSE)</f>
        <v>MLI</v>
      </c>
      <c r="G2415" s="113"/>
      <c r="H2415" s="113" t="str">
        <f t="shared" si="37"/>
        <v>MLI</v>
      </c>
      <c r="I2415">
        <v>1</v>
      </c>
    </row>
    <row r="2416" spans="2:9">
      <c r="B2416" t="s">
        <v>223</v>
      </c>
      <c r="C2416" t="s">
        <v>276</v>
      </c>
      <c r="D2416" t="s">
        <v>105</v>
      </c>
      <c r="E2416" t="s">
        <v>386</v>
      </c>
      <c r="F2416" s="113" t="str">
        <f>VLOOKUP(B2416,'DEER BldgType Assignment'!$B$7:$C$139,2,FALSE)</f>
        <v>MLI</v>
      </c>
      <c r="G2416" s="113"/>
      <c r="H2416" s="113" t="str">
        <f t="shared" si="37"/>
        <v>MLI</v>
      </c>
      <c r="I2416">
        <v>1</v>
      </c>
    </row>
    <row r="2417" spans="2:9">
      <c r="B2417" t="s">
        <v>237</v>
      </c>
      <c r="C2417" t="s">
        <v>42</v>
      </c>
      <c r="D2417" t="s">
        <v>44</v>
      </c>
      <c r="E2417" t="s">
        <v>415</v>
      </c>
      <c r="F2417" s="113" t="str">
        <f>VLOOKUP(B2417,'DEER BldgType Assignment'!$B$7:$C$139,2,FALSE)</f>
        <v>RSD</v>
      </c>
      <c r="G2417" s="113"/>
      <c r="H2417" s="113" t="str">
        <f t="shared" si="37"/>
        <v>RSD</v>
      </c>
      <c r="I2417">
        <v>1</v>
      </c>
    </row>
    <row r="2418" spans="2:9">
      <c r="B2418" t="s">
        <v>237</v>
      </c>
      <c r="C2418" t="s">
        <v>42</v>
      </c>
      <c r="D2418" t="s">
        <v>44</v>
      </c>
      <c r="E2418" t="s">
        <v>405</v>
      </c>
      <c r="F2418" s="113" t="str">
        <f>VLOOKUP(B2418,'DEER BldgType Assignment'!$B$7:$C$139,2,FALSE)</f>
        <v>RSD</v>
      </c>
      <c r="G2418" s="113"/>
      <c r="H2418" s="113" t="str">
        <f t="shared" si="37"/>
        <v>RSD</v>
      </c>
      <c r="I2418">
        <v>1</v>
      </c>
    </row>
    <row r="2419" spans="2:9">
      <c r="B2419" t="s">
        <v>223</v>
      </c>
      <c r="C2419" t="s">
        <v>276</v>
      </c>
      <c r="D2419" t="s">
        <v>105</v>
      </c>
      <c r="E2419" t="s">
        <v>386</v>
      </c>
      <c r="F2419" s="113" t="str">
        <f>VLOOKUP(B2419,'DEER BldgType Assignment'!$B$7:$C$139,2,FALSE)</f>
        <v>MLI</v>
      </c>
      <c r="G2419" s="113"/>
      <c r="H2419" s="113" t="str">
        <f t="shared" si="37"/>
        <v>MLI</v>
      </c>
      <c r="I2419">
        <v>1</v>
      </c>
    </row>
    <row r="2420" spans="2:9">
      <c r="B2420" t="s">
        <v>223</v>
      </c>
      <c r="C2420" t="s">
        <v>276</v>
      </c>
      <c r="D2420" t="s">
        <v>105</v>
      </c>
      <c r="E2420" t="s">
        <v>396</v>
      </c>
      <c r="F2420" s="113" t="str">
        <f>VLOOKUP(B2420,'DEER BldgType Assignment'!$B$7:$C$139,2,FALSE)</f>
        <v>MLI</v>
      </c>
      <c r="G2420" s="113"/>
      <c r="H2420" s="113" t="str">
        <f t="shared" si="37"/>
        <v>MLI</v>
      </c>
      <c r="I2420">
        <v>2</v>
      </c>
    </row>
    <row r="2421" spans="2:9">
      <c r="B2421" t="s">
        <v>223</v>
      </c>
      <c r="C2421" t="s">
        <v>276</v>
      </c>
      <c r="D2421" t="s">
        <v>105</v>
      </c>
      <c r="E2421" t="s">
        <v>366</v>
      </c>
      <c r="F2421" s="113" t="str">
        <f>VLOOKUP(B2421,'DEER BldgType Assignment'!$B$7:$C$139,2,FALSE)</f>
        <v>MLI</v>
      </c>
      <c r="G2421" s="113"/>
      <c r="H2421" s="113" t="str">
        <f t="shared" si="37"/>
        <v>MLI</v>
      </c>
      <c r="I2421">
        <v>1</v>
      </c>
    </row>
    <row r="2422" spans="2:9">
      <c r="B2422" t="s">
        <v>248</v>
      </c>
      <c r="C2422" t="s">
        <v>34</v>
      </c>
      <c r="D2422" t="s">
        <v>48</v>
      </c>
      <c r="E2422" t="s">
        <v>385</v>
      </c>
      <c r="F2422" s="113" t="str">
        <f>VLOOKUP(B2422,'DEER BldgType Assignment'!$B$7:$C$139,2,FALSE)</f>
        <v>RtS</v>
      </c>
      <c r="G2422" s="113"/>
      <c r="H2422" s="113" t="str">
        <f t="shared" si="37"/>
        <v>RtS</v>
      </c>
      <c r="I2422">
        <v>1</v>
      </c>
    </row>
    <row r="2423" spans="2:9">
      <c r="B2423" t="s">
        <v>248</v>
      </c>
      <c r="C2423" t="s">
        <v>34</v>
      </c>
      <c r="D2423" t="s">
        <v>48</v>
      </c>
      <c r="E2423" t="s">
        <v>391</v>
      </c>
      <c r="F2423" s="113" t="str">
        <f>VLOOKUP(B2423,'DEER BldgType Assignment'!$B$7:$C$139,2,FALSE)</f>
        <v>RtS</v>
      </c>
      <c r="G2423" s="113"/>
      <c r="H2423" s="113" t="str">
        <f t="shared" si="37"/>
        <v>RtS</v>
      </c>
      <c r="I2423">
        <v>1</v>
      </c>
    </row>
    <row r="2424" spans="2:9">
      <c r="B2424" t="s">
        <v>248</v>
      </c>
      <c r="C2424" t="s">
        <v>34</v>
      </c>
      <c r="D2424" t="s">
        <v>48</v>
      </c>
      <c r="E2424" t="s">
        <v>406</v>
      </c>
      <c r="F2424" s="113" t="str">
        <f>VLOOKUP(B2424,'DEER BldgType Assignment'!$B$7:$C$139,2,FALSE)</f>
        <v>RtS</v>
      </c>
      <c r="G2424" s="113"/>
      <c r="H2424" s="113" t="str">
        <f t="shared" si="37"/>
        <v>RtS</v>
      </c>
      <c r="I2424">
        <v>2</v>
      </c>
    </row>
    <row r="2425" spans="2:9">
      <c r="B2425" t="s">
        <v>248</v>
      </c>
      <c r="C2425" t="s">
        <v>34</v>
      </c>
      <c r="D2425" t="s">
        <v>48</v>
      </c>
      <c r="E2425" t="s">
        <v>397</v>
      </c>
      <c r="F2425" s="113" t="str">
        <f>VLOOKUP(B2425,'DEER BldgType Assignment'!$B$7:$C$139,2,FALSE)</f>
        <v>RtS</v>
      </c>
      <c r="G2425" s="113"/>
      <c r="H2425" s="113" t="str">
        <f t="shared" si="37"/>
        <v>RtS</v>
      </c>
      <c r="I2425">
        <v>2</v>
      </c>
    </row>
    <row r="2426" spans="2:9">
      <c r="B2426" t="s">
        <v>292</v>
      </c>
      <c r="C2426" t="s">
        <v>44</v>
      </c>
      <c r="D2426" t="s">
        <v>42</v>
      </c>
      <c r="E2426" t="s">
        <v>405</v>
      </c>
      <c r="F2426" s="113" t="str">
        <f>VLOOKUP(B2426,'DEER BldgType Assignment'!$B$7:$C$139,2,FALSE)</f>
        <v>RFF</v>
      </c>
      <c r="G2426" s="113"/>
      <c r="H2426" s="113" t="str">
        <f t="shared" si="37"/>
        <v>RFF</v>
      </c>
      <c r="I2426">
        <v>1</v>
      </c>
    </row>
    <row r="2427" spans="2:9">
      <c r="B2427" t="s">
        <v>292</v>
      </c>
      <c r="C2427" t="s">
        <v>44</v>
      </c>
      <c r="D2427" t="s">
        <v>42</v>
      </c>
      <c r="E2427" t="s">
        <v>403</v>
      </c>
      <c r="F2427" s="113" t="str">
        <f>VLOOKUP(B2427,'DEER BldgType Assignment'!$B$7:$C$139,2,FALSE)</f>
        <v>RFF</v>
      </c>
      <c r="G2427" s="113"/>
      <c r="H2427" s="113" t="str">
        <f t="shared" si="37"/>
        <v>RFF</v>
      </c>
      <c r="I2427">
        <v>1</v>
      </c>
    </row>
    <row r="2428" spans="2:9">
      <c r="B2428" t="s">
        <v>317</v>
      </c>
      <c r="C2428" t="s">
        <v>36</v>
      </c>
      <c r="D2428" t="s">
        <v>36</v>
      </c>
      <c r="E2428" t="s">
        <v>379</v>
      </c>
      <c r="F2428" s="113" t="str">
        <f>VLOOKUP(B2428,'DEER BldgType Assignment'!$B$7:$C$139,2,FALSE)</f>
        <v>OfL</v>
      </c>
      <c r="G2428" s="113"/>
      <c r="H2428" s="113" t="str">
        <f t="shared" si="37"/>
        <v>OfL</v>
      </c>
      <c r="I2428">
        <v>1</v>
      </c>
    </row>
    <row r="2429" spans="2:9">
      <c r="B2429" t="s">
        <v>317</v>
      </c>
      <c r="C2429" t="s">
        <v>36</v>
      </c>
      <c r="D2429" t="s">
        <v>36</v>
      </c>
      <c r="E2429" t="s">
        <v>406</v>
      </c>
      <c r="F2429" s="113" t="str">
        <f>VLOOKUP(B2429,'DEER BldgType Assignment'!$B$7:$C$139,2,FALSE)</f>
        <v>OfL</v>
      </c>
      <c r="G2429" s="113"/>
      <c r="H2429" s="113" t="str">
        <f t="shared" si="37"/>
        <v>OfL</v>
      </c>
      <c r="I2429">
        <v>5</v>
      </c>
    </row>
    <row r="2430" spans="2:9">
      <c r="B2430" t="s">
        <v>317</v>
      </c>
      <c r="C2430" t="s">
        <v>36</v>
      </c>
      <c r="D2430" t="s">
        <v>36</v>
      </c>
      <c r="E2430" t="s">
        <v>386</v>
      </c>
      <c r="F2430" s="113" t="str">
        <f>VLOOKUP(B2430,'DEER BldgType Assignment'!$B$7:$C$139,2,FALSE)</f>
        <v>OfL</v>
      </c>
      <c r="G2430" s="113"/>
      <c r="H2430" s="113" t="str">
        <f t="shared" si="37"/>
        <v>OfL</v>
      </c>
      <c r="I2430">
        <v>1</v>
      </c>
    </row>
    <row r="2431" spans="2:9">
      <c r="B2431" t="s">
        <v>223</v>
      </c>
      <c r="C2431" t="s">
        <v>276</v>
      </c>
      <c r="D2431" t="s">
        <v>105</v>
      </c>
      <c r="E2431" t="s">
        <v>398</v>
      </c>
      <c r="F2431" s="113" t="str">
        <f>VLOOKUP(B2431,'DEER BldgType Assignment'!$B$7:$C$139,2,FALSE)</f>
        <v>MLI</v>
      </c>
      <c r="G2431" s="113"/>
      <c r="H2431" s="113" t="str">
        <f t="shared" si="37"/>
        <v>MLI</v>
      </c>
      <c r="I2431">
        <v>1</v>
      </c>
    </row>
    <row r="2432" spans="2:9">
      <c r="B2432" t="s">
        <v>223</v>
      </c>
      <c r="C2432" t="s">
        <v>276</v>
      </c>
      <c r="D2432" t="s">
        <v>105</v>
      </c>
      <c r="E2432" t="s">
        <v>396</v>
      </c>
      <c r="F2432" s="113" t="str">
        <f>VLOOKUP(B2432,'DEER BldgType Assignment'!$B$7:$C$139,2,FALSE)</f>
        <v>MLI</v>
      </c>
      <c r="G2432" s="113"/>
      <c r="H2432" s="113" t="str">
        <f t="shared" si="37"/>
        <v>MLI</v>
      </c>
      <c r="I2432">
        <v>1</v>
      </c>
    </row>
    <row r="2433" spans="2:9">
      <c r="B2433" t="s">
        <v>223</v>
      </c>
      <c r="C2433" t="s">
        <v>276</v>
      </c>
      <c r="D2433" t="s">
        <v>105</v>
      </c>
      <c r="E2433" t="s">
        <v>379</v>
      </c>
      <c r="F2433" s="113" t="str">
        <f>VLOOKUP(B2433,'DEER BldgType Assignment'!$B$7:$C$139,2,FALSE)</f>
        <v>MLI</v>
      </c>
      <c r="G2433" s="113"/>
      <c r="H2433" s="113" t="str">
        <f t="shared" si="37"/>
        <v>MLI</v>
      </c>
      <c r="I2433">
        <v>1</v>
      </c>
    </row>
    <row r="2434" spans="2:9">
      <c r="B2434" t="s">
        <v>223</v>
      </c>
      <c r="C2434" t="s">
        <v>276</v>
      </c>
      <c r="D2434" t="s">
        <v>105</v>
      </c>
      <c r="E2434" t="s">
        <v>396</v>
      </c>
      <c r="F2434" s="113" t="str">
        <f>VLOOKUP(B2434,'DEER BldgType Assignment'!$B$7:$C$139,2,FALSE)</f>
        <v>MLI</v>
      </c>
      <c r="G2434" s="113"/>
      <c r="H2434" s="113" t="str">
        <f t="shared" si="37"/>
        <v>MLI</v>
      </c>
      <c r="I2434">
        <v>1</v>
      </c>
    </row>
    <row r="2435" spans="2:9">
      <c r="B2435" t="s">
        <v>223</v>
      </c>
      <c r="C2435" t="s">
        <v>276</v>
      </c>
      <c r="D2435" t="s">
        <v>105</v>
      </c>
      <c r="E2435" t="s">
        <v>385</v>
      </c>
      <c r="F2435" s="113" t="str">
        <f>VLOOKUP(B2435,'DEER BldgType Assignment'!$B$7:$C$139,2,FALSE)</f>
        <v>MLI</v>
      </c>
      <c r="G2435" s="113"/>
      <c r="H2435" s="113" t="str">
        <f t="shared" si="37"/>
        <v>MLI</v>
      </c>
      <c r="I2435">
        <v>1</v>
      </c>
    </row>
    <row r="2436" spans="2:9">
      <c r="B2436" t="s">
        <v>223</v>
      </c>
      <c r="C2436" t="s">
        <v>276</v>
      </c>
      <c r="D2436" t="s">
        <v>105</v>
      </c>
      <c r="E2436" t="s">
        <v>386</v>
      </c>
      <c r="F2436" s="113" t="str">
        <f>VLOOKUP(B2436,'DEER BldgType Assignment'!$B$7:$C$139,2,FALSE)</f>
        <v>MLI</v>
      </c>
      <c r="G2436" s="113"/>
      <c r="H2436" s="113" t="str">
        <f t="shared" si="37"/>
        <v>MLI</v>
      </c>
      <c r="I2436">
        <v>1</v>
      </c>
    </row>
    <row r="2437" spans="2:9">
      <c r="B2437" t="s">
        <v>223</v>
      </c>
      <c r="C2437" t="s">
        <v>276</v>
      </c>
      <c r="D2437" t="s">
        <v>105</v>
      </c>
      <c r="E2437" t="s">
        <v>398</v>
      </c>
      <c r="F2437" s="113" t="str">
        <f>VLOOKUP(B2437,'DEER BldgType Assignment'!$B$7:$C$139,2,FALSE)</f>
        <v>MLI</v>
      </c>
      <c r="G2437" s="113"/>
      <c r="H2437" s="113" t="str">
        <f t="shared" si="37"/>
        <v>MLI</v>
      </c>
      <c r="I2437">
        <v>1</v>
      </c>
    </row>
    <row r="2438" spans="2:9">
      <c r="B2438" t="s">
        <v>223</v>
      </c>
      <c r="C2438" t="s">
        <v>276</v>
      </c>
      <c r="D2438" t="s">
        <v>105</v>
      </c>
      <c r="E2438" t="s">
        <v>366</v>
      </c>
      <c r="F2438" s="113" t="str">
        <f>VLOOKUP(B2438,'DEER BldgType Assignment'!$B$7:$C$139,2,FALSE)</f>
        <v>MLI</v>
      </c>
      <c r="G2438" s="113"/>
      <c r="H2438" s="113" t="str">
        <f t="shared" si="37"/>
        <v>MLI</v>
      </c>
      <c r="I2438">
        <v>1</v>
      </c>
    </row>
    <row r="2439" spans="2:9">
      <c r="B2439" t="s">
        <v>223</v>
      </c>
      <c r="C2439" t="s">
        <v>276</v>
      </c>
      <c r="D2439" t="s">
        <v>105</v>
      </c>
      <c r="E2439" t="s">
        <v>393</v>
      </c>
      <c r="F2439" s="113" t="str">
        <f>VLOOKUP(B2439,'DEER BldgType Assignment'!$B$7:$C$139,2,FALSE)</f>
        <v>MLI</v>
      </c>
      <c r="G2439" s="113"/>
      <c r="H2439" s="113" t="str">
        <f t="shared" si="37"/>
        <v>MLI</v>
      </c>
      <c r="I2439">
        <v>1</v>
      </c>
    </row>
    <row r="2440" spans="2:9">
      <c r="B2440" t="s">
        <v>345</v>
      </c>
      <c r="C2440" t="s">
        <v>48</v>
      </c>
      <c r="D2440" t="s">
        <v>52</v>
      </c>
      <c r="E2440" t="s">
        <v>366</v>
      </c>
      <c r="F2440" s="113" t="str">
        <f>VLOOKUP(B2440,'DEER BldgType Assignment'!$B$7:$C$139,2,FALSE)</f>
        <v>SUn</v>
      </c>
      <c r="G2440" s="113"/>
      <c r="H2440" s="113" t="str">
        <f t="shared" ref="H2440:H2503" si="38">IF(ISBLANK(G2440),F2440,G2440)</f>
        <v>SUn</v>
      </c>
      <c r="I2440">
        <v>1</v>
      </c>
    </row>
    <row r="2441" spans="2:9">
      <c r="B2441" t="s">
        <v>223</v>
      </c>
      <c r="C2441" t="s">
        <v>276</v>
      </c>
      <c r="D2441" t="s">
        <v>105</v>
      </c>
      <c r="E2441" t="s">
        <v>396</v>
      </c>
      <c r="F2441" s="113" t="str">
        <f>VLOOKUP(B2441,'DEER BldgType Assignment'!$B$7:$C$139,2,FALSE)</f>
        <v>MLI</v>
      </c>
      <c r="G2441" s="113"/>
      <c r="H2441" s="113" t="str">
        <f t="shared" si="38"/>
        <v>MLI</v>
      </c>
      <c r="I2441">
        <v>8</v>
      </c>
    </row>
    <row r="2442" spans="2:9">
      <c r="B2442" t="s">
        <v>223</v>
      </c>
      <c r="C2442" t="s">
        <v>276</v>
      </c>
      <c r="D2442" t="s">
        <v>105</v>
      </c>
      <c r="E2442" t="s">
        <v>386</v>
      </c>
      <c r="F2442" s="113" t="str">
        <f>VLOOKUP(B2442,'DEER BldgType Assignment'!$B$7:$C$139,2,FALSE)</f>
        <v>MLI</v>
      </c>
      <c r="G2442" s="113"/>
      <c r="H2442" s="113" t="str">
        <f t="shared" si="38"/>
        <v>MLI</v>
      </c>
      <c r="I2442">
        <v>2</v>
      </c>
    </row>
    <row r="2443" spans="2:9">
      <c r="B2443" t="s">
        <v>271</v>
      </c>
      <c r="C2443" t="s">
        <v>26</v>
      </c>
      <c r="D2443" t="s">
        <v>48</v>
      </c>
      <c r="E2443" t="s">
        <v>366</v>
      </c>
      <c r="F2443" s="113" t="str">
        <f>VLOOKUP(B2443,'DEER BldgType Assignment'!$B$7:$C$139,2,FALSE)</f>
        <v>RtS</v>
      </c>
      <c r="G2443" s="113"/>
      <c r="H2443" s="113" t="str">
        <f t="shared" si="38"/>
        <v>RtS</v>
      </c>
      <c r="I2443">
        <v>1</v>
      </c>
    </row>
    <row r="2444" spans="2:9">
      <c r="B2444" t="s">
        <v>271</v>
      </c>
      <c r="C2444" t="s">
        <v>26</v>
      </c>
      <c r="D2444" t="s">
        <v>48</v>
      </c>
      <c r="E2444" t="s">
        <v>401</v>
      </c>
      <c r="F2444" s="113" t="str">
        <f>VLOOKUP(B2444,'DEER BldgType Assignment'!$B$7:$C$139,2,FALSE)</f>
        <v>RtS</v>
      </c>
      <c r="G2444" s="113"/>
      <c r="H2444" s="113" t="str">
        <f t="shared" si="38"/>
        <v>RtS</v>
      </c>
      <c r="I2444">
        <v>1</v>
      </c>
    </row>
    <row r="2445" spans="2:9">
      <c r="B2445" t="s">
        <v>341</v>
      </c>
      <c r="C2445" t="s">
        <v>44</v>
      </c>
      <c r="D2445" t="s">
        <v>44</v>
      </c>
      <c r="E2445" t="s">
        <v>405</v>
      </c>
      <c r="F2445" s="113" t="str">
        <f>VLOOKUP(B2445,'DEER BldgType Assignment'!$B$7:$C$139,2,FALSE)</f>
        <v>RSD</v>
      </c>
      <c r="G2445" s="113"/>
      <c r="H2445" s="113" t="str">
        <f t="shared" si="38"/>
        <v>RSD</v>
      </c>
      <c r="I2445">
        <v>1</v>
      </c>
    </row>
    <row r="2446" spans="2:9">
      <c r="B2446" t="s">
        <v>253</v>
      </c>
      <c r="C2446" t="s">
        <v>374</v>
      </c>
      <c r="D2446" t="s">
        <v>34</v>
      </c>
      <c r="E2446" t="s">
        <v>385</v>
      </c>
      <c r="F2446" s="113" t="str">
        <f>VLOOKUP(B2446,'DEER BldgType Assignment'!$B$7:$C$139,2,FALSE)</f>
        <v>OfS</v>
      </c>
      <c r="G2446" s="113"/>
      <c r="H2446" s="113" t="str">
        <f t="shared" si="38"/>
        <v>OfS</v>
      </c>
      <c r="I2446">
        <v>1</v>
      </c>
    </row>
    <row r="2447" spans="2:9">
      <c r="B2447" t="s">
        <v>253</v>
      </c>
      <c r="C2447" t="s">
        <v>374</v>
      </c>
      <c r="D2447" t="s">
        <v>34</v>
      </c>
      <c r="E2447" t="s">
        <v>391</v>
      </c>
      <c r="F2447" s="113" t="str">
        <f>VLOOKUP(B2447,'DEER BldgType Assignment'!$B$7:$C$139,2,FALSE)</f>
        <v>OfS</v>
      </c>
      <c r="G2447" s="113"/>
      <c r="H2447" s="113" t="str">
        <f t="shared" si="38"/>
        <v>OfS</v>
      </c>
      <c r="I2447">
        <v>1</v>
      </c>
    </row>
    <row r="2448" spans="2:9">
      <c r="B2448" t="s">
        <v>253</v>
      </c>
      <c r="C2448" t="s">
        <v>374</v>
      </c>
      <c r="D2448" t="s">
        <v>34</v>
      </c>
      <c r="E2448" t="s">
        <v>406</v>
      </c>
      <c r="F2448" s="113" t="str">
        <f>VLOOKUP(B2448,'DEER BldgType Assignment'!$B$7:$C$139,2,FALSE)</f>
        <v>OfS</v>
      </c>
      <c r="G2448" s="113"/>
      <c r="H2448" s="113" t="str">
        <f t="shared" si="38"/>
        <v>OfS</v>
      </c>
      <c r="I2448">
        <v>2</v>
      </c>
    </row>
    <row r="2449" spans="2:9">
      <c r="B2449" t="s">
        <v>253</v>
      </c>
      <c r="C2449" t="s">
        <v>374</v>
      </c>
      <c r="D2449" t="s">
        <v>34</v>
      </c>
      <c r="E2449" t="s">
        <v>397</v>
      </c>
      <c r="F2449" s="113" t="str">
        <f>VLOOKUP(B2449,'DEER BldgType Assignment'!$B$7:$C$139,2,FALSE)</f>
        <v>OfS</v>
      </c>
      <c r="G2449" s="113"/>
      <c r="H2449" s="113" t="str">
        <f t="shared" si="38"/>
        <v>OfS</v>
      </c>
      <c r="I2449">
        <v>1</v>
      </c>
    </row>
    <row r="2450" spans="2:9">
      <c r="B2450" t="s">
        <v>253</v>
      </c>
      <c r="C2450" t="s">
        <v>374</v>
      </c>
      <c r="D2450" t="s">
        <v>34</v>
      </c>
      <c r="E2450" t="s">
        <v>383</v>
      </c>
      <c r="F2450" s="113" t="str">
        <f>VLOOKUP(B2450,'DEER BldgType Assignment'!$B$7:$C$139,2,FALSE)</f>
        <v>OfS</v>
      </c>
      <c r="G2450" s="113"/>
      <c r="H2450" s="113" t="str">
        <f t="shared" si="38"/>
        <v>OfS</v>
      </c>
      <c r="I2450">
        <v>1</v>
      </c>
    </row>
    <row r="2451" spans="2:9">
      <c r="B2451" t="s">
        <v>253</v>
      </c>
      <c r="C2451" t="s">
        <v>374</v>
      </c>
      <c r="D2451" t="s">
        <v>34</v>
      </c>
      <c r="E2451" t="s">
        <v>366</v>
      </c>
      <c r="F2451" s="113" t="str">
        <f>VLOOKUP(B2451,'DEER BldgType Assignment'!$B$7:$C$139,2,FALSE)</f>
        <v>OfS</v>
      </c>
      <c r="G2451" s="113"/>
      <c r="H2451" s="113" t="str">
        <f t="shared" si="38"/>
        <v>OfS</v>
      </c>
      <c r="I2451">
        <v>1</v>
      </c>
    </row>
    <row r="2452" spans="2:9">
      <c r="B2452" t="s">
        <v>333</v>
      </c>
      <c r="C2452" t="s">
        <v>48</v>
      </c>
      <c r="D2452" t="s">
        <v>46</v>
      </c>
      <c r="E2452" t="s">
        <v>366</v>
      </c>
      <c r="F2452" s="113" t="str">
        <f>VLOOKUP(B2452,'DEER BldgType Assignment'!$B$7:$C$139,2,FALSE)</f>
        <v>RtL</v>
      </c>
      <c r="G2452" s="113"/>
      <c r="H2452" s="113" t="str">
        <f t="shared" si="38"/>
        <v>RtL</v>
      </c>
      <c r="I2452">
        <v>1</v>
      </c>
    </row>
    <row r="2453" spans="2:9">
      <c r="B2453" t="s">
        <v>292</v>
      </c>
      <c r="C2453" t="s">
        <v>42</v>
      </c>
      <c r="D2453" t="s">
        <v>42</v>
      </c>
      <c r="E2453" t="s">
        <v>405</v>
      </c>
      <c r="F2453" s="113" t="str">
        <f>VLOOKUP(B2453,'DEER BldgType Assignment'!$B$7:$C$139,2,FALSE)</f>
        <v>RFF</v>
      </c>
      <c r="G2453" s="113"/>
      <c r="H2453" s="113" t="str">
        <f t="shared" si="38"/>
        <v>RFF</v>
      </c>
      <c r="I2453">
        <v>1</v>
      </c>
    </row>
    <row r="2454" spans="2:9">
      <c r="B2454" t="s">
        <v>292</v>
      </c>
      <c r="C2454" t="s">
        <v>42</v>
      </c>
      <c r="D2454" t="s">
        <v>42</v>
      </c>
      <c r="E2454" t="s">
        <v>385</v>
      </c>
      <c r="F2454" s="113" t="str">
        <f>VLOOKUP(B2454,'DEER BldgType Assignment'!$B$7:$C$139,2,FALSE)</f>
        <v>RFF</v>
      </c>
      <c r="G2454" s="113"/>
      <c r="H2454" s="113" t="str">
        <f t="shared" si="38"/>
        <v>RFF</v>
      </c>
      <c r="I2454">
        <v>1</v>
      </c>
    </row>
    <row r="2455" spans="2:9">
      <c r="B2455" t="s">
        <v>292</v>
      </c>
      <c r="C2455" t="s">
        <v>42</v>
      </c>
      <c r="D2455" t="s">
        <v>42</v>
      </c>
      <c r="E2455" t="s">
        <v>391</v>
      </c>
      <c r="F2455" s="113" t="str">
        <f>VLOOKUP(B2455,'DEER BldgType Assignment'!$B$7:$C$139,2,FALSE)</f>
        <v>RFF</v>
      </c>
      <c r="G2455" s="113"/>
      <c r="H2455" s="113" t="str">
        <f t="shared" si="38"/>
        <v>RFF</v>
      </c>
      <c r="I2455">
        <v>3</v>
      </c>
    </row>
    <row r="2456" spans="2:9">
      <c r="B2456" t="s">
        <v>292</v>
      </c>
      <c r="C2456" t="s">
        <v>42</v>
      </c>
      <c r="D2456" t="s">
        <v>42</v>
      </c>
      <c r="E2456" t="s">
        <v>400</v>
      </c>
      <c r="F2456" s="113" t="str">
        <f>VLOOKUP(B2456,'DEER BldgType Assignment'!$B$7:$C$139,2,FALSE)</f>
        <v>RFF</v>
      </c>
      <c r="G2456" s="113"/>
      <c r="H2456" s="113" t="str">
        <f t="shared" si="38"/>
        <v>RFF</v>
      </c>
      <c r="I2456">
        <v>1</v>
      </c>
    </row>
    <row r="2457" spans="2:9">
      <c r="B2457" t="s">
        <v>236</v>
      </c>
      <c r="C2457" t="s">
        <v>15</v>
      </c>
      <c r="D2457" t="s">
        <v>15</v>
      </c>
      <c r="E2457" t="s">
        <v>389</v>
      </c>
      <c r="F2457" s="113" t="str">
        <f>VLOOKUP(B2457,'DEER BldgType Assignment'!$B$7:$C$139,2,FALSE)</f>
        <v>Asm</v>
      </c>
      <c r="G2457" s="113"/>
      <c r="H2457" s="113" t="str">
        <f t="shared" si="38"/>
        <v>Asm</v>
      </c>
      <c r="I2457">
        <v>2</v>
      </c>
    </row>
    <row r="2458" spans="2:9">
      <c r="B2458" t="s">
        <v>236</v>
      </c>
      <c r="C2458" t="s">
        <v>15</v>
      </c>
      <c r="D2458" t="s">
        <v>15</v>
      </c>
      <c r="E2458" t="s">
        <v>385</v>
      </c>
      <c r="F2458" s="113" t="str">
        <f>VLOOKUP(B2458,'DEER BldgType Assignment'!$B$7:$C$139,2,FALSE)</f>
        <v>Asm</v>
      </c>
      <c r="G2458" s="113"/>
      <c r="H2458" s="113" t="str">
        <f t="shared" si="38"/>
        <v>Asm</v>
      </c>
      <c r="I2458">
        <v>1</v>
      </c>
    </row>
    <row r="2459" spans="2:9">
      <c r="B2459" t="s">
        <v>236</v>
      </c>
      <c r="C2459" t="s">
        <v>15</v>
      </c>
      <c r="D2459" t="s">
        <v>15</v>
      </c>
      <c r="E2459" t="s">
        <v>391</v>
      </c>
      <c r="F2459" s="113" t="str">
        <f>VLOOKUP(B2459,'DEER BldgType Assignment'!$B$7:$C$139,2,FALSE)</f>
        <v>Asm</v>
      </c>
      <c r="G2459" s="113"/>
      <c r="H2459" s="113" t="str">
        <f t="shared" si="38"/>
        <v>Asm</v>
      </c>
      <c r="I2459">
        <v>1</v>
      </c>
    </row>
    <row r="2460" spans="2:9">
      <c r="B2460" t="s">
        <v>236</v>
      </c>
      <c r="C2460" t="s">
        <v>15</v>
      </c>
      <c r="D2460" t="s">
        <v>15</v>
      </c>
      <c r="E2460" t="s">
        <v>411</v>
      </c>
      <c r="F2460" s="113" t="str">
        <f>VLOOKUP(B2460,'DEER BldgType Assignment'!$B$7:$C$139,2,FALSE)</f>
        <v>Asm</v>
      </c>
      <c r="G2460" s="113"/>
      <c r="H2460" s="113" t="str">
        <f t="shared" si="38"/>
        <v>Asm</v>
      </c>
      <c r="I2460">
        <v>2</v>
      </c>
    </row>
    <row r="2461" spans="2:9">
      <c r="B2461" t="s">
        <v>236</v>
      </c>
      <c r="C2461" t="s">
        <v>15</v>
      </c>
      <c r="D2461" t="s">
        <v>15</v>
      </c>
      <c r="E2461" t="s">
        <v>366</v>
      </c>
      <c r="F2461" s="113" t="str">
        <f>VLOOKUP(B2461,'DEER BldgType Assignment'!$B$7:$C$139,2,FALSE)</f>
        <v>Asm</v>
      </c>
      <c r="G2461" s="113"/>
      <c r="H2461" s="113" t="str">
        <f t="shared" si="38"/>
        <v>Asm</v>
      </c>
      <c r="I2461">
        <v>1</v>
      </c>
    </row>
    <row r="2462" spans="2:9">
      <c r="B2462" s="100" t="s">
        <v>298</v>
      </c>
      <c r="C2462" t="s">
        <v>36</v>
      </c>
      <c r="D2462" t="s">
        <v>34</v>
      </c>
      <c r="E2462" t="s">
        <v>407</v>
      </c>
      <c r="F2462" s="113" t="str">
        <f>VLOOKUP(B2462,'DEER BldgType Assignment'!$B$7:$C$139,2,FALSE)</f>
        <v>OfS</v>
      </c>
      <c r="G2462" s="113"/>
      <c r="H2462" s="113" t="str">
        <f t="shared" si="38"/>
        <v>OfS</v>
      </c>
      <c r="I2462">
        <v>1</v>
      </c>
    </row>
    <row r="2463" spans="2:9">
      <c r="B2463" t="s">
        <v>341</v>
      </c>
      <c r="C2463" t="s">
        <v>44</v>
      </c>
      <c r="D2463" t="s">
        <v>44</v>
      </c>
      <c r="E2463" t="s">
        <v>385</v>
      </c>
      <c r="F2463" s="113" t="str">
        <f>VLOOKUP(B2463,'DEER BldgType Assignment'!$B$7:$C$139,2,FALSE)</f>
        <v>RSD</v>
      </c>
      <c r="G2463" s="113"/>
      <c r="H2463" s="113" t="str">
        <f t="shared" si="38"/>
        <v>RSD</v>
      </c>
      <c r="I2463">
        <v>1</v>
      </c>
    </row>
    <row r="2464" spans="2:9">
      <c r="B2464" t="s">
        <v>341</v>
      </c>
      <c r="C2464" t="s">
        <v>44</v>
      </c>
      <c r="D2464" t="s">
        <v>44</v>
      </c>
      <c r="E2464" t="s">
        <v>405</v>
      </c>
      <c r="F2464" s="113" t="str">
        <f>VLOOKUP(B2464,'DEER BldgType Assignment'!$B$7:$C$139,2,FALSE)</f>
        <v>RSD</v>
      </c>
      <c r="G2464" s="113"/>
      <c r="H2464" s="113" t="str">
        <f t="shared" si="38"/>
        <v>RSD</v>
      </c>
      <c r="I2464">
        <v>2</v>
      </c>
    </row>
    <row r="2465" spans="2:9">
      <c r="B2465" t="s">
        <v>341</v>
      </c>
      <c r="C2465" t="s">
        <v>44</v>
      </c>
      <c r="D2465" t="s">
        <v>44</v>
      </c>
      <c r="E2465" t="s">
        <v>387</v>
      </c>
      <c r="F2465" s="113" t="str">
        <f>VLOOKUP(B2465,'DEER BldgType Assignment'!$B$7:$C$139,2,FALSE)</f>
        <v>RSD</v>
      </c>
      <c r="G2465" s="113"/>
      <c r="H2465" s="113" t="str">
        <f t="shared" si="38"/>
        <v>RSD</v>
      </c>
      <c r="I2465">
        <v>1</v>
      </c>
    </row>
    <row r="2466" spans="2:9">
      <c r="B2466" t="s">
        <v>265</v>
      </c>
      <c r="C2466" t="s">
        <v>276</v>
      </c>
      <c r="D2466" t="s">
        <v>105</v>
      </c>
      <c r="E2466" t="s">
        <v>396</v>
      </c>
      <c r="F2466" s="113" t="str">
        <f>VLOOKUP(B2466,'DEER BldgType Assignment'!$B$7:$C$139,2,FALSE)</f>
        <v>MLI</v>
      </c>
      <c r="G2466" s="113"/>
      <c r="H2466" s="113" t="str">
        <f t="shared" si="38"/>
        <v>MLI</v>
      </c>
      <c r="I2466">
        <v>1</v>
      </c>
    </row>
    <row r="2467" spans="2:9">
      <c r="B2467" t="s">
        <v>265</v>
      </c>
      <c r="C2467" t="s">
        <v>276</v>
      </c>
      <c r="D2467" t="s">
        <v>105</v>
      </c>
      <c r="E2467" t="s">
        <v>387</v>
      </c>
      <c r="F2467" s="113" t="str">
        <f>VLOOKUP(B2467,'DEER BldgType Assignment'!$B$7:$C$139,2,FALSE)</f>
        <v>MLI</v>
      </c>
      <c r="G2467" s="113"/>
      <c r="H2467" s="113" t="str">
        <f t="shared" si="38"/>
        <v>MLI</v>
      </c>
      <c r="I2467">
        <v>1</v>
      </c>
    </row>
    <row r="2468" spans="2:9">
      <c r="B2468" t="s">
        <v>265</v>
      </c>
      <c r="C2468" t="s">
        <v>276</v>
      </c>
      <c r="D2468" t="s">
        <v>105</v>
      </c>
      <c r="E2468" t="s">
        <v>398</v>
      </c>
      <c r="F2468" s="113" t="str">
        <f>VLOOKUP(B2468,'DEER BldgType Assignment'!$B$7:$C$139,2,FALSE)</f>
        <v>MLI</v>
      </c>
      <c r="G2468" s="113"/>
      <c r="H2468" s="113" t="str">
        <f t="shared" si="38"/>
        <v>MLI</v>
      </c>
      <c r="I2468">
        <v>1</v>
      </c>
    </row>
    <row r="2469" spans="2:9">
      <c r="B2469" t="s">
        <v>308</v>
      </c>
      <c r="C2469" t="s">
        <v>374</v>
      </c>
      <c r="D2469" t="s">
        <v>34</v>
      </c>
      <c r="E2469" t="s">
        <v>398</v>
      </c>
      <c r="F2469" s="113" t="str">
        <f>VLOOKUP(B2469,'DEER BldgType Assignment'!$B$7:$C$139,2,FALSE)</f>
        <v>OfS</v>
      </c>
      <c r="G2469" s="113"/>
      <c r="H2469" s="113" t="str">
        <f t="shared" si="38"/>
        <v>OfS</v>
      </c>
      <c r="I2469">
        <v>1</v>
      </c>
    </row>
    <row r="2470" spans="2:9">
      <c r="B2470" t="s">
        <v>308</v>
      </c>
      <c r="C2470" t="s">
        <v>374</v>
      </c>
      <c r="D2470" t="s">
        <v>34</v>
      </c>
      <c r="E2470" t="s">
        <v>400</v>
      </c>
      <c r="F2470" s="113" t="str">
        <f>VLOOKUP(B2470,'DEER BldgType Assignment'!$B$7:$C$139,2,FALSE)</f>
        <v>OfS</v>
      </c>
      <c r="G2470" s="113"/>
      <c r="H2470" s="113" t="str">
        <f t="shared" si="38"/>
        <v>OfS</v>
      </c>
      <c r="I2470">
        <v>2</v>
      </c>
    </row>
    <row r="2471" spans="2:9">
      <c r="B2471" t="s">
        <v>308</v>
      </c>
      <c r="C2471" t="s">
        <v>374</v>
      </c>
      <c r="D2471" t="s">
        <v>34</v>
      </c>
      <c r="E2471" t="s">
        <v>418</v>
      </c>
      <c r="F2471" s="113" t="str">
        <f>VLOOKUP(B2471,'DEER BldgType Assignment'!$B$7:$C$139,2,FALSE)</f>
        <v>OfS</v>
      </c>
      <c r="G2471" s="113"/>
      <c r="H2471" s="113" t="str">
        <f t="shared" si="38"/>
        <v>OfS</v>
      </c>
      <c r="I2471">
        <v>1</v>
      </c>
    </row>
    <row r="2472" spans="2:9">
      <c r="B2472" t="s">
        <v>292</v>
      </c>
      <c r="C2472" t="s">
        <v>42</v>
      </c>
      <c r="D2472" t="s">
        <v>42</v>
      </c>
      <c r="E2472" t="s">
        <v>405</v>
      </c>
      <c r="F2472" s="113" t="str">
        <f>VLOOKUP(B2472,'DEER BldgType Assignment'!$B$7:$C$139,2,FALSE)</f>
        <v>RFF</v>
      </c>
      <c r="G2472" s="113"/>
      <c r="H2472" s="113" t="str">
        <f t="shared" si="38"/>
        <v>RFF</v>
      </c>
      <c r="I2472">
        <v>1</v>
      </c>
    </row>
    <row r="2473" spans="2:9">
      <c r="B2473" t="s">
        <v>223</v>
      </c>
      <c r="C2473" t="s">
        <v>276</v>
      </c>
      <c r="D2473" t="s">
        <v>105</v>
      </c>
      <c r="E2473" t="s">
        <v>396</v>
      </c>
      <c r="F2473" s="113" t="str">
        <f>VLOOKUP(B2473,'DEER BldgType Assignment'!$B$7:$C$139,2,FALSE)</f>
        <v>MLI</v>
      </c>
      <c r="G2473" s="113"/>
      <c r="H2473" s="113" t="str">
        <f t="shared" si="38"/>
        <v>MLI</v>
      </c>
      <c r="I2473">
        <v>2</v>
      </c>
    </row>
    <row r="2474" spans="2:9">
      <c r="B2474" t="s">
        <v>328</v>
      </c>
      <c r="C2474" t="s">
        <v>34</v>
      </c>
      <c r="D2474" t="s">
        <v>34</v>
      </c>
      <c r="E2474" t="s">
        <v>401</v>
      </c>
      <c r="F2474" s="113" t="str">
        <f>VLOOKUP(B2474,'DEER BldgType Assignment'!$B$7:$C$139,2,FALSE)</f>
        <v>OfS</v>
      </c>
      <c r="G2474" s="113"/>
      <c r="H2474" s="113" t="str">
        <f t="shared" si="38"/>
        <v>OfS</v>
      </c>
      <c r="I2474">
        <v>1</v>
      </c>
    </row>
    <row r="2475" spans="2:9">
      <c r="B2475" t="s">
        <v>335</v>
      </c>
      <c r="C2475" t="s">
        <v>48</v>
      </c>
      <c r="D2475" t="s">
        <v>48</v>
      </c>
      <c r="E2475" t="s">
        <v>401</v>
      </c>
      <c r="F2475" s="113" t="str">
        <f>VLOOKUP(B2475,'DEER BldgType Assignment'!$B$7:$C$139,2,FALSE)</f>
        <v>RtS</v>
      </c>
      <c r="G2475" s="113"/>
      <c r="H2475" s="113" t="str">
        <f t="shared" si="38"/>
        <v>RtS</v>
      </c>
      <c r="I2475">
        <v>1</v>
      </c>
    </row>
    <row r="2476" spans="2:9">
      <c r="B2476" t="s">
        <v>335</v>
      </c>
      <c r="C2476" t="s">
        <v>48</v>
      </c>
      <c r="D2476" t="s">
        <v>48</v>
      </c>
      <c r="E2476" t="s">
        <v>398</v>
      </c>
      <c r="F2476" s="113" t="str">
        <f>VLOOKUP(B2476,'DEER BldgType Assignment'!$B$7:$C$139,2,FALSE)</f>
        <v>RtS</v>
      </c>
      <c r="G2476" s="113"/>
      <c r="H2476" s="113" t="str">
        <f t="shared" si="38"/>
        <v>RtS</v>
      </c>
      <c r="I2476">
        <v>1</v>
      </c>
    </row>
    <row r="2477" spans="2:9">
      <c r="B2477" t="s">
        <v>223</v>
      </c>
      <c r="C2477" t="s">
        <v>276</v>
      </c>
      <c r="D2477" t="s">
        <v>105</v>
      </c>
      <c r="E2477" t="s">
        <v>385</v>
      </c>
      <c r="F2477" s="113" t="str">
        <f>VLOOKUP(B2477,'DEER BldgType Assignment'!$B$7:$C$139,2,FALSE)</f>
        <v>MLI</v>
      </c>
      <c r="G2477" s="113"/>
      <c r="H2477" s="113" t="str">
        <f t="shared" si="38"/>
        <v>MLI</v>
      </c>
      <c r="I2477">
        <v>1</v>
      </c>
    </row>
    <row r="2478" spans="2:9">
      <c r="B2478" t="s">
        <v>223</v>
      </c>
      <c r="C2478" t="s">
        <v>276</v>
      </c>
      <c r="D2478" t="s">
        <v>105</v>
      </c>
      <c r="E2478" t="s">
        <v>391</v>
      </c>
      <c r="F2478" s="113" t="str">
        <f>VLOOKUP(B2478,'DEER BldgType Assignment'!$B$7:$C$139,2,FALSE)</f>
        <v>MLI</v>
      </c>
      <c r="G2478" s="113"/>
      <c r="H2478" s="113" t="str">
        <f t="shared" si="38"/>
        <v>MLI</v>
      </c>
      <c r="I2478">
        <v>1</v>
      </c>
    </row>
    <row r="2479" spans="2:9">
      <c r="B2479" t="s">
        <v>223</v>
      </c>
      <c r="C2479" t="s">
        <v>276</v>
      </c>
      <c r="D2479" t="s">
        <v>105</v>
      </c>
      <c r="E2479" t="s">
        <v>386</v>
      </c>
      <c r="F2479" s="113" t="str">
        <f>VLOOKUP(B2479,'DEER BldgType Assignment'!$B$7:$C$139,2,FALSE)</f>
        <v>MLI</v>
      </c>
      <c r="G2479" s="113"/>
      <c r="H2479" s="113" t="str">
        <f t="shared" si="38"/>
        <v>MLI</v>
      </c>
      <c r="I2479">
        <v>1</v>
      </c>
    </row>
    <row r="2480" spans="2:9">
      <c r="B2480" t="s">
        <v>223</v>
      </c>
      <c r="C2480" t="s">
        <v>276</v>
      </c>
      <c r="D2480" t="s">
        <v>105</v>
      </c>
      <c r="E2480" t="s">
        <v>387</v>
      </c>
      <c r="F2480" s="113" t="str">
        <f>VLOOKUP(B2480,'DEER BldgType Assignment'!$B$7:$C$139,2,FALSE)</f>
        <v>MLI</v>
      </c>
      <c r="G2480" s="113"/>
      <c r="H2480" s="113" t="str">
        <f t="shared" si="38"/>
        <v>MLI</v>
      </c>
      <c r="I2480">
        <v>2</v>
      </c>
    </row>
    <row r="2481" spans="2:9">
      <c r="B2481" t="s">
        <v>223</v>
      </c>
      <c r="C2481" t="s">
        <v>276</v>
      </c>
      <c r="D2481" t="s">
        <v>105</v>
      </c>
      <c r="E2481" t="s">
        <v>379</v>
      </c>
      <c r="F2481" s="113" t="str">
        <f>VLOOKUP(B2481,'DEER BldgType Assignment'!$B$7:$C$139,2,FALSE)</f>
        <v>MLI</v>
      </c>
      <c r="G2481" s="113"/>
      <c r="H2481" s="113" t="str">
        <f t="shared" si="38"/>
        <v>MLI</v>
      </c>
      <c r="I2481">
        <v>1</v>
      </c>
    </row>
    <row r="2482" spans="2:9">
      <c r="B2482" t="s">
        <v>223</v>
      </c>
      <c r="C2482" t="s">
        <v>276</v>
      </c>
      <c r="D2482" t="s">
        <v>105</v>
      </c>
      <c r="E2482" t="s">
        <v>366</v>
      </c>
      <c r="F2482" s="113" t="str">
        <f>VLOOKUP(B2482,'DEER BldgType Assignment'!$B$7:$C$139,2,FALSE)</f>
        <v>MLI</v>
      </c>
      <c r="G2482" s="113"/>
      <c r="H2482" s="113" t="str">
        <f t="shared" si="38"/>
        <v>MLI</v>
      </c>
      <c r="I2482">
        <v>2</v>
      </c>
    </row>
    <row r="2483" spans="2:9">
      <c r="B2483" t="s">
        <v>223</v>
      </c>
      <c r="C2483" t="s">
        <v>276</v>
      </c>
      <c r="D2483" t="s">
        <v>105</v>
      </c>
      <c r="E2483" t="s">
        <v>398</v>
      </c>
      <c r="F2483" s="113" t="str">
        <f>VLOOKUP(B2483,'DEER BldgType Assignment'!$B$7:$C$139,2,FALSE)</f>
        <v>MLI</v>
      </c>
      <c r="G2483" s="113"/>
      <c r="H2483" s="113" t="str">
        <f t="shared" si="38"/>
        <v>MLI</v>
      </c>
      <c r="I2483">
        <v>2</v>
      </c>
    </row>
    <row r="2484" spans="2:9">
      <c r="B2484" t="s">
        <v>223</v>
      </c>
      <c r="C2484" t="s">
        <v>276</v>
      </c>
      <c r="D2484" t="s">
        <v>105</v>
      </c>
      <c r="E2484" t="s">
        <v>366</v>
      </c>
      <c r="F2484" s="113" t="str">
        <f>VLOOKUP(B2484,'DEER BldgType Assignment'!$B$7:$C$139,2,FALSE)</f>
        <v>MLI</v>
      </c>
      <c r="G2484" s="113"/>
      <c r="H2484" s="113" t="str">
        <f t="shared" si="38"/>
        <v>MLI</v>
      </c>
      <c r="I2484">
        <v>2</v>
      </c>
    </row>
    <row r="2485" spans="2:9">
      <c r="B2485" t="s">
        <v>223</v>
      </c>
      <c r="C2485" t="s">
        <v>276</v>
      </c>
      <c r="D2485" t="s">
        <v>105</v>
      </c>
      <c r="E2485" t="s">
        <v>396</v>
      </c>
      <c r="F2485" s="113" t="str">
        <f>VLOOKUP(B2485,'DEER BldgType Assignment'!$B$7:$C$139,2,FALSE)</f>
        <v>MLI</v>
      </c>
      <c r="G2485" s="113"/>
      <c r="H2485" s="113" t="str">
        <f t="shared" si="38"/>
        <v>MLI</v>
      </c>
      <c r="I2485">
        <v>1</v>
      </c>
    </row>
    <row r="2486" spans="2:9">
      <c r="B2486" s="100" t="s">
        <v>298</v>
      </c>
      <c r="C2486" t="s">
        <v>34</v>
      </c>
      <c r="D2486" t="s">
        <v>34</v>
      </c>
      <c r="E2486" t="s">
        <v>366</v>
      </c>
      <c r="F2486" s="113" t="str">
        <f>VLOOKUP(B2486,'DEER BldgType Assignment'!$B$7:$C$139,2,FALSE)</f>
        <v>OfS</v>
      </c>
      <c r="G2486" s="113"/>
      <c r="H2486" s="113" t="str">
        <f t="shared" si="38"/>
        <v>OfS</v>
      </c>
      <c r="I2486">
        <v>1</v>
      </c>
    </row>
    <row r="2487" spans="2:9">
      <c r="B2487" t="s">
        <v>310</v>
      </c>
      <c r="C2487" t="s">
        <v>19</v>
      </c>
      <c r="D2487" t="s">
        <v>101</v>
      </c>
      <c r="E2487" t="s">
        <v>389</v>
      </c>
      <c r="F2487" s="113" t="str">
        <f>VLOOKUP(B2487,'DEER BldgType Assignment'!$B$7:$C$139,2,FALSE)</f>
        <v>ESe</v>
      </c>
      <c r="G2487" s="113"/>
      <c r="H2487" s="113" t="str">
        <f t="shared" si="38"/>
        <v>ESe</v>
      </c>
      <c r="I2487">
        <v>9</v>
      </c>
    </row>
    <row r="2488" spans="2:9">
      <c r="B2488" t="s">
        <v>310</v>
      </c>
      <c r="C2488" t="s">
        <v>19</v>
      </c>
      <c r="D2488" t="s">
        <v>101</v>
      </c>
      <c r="E2488" t="s">
        <v>386</v>
      </c>
      <c r="F2488" s="113" t="str">
        <f>VLOOKUP(B2488,'DEER BldgType Assignment'!$B$7:$C$139,2,FALSE)</f>
        <v>ESe</v>
      </c>
      <c r="G2488" s="113"/>
      <c r="H2488" s="113" t="str">
        <f t="shared" si="38"/>
        <v>ESe</v>
      </c>
      <c r="I2488">
        <v>2</v>
      </c>
    </row>
    <row r="2489" spans="2:9">
      <c r="B2489" t="s">
        <v>310</v>
      </c>
      <c r="C2489" t="s">
        <v>19</v>
      </c>
      <c r="D2489" t="s">
        <v>101</v>
      </c>
      <c r="E2489" t="s">
        <v>366</v>
      </c>
      <c r="F2489" s="113" t="str">
        <f>VLOOKUP(B2489,'DEER BldgType Assignment'!$B$7:$C$139,2,FALSE)</f>
        <v>ESe</v>
      </c>
      <c r="G2489" s="113"/>
      <c r="H2489" s="113" t="str">
        <f t="shared" si="38"/>
        <v>ESe</v>
      </c>
      <c r="I2489">
        <v>3</v>
      </c>
    </row>
    <row r="2490" spans="2:9">
      <c r="B2490" t="s">
        <v>310</v>
      </c>
      <c r="C2490" t="s">
        <v>19</v>
      </c>
      <c r="D2490" t="s">
        <v>101</v>
      </c>
      <c r="E2490" t="s">
        <v>387</v>
      </c>
      <c r="F2490" s="113" t="str">
        <f>VLOOKUP(B2490,'DEER BldgType Assignment'!$B$7:$C$139,2,FALSE)</f>
        <v>ESe</v>
      </c>
      <c r="G2490" s="113"/>
      <c r="H2490" s="113" t="str">
        <f t="shared" si="38"/>
        <v>ESe</v>
      </c>
      <c r="I2490">
        <v>1</v>
      </c>
    </row>
    <row r="2491" spans="2:9">
      <c r="B2491" t="s">
        <v>341</v>
      </c>
      <c r="C2491" t="s">
        <v>44</v>
      </c>
      <c r="D2491" t="s">
        <v>44</v>
      </c>
      <c r="E2491" t="s">
        <v>366</v>
      </c>
      <c r="F2491" s="113" t="str">
        <f>VLOOKUP(B2491,'DEER BldgType Assignment'!$B$7:$C$139,2,FALSE)</f>
        <v>RSD</v>
      </c>
      <c r="G2491" s="113"/>
      <c r="H2491" s="113" t="str">
        <f t="shared" si="38"/>
        <v>RSD</v>
      </c>
      <c r="I2491">
        <v>2</v>
      </c>
    </row>
    <row r="2492" spans="2:9">
      <c r="B2492" t="s">
        <v>245</v>
      </c>
      <c r="C2492" t="s">
        <v>42</v>
      </c>
      <c r="D2492" t="s">
        <v>26</v>
      </c>
      <c r="E2492" t="s">
        <v>366</v>
      </c>
      <c r="F2492" s="113" t="str">
        <f>VLOOKUP(B2492,'DEER BldgType Assignment'!$B$7:$C$139,2,FALSE)</f>
        <v>Gro</v>
      </c>
      <c r="G2492" s="113"/>
      <c r="H2492" s="113" t="str">
        <f t="shared" si="38"/>
        <v>Gro</v>
      </c>
      <c r="I2492">
        <v>2</v>
      </c>
    </row>
    <row r="2493" spans="2:9">
      <c r="B2493" t="s">
        <v>245</v>
      </c>
      <c r="C2493" t="s">
        <v>42</v>
      </c>
      <c r="D2493" t="s">
        <v>26</v>
      </c>
      <c r="E2493" t="s">
        <v>401</v>
      </c>
      <c r="F2493" s="113" t="str">
        <f>VLOOKUP(B2493,'DEER BldgType Assignment'!$B$7:$C$139,2,FALSE)</f>
        <v>Gro</v>
      </c>
      <c r="G2493" s="113"/>
      <c r="H2493" s="113" t="str">
        <f t="shared" si="38"/>
        <v>Gro</v>
      </c>
      <c r="I2493">
        <v>1</v>
      </c>
    </row>
    <row r="2494" spans="2:9">
      <c r="B2494" t="s">
        <v>245</v>
      </c>
      <c r="C2494" t="s">
        <v>42</v>
      </c>
      <c r="D2494" t="s">
        <v>26</v>
      </c>
      <c r="E2494" t="s">
        <v>387</v>
      </c>
      <c r="F2494" s="113" t="str">
        <f>VLOOKUP(B2494,'DEER BldgType Assignment'!$B$7:$C$139,2,FALSE)</f>
        <v>Gro</v>
      </c>
      <c r="G2494" s="113"/>
      <c r="H2494" s="113" t="str">
        <f t="shared" si="38"/>
        <v>Gro</v>
      </c>
      <c r="I2494">
        <v>1</v>
      </c>
    </row>
    <row r="2495" spans="2:9">
      <c r="B2495" t="s">
        <v>335</v>
      </c>
      <c r="C2495" t="s">
        <v>48</v>
      </c>
      <c r="D2495" t="s">
        <v>48</v>
      </c>
      <c r="E2495" t="s">
        <v>401</v>
      </c>
      <c r="F2495" s="113" t="str">
        <f>VLOOKUP(B2495,'DEER BldgType Assignment'!$B$7:$C$139,2,FALSE)</f>
        <v>RtS</v>
      </c>
      <c r="G2495" s="113"/>
      <c r="H2495" s="113" t="str">
        <f t="shared" si="38"/>
        <v>RtS</v>
      </c>
      <c r="I2495">
        <v>1</v>
      </c>
    </row>
    <row r="2496" spans="2:9">
      <c r="B2496" t="s">
        <v>335</v>
      </c>
      <c r="C2496" t="s">
        <v>48</v>
      </c>
      <c r="D2496" t="s">
        <v>48</v>
      </c>
      <c r="E2496" t="s">
        <v>401</v>
      </c>
      <c r="F2496" s="113" t="str">
        <f>VLOOKUP(B2496,'DEER BldgType Assignment'!$B$7:$C$139,2,FALSE)</f>
        <v>RtS</v>
      </c>
      <c r="G2496" s="113"/>
      <c r="H2496" s="113" t="str">
        <f t="shared" si="38"/>
        <v>RtS</v>
      </c>
      <c r="I2496">
        <v>2</v>
      </c>
    </row>
    <row r="2497" spans="2:9">
      <c r="B2497" s="100" t="s">
        <v>298</v>
      </c>
      <c r="C2497" t="s">
        <v>48</v>
      </c>
      <c r="D2497" t="s">
        <v>34</v>
      </c>
      <c r="E2497" t="s">
        <v>385</v>
      </c>
      <c r="F2497" s="113" t="str">
        <f>VLOOKUP(B2497,'DEER BldgType Assignment'!$B$7:$C$139,2,FALSE)</f>
        <v>OfS</v>
      </c>
      <c r="G2497" s="113"/>
      <c r="H2497" s="113" t="str">
        <f t="shared" si="38"/>
        <v>OfS</v>
      </c>
      <c r="I2497">
        <v>1</v>
      </c>
    </row>
    <row r="2498" spans="2:9">
      <c r="B2498" s="100" t="s">
        <v>298</v>
      </c>
      <c r="C2498" t="s">
        <v>48</v>
      </c>
      <c r="D2498" t="s">
        <v>34</v>
      </c>
      <c r="E2498" t="s">
        <v>393</v>
      </c>
      <c r="F2498" s="113" t="str">
        <f>VLOOKUP(B2498,'DEER BldgType Assignment'!$B$7:$C$139,2,FALSE)</f>
        <v>OfS</v>
      </c>
      <c r="G2498" s="113"/>
      <c r="H2498" s="113" t="str">
        <f t="shared" si="38"/>
        <v>OfS</v>
      </c>
      <c r="I2498">
        <v>1</v>
      </c>
    </row>
    <row r="2499" spans="2:9">
      <c r="B2499" s="100" t="s">
        <v>298</v>
      </c>
      <c r="C2499" t="s">
        <v>48</v>
      </c>
      <c r="D2499" t="s">
        <v>34</v>
      </c>
      <c r="E2499" t="s">
        <v>366</v>
      </c>
      <c r="F2499" s="113" t="str">
        <f>VLOOKUP(B2499,'DEER BldgType Assignment'!$B$7:$C$139,2,FALSE)</f>
        <v>OfS</v>
      </c>
      <c r="G2499" s="113"/>
      <c r="H2499" s="113" t="str">
        <f t="shared" si="38"/>
        <v>OfS</v>
      </c>
      <c r="I2499">
        <v>1</v>
      </c>
    </row>
    <row r="2500" spans="2:9">
      <c r="B2500" s="100" t="s">
        <v>298</v>
      </c>
      <c r="C2500" t="s">
        <v>48</v>
      </c>
      <c r="D2500" t="s">
        <v>34</v>
      </c>
      <c r="E2500" t="s">
        <v>387</v>
      </c>
      <c r="F2500" s="113" t="str">
        <f>VLOOKUP(B2500,'DEER BldgType Assignment'!$B$7:$C$139,2,FALSE)</f>
        <v>OfS</v>
      </c>
      <c r="G2500" s="113"/>
      <c r="H2500" s="113" t="str">
        <f t="shared" si="38"/>
        <v>OfS</v>
      </c>
      <c r="I2500">
        <v>1</v>
      </c>
    </row>
    <row r="2501" spans="2:9">
      <c r="B2501" t="s">
        <v>292</v>
      </c>
      <c r="C2501" t="s">
        <v>42</v>
      </c>
      <c r="D2501" t="s">
        <v>42</v>
      </c>
      <c r="E2501" t="s">
        <v>366</v>
      </c>
      <c r="F2501" s="113" t="str">
        <f>VLOOKUP(B2501,'DEER BldgType Assignment'!$B$7:$C$139,2,FALSE)</f>
        <v>RFF</v>
      </c>
      <c r="G2501" s="113"/>
      <c r="H2501" s="113" t="str">
        <f t="shared" si="38"/>
        <v>RFF</v>
      </c>
      <c r="I2501">
        <v>1</v>
      </c>
    </row>
    <row r="2502" spans="2:9">
      <c r="B2502" t="s">
        <v>292</v>
      </c>
      <c r="C2502" t="s">
        <v>42</v>
      </c>
      <c r="D2502" t="s">
        <v>42</v>
      </c>
      <c r="E2502" t="s">
        <v>405</v>
      </c>
      <c r="F2502" s="113" t="str">
        <f>VLOOKUP(B2502,'DEER BldgType Assignment'!$B$7:$C$139,2,FALSE)</f>
        <v>RFF</v>
      </c>
      <c r="G2502" s="113"/>
      <c r="H2502" s="113" t="str">
        <f t="shared" si="38"/>
        <v>RFF</v>
      </c>
      <c r="I2502">
        <v>1</v>
      </c>
    </row>
    <row r="2503" spans="2:9">
      <c r="B2503" s="100" t="s">
        <v>229</v>
      </c>
      <c r="C2503" t="s">
        <v>375</v>
      </c>
      <c r="D2503" t="s">
        <v>105</v>
      </c>
      <c r="E2503" t="s">
        <v>396</v>
      </c>
      <c r="F2503" s="113" t="str">
        <f>VLOOKUP(B2503,'DEER BldgType Assignment'!$B$7:$C$139,2,FALSE)</f>
        <v>MLI</v>
      </c>
      <c r="G2503" s="113"/>
      <c r="H2503" s="113" t="str">
        <f t="shared" si="38"/>
        <v>MLI</v>
      </c>
      <c r="I2503">
        <v>2</v>
      </c>
    </row>
    <row r="2504" spans="2:9">
      <c r="B2504" t="s">
        <v>234</v>
      </c>
      <c r="C2504" t="s">
        <v>15</v>
      </c>
      <c r="D2504" t="s">
        <v>15</v>
      </c>
      <c r="E2504" t="s">
        <v>386</v>
      </c>
      <c r="F2504" s="113" t="str">
        <f>VLOOKUP(B2504,'DEER BldgType Assignment'!$B$7:$C$139,2,FALSE)</f>
        <v>Asm</v>
      </c>
      <c r="G2504" s="113"/>
      <c r="H2504" s="113" t="str">
        <f t="shared" ref="H2504:H2567" si="39">IF(ISBLANK(G2504),F2504,G2504)</f>
        <v>Asm</v>
      </c>
      <c r="I2504">
        <v>1</v>
      </c>
    </row>
    <row r="2505" spans="2:9">
      <c r="B2505" t="s">
        <v>234</v>
      </c>
      <c r="C2505" t="s">
        <v>15</v>
      </c>
      <c r="D2505" t="s">
        <v>15</v>
      </c>
      <c r="E2505" t="s">
        <v>400</v>
      </c>
      <c r="F2505" s="113" t="str">
        <f>VLOOKUP(B2505,'DEER BldgType Assignment'!$B$7:$C$139,2,FALSE)</f>
        <v>Asm</v>
      </c>
      <c r="G2505" s="113"/>
      <c r="H2505" s="113" t="str">
        <f t="shared" si="39"/>
        <v>Asm</v>
      </c>
      <c r="I2505">
        <v>1</v>
      </c>
    </row>
    <row r="2506" spans="2:9">
      <c r="B2506" t="s">
        <v>234</v>
      </c>
      <c r="C2506" t="s">
        <v>15</v>
      </c>
      <c r="D2506" t="s">
        <v>15</v>
      </c>
      <c r="E2506" t="s">
        <v>389</v>
      </c>
      <c r="F2506" s="113" t="str">
        <f>VLOOKUP(B2506,'DEER BldgType Assignment'!$B$7:$C$139,2,FALSE)</f>
        <v>Asm</v>
      </c>
      <c r="G2506" s="113"/>
      <c r="H2506" s="113" t="str">
        <f t="shared" si="39"/>
        <v>Asm</v>
      </c>
      <c r="I2506">
        <v>3</v>
      </c>
    </row>
    <row r="2507" spans="2:9">
      <c r="B2507" t="s">
        <v>234</v>
      </c>
      <c r="C2507" t="s">
        <v>15</v>
      </c>
      <c r="D2507" t="s">
        <v>15</v>
      </c>
      <c r="E2507" t="s">
        <v>385</v>
      </c>
      <c r="F2507" s="113" t="str">
        <f>VLOOKUP(B2507,'DEER BldgType Assignment'!$B$7:$C$139,2,FALSE)</f>
        <v>Asm</v>
      </c>
      <c r="G2507" s="113"/>
      <c r="H2507" s="113" t="str">
        <f t="shared" si="39"/>
        <v>Asm</v>
      </c>
      <c r="I2507">
        <v>1</v>
      </c>
    </row>
    <row r="2508" spans="2:9">
      <c r="B2508" t="s">
        <v>234</v>
      </c>
      <c r="C2508" t="s">
        <v>15</v>
      </c>
      <c r="D2508" t="s">
        <v>15</v>
      </c>
      <c r="E2508" t="s">
        <v>391</v>
      </c>
      <c r="F2508" s="113" t="str">
        <f>VLOOKUP(B2508,'DEER BldgType Assignment'!$B$7:$C$139,2,FALSE)</f>
        <v>Asm</v>
      </c>
      <c r="G2508" s="113"/>
      <c r="H2508" s="113" t="str">
        <f t="shared" si="39"/>
        <v>Asm</v>
      </c>
      <c r="I2508">
        <v>1</v>
      </c>
    </row>
    <row r="2509" spans="2:9">
      <c r="B2509" t="s">
        <v>234</v>
      </c>
      <c r="C2509" t="s">
        <v>15</v>
      </c>
      <c r="D2509" t="s">
        <v>15</v>
      </c>
      <c r="E2509" t="s">
        <v>366</v>
      </c>
      <c r="F2509" s="113" t="str">
        <f>VLOOKUP(B2509,'DEER BldgType Assignment'!$B$7:$C$139,2,FALSE)</f>
        <v>Asm</v>
      </c>
      <c r="G2509" s="113"/>
      <c r="H2509" s="113" t="str">
        <f t="shared" si="39"/>
        <v>Asm</v>
      </c>
      <c r="I2509">
        <v>2</v>
      </c>
    </row>
    <row r="2510" spans="2:9">
      <c r="B2510" t="s">
        <v>234</v>
      </c>
      <c r="C2510" t="s">
        <v>15</v>
      </c>
      <c r="D2510" t="s">
        <v>15</v>
      </c>
      <c r="E2510" t="s">
        <v>379</v>
      </c>
      <c r="F2510" s="113" t="str">
        <f>VLOOKUP(B2510,'DEER BldgType Assignment'!$B$7:$C$139,2,FALSE)</f>
        <v>Asm</v>
      </c>
      <c r="G2510" s="113"/>
      <c r="H2510" s="113" t="str">
        <f t="shared" si="39"/>
        <v>Asm</v>
      </c>
      <c r="I2510">
        <v>1</v>
      </c>
    </row>
    <row r="2511" spans="2:9">
      <c r="B2511" t="s">
        <v>234</v>
      </c>
      <c r="C2511" t="s">
        <v>15</v>
      </c>
      <c r="D2511" t="s">
        <v>15</v>
      </c>
      <c r="E2511" t="s">
        <v>411</v>
      </c>
      <c r="F2511" s="113" t="str">
        <f>VLOOKUP(B2511,'DEER BldgType Assignment'!$B$7:$C$139,2,FALSE)</f>
        <v>Asm</v>
      </c>
      <c r="G2511" s="113"/>
      <c r="H2511" s="113" t="str">
        <f t="shared" si="39"/>
        <v>Asm</v>
      </c>
      <c r="I2511">
        <v>2</v>
      </c>
    </row>
    <row r="2512" spans="2:9">
      <c r="B2512" t="s">
        <v>269</v>
      </c>
      <c r="C2512" t="s">
        <v>373</v>
      </c>
      <c r="D2512" t="s">
        <v>50</v>
      </c>
      <c r="E2512" t="s">
        <v>397</v>
      </c>
      <c r="F2512" s="113" t="str">
        <f>VLOOKUP(B2512,'DEER BldgType Assignment'!$B$7:$C$139,2,FALSE)</f>
        <v>SCn</v>
      </c>
      <c r="G2512" s="113"/>
      <c r="H2512" s="113" t="str">
        <f t="shared" si="39"/>
        <v>SCn</v>
      </c>
      <c r="I2512">
        <v>2</v>
      </c>
    </row>
    <row r="2513" spans="2:9">
      <c r="B2513" t="s">
        <v>269</v>
      </c>
      <c r="C2513" t="s">
        <v>373</v>
      </c>
      <c r="D2513" t="s">
        <v>50</v>
      </c>
      <c r="E2513" t="s">
        <v>386</v>
      </c>
      <c r="F2513" s="113" t="str">
        <f>VLOOKUP(B2513,'DEER BldgType Assignment'!$B$7:$C$139,2,FALSE)</f>
        <v>SCn</v>
      </c>
      <c r="G2513" s="113"/>
      <c r="H2513" s="113" t="str">
        <f t="shared" si="39"/>
        <v>SCn</v>
      </c>
      <c r="I2513">
        <v>1</v>
      </c>
    </row>
    <row r="2514" spans="2:9">
      <c r="B2514" t="s">
        <v>269</v>
      </c>
      <c r="C2514" t="s">
        <v>373</v>
      </c>
      <c r="D2514" t="s">
        <v>50</v>
      </c>
      <c r="E2514" t="s">
        <v>401</v>
      </c>
      <c r="F2514" s="113" t="str">
        <f>VLOOKUP(B2514,'DEER BldgType Assignment'!$B$7:$C$139,2,FALSE)</f>
        <v>SCn</v>
      </c>
      <c r="G2514" s="113"/>
      <c r="H2514" s="113" t="str">
        <f t="shared" si="39"/>
        <v>SCn</v>
      </c>
      <c r="I2514">
        <v>2</v>
      </c>
    </row>
    <row r="2515" spans="2:9">
      <c r="B2515" t="s">
        <v>223</v>
      </c>
      <c r="C2515" t="s">
        <v>276</v>
      </c>
      <c r="D2515" t="s">
        <v>105</v>
      </c>
      <c r="E2515" t="s">
        <v>396</v>
      </c>
      <c r="F2515" s="113" t="str">
        <f>VLOOKUP(B2515,'DEER BldgType Assignment'!$B$7:$C$139,2,FALSE)</f>
        <v>MLI</v>
      </c>
      <c r="G2515" s="113"/>
      <c r="H2515" s="113" t="str">
        <f t="shared" si="39"/>
        <v>MLI</v>
      </c>
      <c r="I2515">
        <v>5</v>
      </c>
    </row>
    <row r="2516" spans="2:9">
      <c r="B2516" t="s">
        <v>223</v>
      </c>
      <c r="C2516" t="s">
        <v>276</v>
      </c>
      <c r="D2516" t="s">
        <v>105</v>
      </c>
      <c r="E2516" t="s">
        <v>366</v>
      </c>
      <c r="F2516" s="113" t="str">
        <f>VLOOKUP(B2516,'DEER BldgType Assignment'!$B$7:$C$139,2,FALSE)</f>
        <v>MLI</v>
      </c>
      <c r="G2516" s="113"/>
      <c r="H2516" s="113" t="str">
        <f t="shared" si="39"/>
        <v>MLI</v>
      </c>
      <c r="I2516">
        <v>1</v>
      </c>
    </row>
    <row r="2517" spans="2:9">
      <c r="B2517" t="s">
        <v>223</v>
      </c>
      <c r="C2517" t="s">
        <v>276</v>
      </c>
      <c r="D2517" t="s">
        <v>105</v>
      </c>
      <c r="E2517" t="s">
        <v>396</v>
      </c>
      <c r="F2517" s="113" t="str">
        <f>VLOOKUP(B2517,'DEER BldgType Assignment'!$B$7:$C$139,2,FALSE)</f>
        <v>MLI</v>
      </c>
      <c r="G2517" s="113"/>
      <c r="H2517" s="113" t="str">
        <f t="shared" si="39"/>
        <v>MLI</v>
      </c>
      <c r="I2517">
        <v>4</v>
      </c>
    </row>
    <row r="2518" spans="2:9">
      <c r="B2518" t="s">
        <v>234</v>
      </c>
      <c r="C2518" t="s">
        <v>15</v>
      </c>
      <c r="D2518" t="s">
        <v>15</v>
      </c>
      <c r="E2518" t="s">
        <v>389</v>
      </c>
      <c r="F2518" s="113" t="str">
        <f>VLOOKUP(B2518,'DEER BldgType Assignment'!$B$7:$C$139,2,FALSE)</f>
        <v>Asm</v>
      </c>
      <c r="G2518" s="113"/>
      <c r="H2518" s="113" t="str">
        <f t="shared" si="39"/>
        <v>Asm</v>
      </c>
      <c r="I2518">
        <v>3</v>
      </c>
    </row>
    <row r="2519" spans="2:9">
      <c r="B2519" t="s">
        <v>234</v>
      </c>
      <c r="C2519" t="s">
        <v>15</v>
      </c>
      <c r="D2519" t="s">
        <v>15</v>
      </c>
      <c r="E2519" t="s">
        <v>391</v>
      </c>
      <c r="F2519" s="113" t="str">
        <f>VLOOKUP(B2519,'DEER BldgType Assignment'!$B$7:$C$139,2,FALSE)</f>
        <v>Asm</v>
      </c>
      <c r="G2519" s="113"/>
      <c r="H2519" s="113" t="str">
        <f t="shared" si="39"/>
        <v>Asm</v>
      </c>
      <c r="I2519">
        <v>1</v>
      </c>
    </row>
    <row r="2520" spans="2:9">
      <c r="B2520" t="s">
        <v>234</v>
      </c>
      <c r="C2520" t="s">
        <v>15</v>
      </c>
      <c r="D2520" t="s">
        <v>15</v>
      </c>
      <c r="E2520" t="s">
        <v>366</v>
      </c>
      <c r="F2520" s="113" t="str">
        <f>VLOOKUP(B2520,'DEER BldgType Assignment'!$B$7:$C$139,2,FALSE)</f>
        <v>Asm</v>
      </c>
      <c r="G2520" s="113"/>
      <c r="H2520" s="113" t="str">
        <f t="shared" si="39"/>
        <v>Asm</v>
      </c>
      <c r="I2520">
        <v>2</v>
      </c>
    </row>
    <row r="2521" spans="2:9">
      <c r="B2521" t="s">
        <v>285</v>
      </c>
      <c r="C2521" t="s">
        <v>34</v>
      </c>
      <c r="D2521" t="s">
        <v>40</v>
      </c>
      <c r="E2521" t="s">
        <v>393</v>
      </c>
      <c r="F2521" s="113" t="str">
        <f>VLOOKUP(B2521,'DEER BldgType Assignment'!$B$7:$C$139,2,FALSE)</f>
        <v>MBT</v>
      </c>
      <c r="G2521" s="113"/>
      <c r="H2521" s="113" t="str">
        <f t="shared" si="39"/>
        <v>MBT</v>
      </c>
      <c r="I2521">
        <v>4</v>
      </c>
    </row>
    <row r="2522" spans="2:9">
      <c r="B2522" t="s">
        <v>285</v>
      </c>
      <c r="C2522" t="s">
        <v>34</v>
      </c>
      <c r="D2522" t="s">
        <v>40</v>
      </c>
      <c r="E2522" t="s">
        <v>385</v>
      </c>
      <c r="F2522" s="113" t="str">
        <f>VLOOKUP(B2522,'DEER BldgType Assignment'!$B$7:$C$139,2,FALSE)</f>
        <v>MBT</v>
      </c>
      <c r="G2522" s="113"/>
      <c r="H2522" s="113" t="str">
        <f t="shared" si="39"/>
        <v>MBT</v>
      </c>
      <c r="I2522">
        <v>1</v>
      </c>
    </row>
    <row r="2523" spans="2:9">
      <c r="B2523" t="s">
        <v>285</v>
      </c>
      <c r="C2523" t="s">
        <v>34</v>
      </c>
      <c r="D2523" t="s">
        <v>40</v>
      </c>
      <c r="E2523" t="s">
        <v>179</v>
      </c>
      <c r="F2523" s="113" t="str">
        <f>VLOOKUP(B2523,'DEER BldgType Assignment'!$B$7:$C$139,2,FALSE)</f>
        <v>MBT</v>
      </c>
      <c r="G2523" s="113"/>
      <c r="H2523" s="113" t="str">
        <f t="shared" si="39"/>
        <v>MBT</v>
      </c>
      <c r="I2523">
        <v>2</v>
      </c>
    </row>
    <row r="2524" spans="2:9">
      <c r="B2524" t="s">
        <v>285</v>
      </c>
      <c r="C2524" t="s">
        <v>34</v>
      </c>
      <c r="D2524" t="s">
        <v>40</v>
      </c>
      <c r="E2524" t="s">
        <v>397</v>
      </c>
      <c r="F2524" s="113" t="str">
        <f>VLOOKUP(B2524,'DEER BldgType Assignment'!$B$7:$C$139,2,FALSE)</f>
        <v>MBT</v>
      </c>
      <c r="G2524" s="113"/>
      <c r="H2524" s="113" t="str">
        <f t="shared" si="39"/>
        <v>MBT</v>
      </c>
      <c r="I2524">
        <v>3</v>
      </c>
    </row>
    <row r="2525" spans="2:9">
      <c r="B2525" t="s">
        <v>285</v>
      </c>
      <c r="C2525" t="s">
        <v>34</v>
      </c>
      <c r="D2525" t="s">
        <v>40</v>
      </c>
      <c r="E2525" t="s">
        <v>366</v>
      </c>
      <c r="F2525" s="113" t="str">
        <f>VLOOKUP(B2525,'DEER BldgType Assignment'!$B$7:$C$139,2,FALSE)</f>
        <v>MBT</v>
      </c>
      <c r="G2525" s="113"/>
      <c r="H2525" s="113" t="str">
        <f t="shared" si="39"/>
        <v>MBT</v>
      </c>
      <c r="I2525">
        <v>1</v>
      </c>
    </row>
    <row r="2526" spans="2:9">
      <c r="B2526" t="s">
        <v>285</v>
      </c>
      <c r="C2526" t="s">
        <v>34</v>
      </c>
      <c r="D2526" t="s">
        <v>40</v>
      </c>
      <c r="E2526" t="s">
        <v>387</v>
      </c>
      <c r="F2526" s="113" t="str">
        <f>VLOOKUP(B2526,'DEER BldgType Assignment'!$B$7:$C$139,2,FALSE)</f>
        <v>MBT</v>
      </c>
      <c r="G2526" s="113"/>
      <c r="H2526" s="113" t="str">
        <f t="shared" si="39"/>
        <v>MBT</v>
      </c>
      <c r="I2526">
        <v>1</v>
      </c>
    </row>
    <row r="2527" spans="2:9">
      <c r="B2527" t="s">
        <v>285</v>
      </c>
      <c r="C2527" t="s">
        <v>34</v>
      </c>
      <c r="D2527" t="s">
        <v>40</v>
      </c>
      <c r="E2527" t="s">
        <v>391</v>
      </c>
      <c r="F2527" s="113" t="str">
        <f>VLOOKUP(B2527,'DEER BldgType Assignment'!$B$7:$C$139,2,FALSE)</f>
        <v>MBT</v>
      </c>
      <c r="G2527" s="113"/>
      <c r="H2527" s="113" t="str">
        <f t="shared" si="39"/>
        <v>MBT</v>
      </c>
      <c r="I2527">
        <v>1</v>
      </c>
    </row>
    <row r="2528" spans="2:9">
      <c r="B2528" t="s">
        <v>285</v>
      </c>
      <c r="C2528" t="s">
        <v>34</v>
      </c>
      <c r="D2528" t="s">
        <v>40</v>
      </c>
      <c r="E2528" t="s">
        <v>386</v>
      </c>
      <c r="F2528" s="113" t="str">
        <f>VLOOKUP(B2528,'DEER BldgType Assignment'!$B$7:$C$139,2,FALSE)</f>
        <v>MBT</v>
      </c>
      <c r="G2528" s="113"/>
      <c r="H2528" s="113" t="str">
        <f t="shared" si="39"/>
        <v>MBT</v>
      </c>
      <c r="I2528">
        <v>1</v>
      </c>
    </row>
    <row r="2529" spans="2:9">
      <c r="B2529" t="s">
        <v>285</v>
      </c>
      <c r="C2529" t="s">
        <v>34</v>
      </c>
      <c r="D2529" t="s">
        <v>40</v>
      </c>
      <c r="E2529" t="s">
        <v>398</v>
      </c>
      <c r="F2529" s="113" t="str">
        <f>VLOOKUP(B2529,'DEER BldgType Assignment'!$B$7:$C$139,2,FALSE)</f>
        <v>MBT</v>
      </c>
      <c r="G2529" s="113"/>
      <c r="H2529" s="113" t="str">
        <f t="shared" si="39"/>
        <v>MBT</v>
      </c>
      <c r="I2529">
        <v>1</v>
      </c>
    </row>
    <row r="2530" spans="2:9">
      <c r="B2530" t="s">
        <v>234</v>
      </c>
      <c r="C2530" t="s">
        <v>15</v>
      </c>
      <c r="D2530" t="s">
        <v>15</v>
      </c>
      <c r="E2530" t="s">
        <v>389</v>
      </c>
      <c r="F2530" s="113" t="str">
        <f>VLOOKUP(B2530,'DEER BldgType Assignment'!$B$7:$C$139,2,FALSE)</f>
        <v>Asm</v>
      </c>
      <c r="G2530" s="113"/>
      <c r="H2530" s="113" t="str">
        <f t="shared" si="39"/>
        <v>Asm</v>
      </c>
      <c r="I2530">
        <v>1</v>
      </c>
    </row>
    <row r="2531" spans="2:9">
      <c r="B2531" t="s">
        <v>234</v>
      </c>
      <c r="C2531" t="s">
        <v>15</v>
      </c>
      <c r="D2531" t="s">
        <v>15</v>
      </c>
      <c r="E2531" t="s">
        <v>395</v>
      </c>
      <c r="F2531" s="113" t="str">
        <f>VLOOKUP(B2531,'DEER BldgType Assignment'!$B$7:$C$139,2,FALSE)</f>
        <v>Asm</v>
      </c>
      <c r="G2531" s="113"/>
      <c r="H2531" s="113" t="str">
        <f t="shared" si="39"/>
        <v>Asm</v>
      </c>
      <c r="I2531">
        <v>1</v>
      </c>
    </row>
    <row r="2532" spans="2:9">
      <c r="B2532" t="s">
        <v>234</v>
      </c>
      <c r="C2532" t="s">
        <v>15</v>
      </c>
      <c r="D2532" t="s">
        <v>15</v>
      </c>
      <c r="E2532" t="s">
        <v>385</v>
      </c>
      <c r="F2532" s="113" t="str">
        <f>VLOOKUP(B2532,'DEER BldgType Assignment'!$B$7:$C$139,2,FALSE)</f>
        <v>Asm</v>
      </c>
      <c r="G2532" s="113"/>
      <c r="H2532" s="113" t="str">
        <f t="shared" si="39"/>
        <v>Asm</v>
      </c>
      <c r="I2532">
        <v>2</v>
      </c>
    </row>
    <row r="2533" spans="2:9">
      <c r="B2533" t="s">
        <v>234</v>
      </c>
      <c r="C2533" t="s">
        <v>15</v>
      </c>
      <c r="D2533" t="s">
        <v>15</v>
      </c>
      <c r="E2533" t="s">
        <v>397</v>
      </c>
      <c r="F2533" s="113" t="str">
        <f>VLOOKUP(B2533,'DEER BldgType Assignment'!$B$7:$C$139,2,FALSE)</f>
        <v>Asm</v>
      </c>
      <c r="G2533" s="113"/>
      <c r="H2533" s="113" t="str">
        <f t="shared" si="39"/>
        <v>Asm</v>
      </c>
      <c r="I2533">
        <v>2</v>
      </c>
    </row>
    <row r="2534" spans="2:9">
      <c r="B2534" t="s">
        <v>234</v>
      </c>
      <c r="C2534" t="s">
        <v>15</v>
      </c>
      <c r="D2534" t="s">
        <v>15</v>
      </c>
      <c r="E2534" t="s">
        <v>366</v>
      </c>
      <c r="F2534" s="113" t="str">
        <f>VLOOKUP(B2534,'DEER BldgType Assignment'!$B$7:$C$139,2,FALSE)</f>
        <v>Asm</v>
      </c>
      <c r="G2534" s="113"/>
      <c r="H2534" s="113" t="str">
        <f t="shared" si="39"/>
        <v>Asm</v>
      </c>
      <c r="I2534">
        <v>1</v>
      </c>
    </row>
    <row r="2535" spans="2:9">
      <c r="B2535" t="s">
        <v>234</v>
      </c>
      <c r="C2535" t="s">
        <v>15</v>
      </c>
      <c r="D2535" t="s">
        <v>15</v>
      </c>
      <c r="E2535" t="s">
        <v>400</v>
      </c>
      <c r="F2535" s="113" t="str">
        <f>VLOOKUP(B2535,'DEER BldgType Assignment'!$B$7:$C$139,2,FALSE)</f>
        <v>Asm</v>
      </c>
      <c r="G2535" s="113"/>
      <c r="H2535" s="113" t="str">
        <f t="shared" si="39"/>
        <v>Asm</v>
      </c>
      <c r="I2535">
        <v>1</v>
      </c>
    </row>
    <row r="2536" spans="2:9">
      <c r="B2536" t="s">
        <v>234</v>
      </c>
      <c r="C2536" t="s">
        <v>15</v>
      </c>
      <c r="D2536" t="s">
        <v>15</v>
      </c>
      <c r="E2536" t="s">
        <v>391</v>
      </c>
      <c r="F2536" s="113" t="str">
        <f>VLOOKUP(B2536,'DEER BldgType Assignment'!$B$7:$C$139,2,FALSE)</f>
        <v>Asm</v>
      </c>
      <c r="G2536" s="113"/>
      <c r="H2536" s="113" t="str">
        <f t="shared" si="39"/>
        <v>Asm</v>
      </c>
      <c r="I2536">
        <v>1</v>
      </c>
    </row>
    <row r="2537" spans="2:9">
      <c r="B2537" s="100" t="s">
        <v>298</v>
      </c>
      <c r="C2537" t="s">
        <v>34</v>
      </c>
      <c r="D2537" t="s">
        <v>34</v>
      </c>
      <c r="E2537" t="s">
        <v>391</v>
      </c>
      <c r="F2537" s="113" t="str">
        <f>VLOOKUP(B2537,'DEER BldgType Assignment'!$B$7:$C$139,2,FALSE)</f>
        <v>OfS</v>
      </c>
      <c r="G2537" s="113"/>
      <c r="H2537" s="113" t="str">
        <f t="shared" si="39"/>
        <v>OfS</v>
      </c>
      <c r="I2537">
        <v>1</v>
      </c>
    </row>
    <row r="2538" spans="2:9">
      <c r="B2538" s="100" t="s">
        <v>298</v>
      </c>
      <c r="C2538" t="s">
        <v>34</v>
      </c>
      <c r="D2538" t="s">
        <v>34</v>
      </c>
      <c r="E2538" t="s">
        <v>396</v>
      </c>
      <c r="F2538" s="113" t="str">
        <f>VLOOKUP(B2538,'DEER BldgType Assignment'!$B$7:$C$139,2,FALSE)</f>
        <v>OfS</v>
      </c>
      <c r="G2538" s="113"/>
      <c r="H2538" s="113" t="str">
        <f t="shared" si="39"/>
        <v>OfS</v>
      </c>
      <c r="I2538">
        <v>2</v>
      </c>
    </row>
    <row r="2539" spans="2:9">
      <c r="B2539" t="s">
        <v>324</v>
      </c>
      <c r="C2539" t="s">
        <v>375</v>
      </c>
      <c r="D2539" t="s">
        <v>48</v>
      </c>
      <c r="E2539" t="s">
        <v>385</v>
      </c>
      <c r="F2539" s="113" t="str">
        <f>VLOOKUP(B2539,'DEER BldgType Assignment'!$B$7:$C$139,2,FALSE)</f>
        <v>RtS</v>
      </c>
      <c r="G2539" s="113"/>
      <c r="H2539" s="113" t="str">
        <f t="shared" si="39"/>
        <v>RtS</v>
      </c>
      <c r="I2539">
        <v>1</v>
      </c>
    </row>
    <row r="2540" spans="2:9">
      <c r="B2540" t="s">
        <v>324</v>
      </c>
      <c r="C2540" t="s">
        <v>375</v>
      </c>
      <c r="D2540" t="s">
        <v>48</v>
      </c>
      <c r="E2540" t="s">
        <v>378</v>
      </c>
      <c r="F2540" s="113" t="str">
        <f>VLOOKUP(B2540,'DEER BldgType Assignment'!$B$7:$C$139,2,FALSE)</f>
        <v>RtS</v>
      </c>
      <c r="G2540" s="113"/>
      <c r="H2540" s="113" t="str">
        <f t="shared" si="39"/>
        <v>RtS</v>
      </c>
      <c r="I2540">
        <v>1</v>
      </c>
    </row>
    <row r="2541" spans="2:9">
      <c r="B2541" t="s">
        <v>324</v>
      </c>
      <c r="C2541" t="s">
        <v>375</v>
      </c>
      <c r="D2541" t="s">
        <v>48</v>
      </c>
      <c r="E2541" t="s">
        <v>400</v>
      </c>
      <c r="F2541" s="113" t="str">
        <f>VLOOKUP(B2541,'DEER BldgType Assignment'!$B$7:$C$139,2,FALSE)</f>
        <v>RtS</v>
      </c>
      <c r="G2541" s="113"/>
      <c r="H2541" s="113" t="str">
        <f t="shared" si="39"/>
        <v>RtS</v>
      </c>
      <c r="I2541">
        <v>1</v>
      </c>
    </row>
    <row r="2542" spans="2:9">
      <c r="B2542" t="s">
        <v>324</v>
      </c>
      <c r="C2542" t="s">
        <v>375</v>
      </c>
      <c r="D2542" t="s">
        <v>48</v>
      </c>
      <c r="E2542" t="s">
        <v>419</v>
      </c>
      <c r="F2542" s="113" t="str">
        <f>VLOOKUP(B2542,'DEER BldgType Assignment'!$B$7:$C$139,2,FALSE)</f>
        <v>RtS</v>
      </c>
      <c r="G2542" s="113"/>
      <c r="H2542" s="113" t="str">
        <f t="shared" si="39"/>
        <v>RtS</v>
      </c>
      <c r="I2542">
        <v>1</v>
      </c>
    </row>
    <row r="2543" spans="2:9">
      <c r="B2543" t="s">
        <v>324</v>
      </c>
      <c r="C2543" t="s">
        <v>375</v>
      </c>
      <c r="D2543" t="s">
        <v>48</v>
      </c>
      <c r="E2543" t="s">
        <v>379</v>
      </c>
      <c r="F2543" s="113" t="str">
        <f>VLOOKUP(B2543,'DEER BldgType Assignment'!$B$7:$C$139,2,FALSE)</f>
        <v>RtS</v>
      </c>
      <c r="G2543" s="113"/>
      <c r="H2543" s="113" t="str">
        <f t="shared" si="39"/>
        <v>RtS</v>
      </c>
      <c r="I2543">
        <v>1</v>
      </c>
    </row>
    <row r="2544" spans="2:9">
      <c r="B2544" t="s">
        <v>324</v>
      </c>
      <c r="C2544" t="s">
        <v>375</v>
      </c>
      <c r="D2544" t="s">
        <v>48</v>
      </c>
      <c r="E2544" t="s">
        <v>409</v>
      </c>
      <c r="F2544" s="113" t="str">
        <f>VLOOKUP(B2544,'DEER BldgType Assignment'!$B$7:$C$139,2,FALSE)</f>
        <v>RtS</v>
      </c>
      <c r="G2544" s="113"/>
      <c r="H2544" s="113" t="str">
        <f t="shared" si="39"/>
        <v>RtS</v>
      </c>
      <c r="I2544">
        <v>1</v>
      </c>
    </row>
    <row r="2545" spans="2:9">
      <c r="B2545" t="s">
        <v>324</v>
      </c>
      <c r="C2545" t="s">
        <v>375</v>
      </c>
      <c r="D2545" t="s">
        <v>48</v>
      </c>
      <c r="E2545" t="s">
        <v>366</v>
      </c>
      <c r="F2545" s="113" t="str">
        <f>VLOOKUP(B2545,'DEER BldgType Assignment'!$B$7:$C$139,2,FALSE)</f>
        <v>RtS</v>
      </c>
      <c r="G2545" s="113"/>
      <c r="H2545" s="113" t="str">
        <f t="shared" si="39"/>
        <v>RtS</v>
      </c>
      <c r="I2545">
        <v>1</v>
      </c>
    </row>
    <row r="2546" spans="2:9">
      <c r="B2546" t="s">
        <v>324</v>
      </c>
      <c r="C2546" t="s">
        <v>375</v>
      </c>
      <c r="D2546" t="s">
        <v>48</v>
      </c>
      <c r="E2546" t="s">
        <v>386</v>
      </c>
      <c r="F2546" s="113" t="str">
        <f>VLOOKUP(B2546,'DEER BldgType Assignment'!$B$7:$C$139,2,FALSE)</f>
        <v>RtS</v>
      </c>
      <c r="G2546" s="113"/>
      <c r="H2546" s="113" t="str">
        <f t="shared" si="39"/>
        <v>RtS</v>
      </c>
      <c r="I2546">
        <v>1</v>
      </c>
    </row>
    <row r="2547" spans="2:9">
      <c r="B2547" t="s">
        <v>344</v>
      </c>
      <c r="C2547" t="s">
        <v>373</v>
      </c>
      <c r="D2547" t="s">
        <v>52</v>
      </c>
      <c r="E2547" t="s">
        <v>385</v>
      </c>
      <c r="F2547" s="113" t="str">
        <f>VLOOKUP(B2547,'DEER BldgType Assignment'!$B$7:$C$139,2,FALSE)</f>
        <v>SUn</v>
      </c>
      <c r="G2547" s="113"/>
      <c r="H2547" s="113" t="str">
        <f t="shared" si="39"/>
        <v>SUn</v>
      </c>
      <c r="I2547">
        <v>1</v>
      </c>
    </row>
    <row r="2548" spans="2:9">
      <c r="B2548" t="s">
        <v>344</v>
      </c>
      <c r="C2548" t="s">
        <v>373</v>
      </c>
      <c r="D2548" t="s">
        <v>52</v>
      </c>
      <c r="E2548" t="s">
        <v>391</v>
      </c>
      <c r="F2548" s="113" t="str">
        <f>VLOOKUP(B2548,'DEER BldgType Assignment'!$B$7:$C$139,2,FALSE)</f>
        <v>SUn</v>
      </c>
      <c r="G2548" s="113"/>
      <c r="H2548" s="113" t="str">
        <f t="shared" si="39"/>
        <v>SUn</v>
      </c>
      <c r="I2548">
        <v>1</v>
      </c>
    </row>
    <row r="2549" spans="2:9">
      <c r="B2549" t="s">
        <v>344</v>
      </c>
      <c r="C2549" t="s">
        <v>373</v>
      </c>
      <c r="D2549" t="s">
        <v>52</v>
      </c>
      <c r="E2549" t="s">
        <v>386</v>
      </c>
      <c r="F2549" s="113" t="str">
        <f>VLOOKUP(B2549,'DEER BldgType Assignment'!$B$7:$C$139,2,FALSE)</f>
        <v>SUn</v>
      </c>
      <c r="G2549" s="113"/>
      <c r="H2549" s="113" t="str">
        <f t="shared" si="39"/>
        <v>SUn</v>
      </c>
      <c r="I2549">
        <v>1</v>
      </c>
    </row>
    <row r="2550" spans="2:9">
      <c r="B2550" t="s">
        <v>344</v>
      </c>
      <c r="C2550" t="s">
        <v>373</v>
      </c>
      <c r="D2550" t="s">
        <v>52</v>
      </c>
      <c r="E2550" t="s">
        <v>400</v>
      </c>
      <c r="F2550" s="113" t="str">
        <f>VLOOKUP(B2550,'DEER BldgType Assignment'!$B$7:$C$139,2,FALSE)</f>
        <v>SUn</v>
      </c>
      <c r="G2550" s="113"/>
      <c r="H2550" s="113" t="str">
        <f t="shared" si="39"/>
        <v>SUn</v>
      </c>
      <c r="I2550">
        <v>2</v>
      </c>
    </row>
    <row r="2551" spans="2:9">
      <c r="B2551" s="100" t="s">
        <v>165</v>
      </c>
      <c r="C2551" t="s">
        <v>48</v>
      </c>
      <c r="D2551" t="s">
        <v>48</v>
      </c>
      <c r="E2551" t="s">
        <v>388</v>
      </c>
      <c r="F2551" s="113" t="str">
        <f>VLOOKUP(B2551,'DEER BldgType Assignment'!$B$7:$C$139,2,FALSE)</f>
        <v>RtS</v>
      </c>
      <c r="G2551" s="113"/>
      <c r="H2551" s="113" t="str">
        <f t="shared" si="39"/>
        <v>RtS</v>
      </c>
      <c r="I2551">
        <v>1</v>
      </c>
    </row>
    <row r="2552" spans="2:9">
      <c r="B2552" s="100" t="s">
        <v>165</v>
      </c>
      <c r="C2552" t="s">
        <v>48</v>
      </c>
      <c r="D2552" t="s">
        <v>48</v>
      </c>
      <c r="E2552" t="s">
        <v>409</v>
      </c>
      <c r="F2552" s="113" t="str">
        <f>VLOOKUP(B2552,'DEER BldgType Assignment'!$B$7:$C$139,2,FALSE)</f>
        <v>RtS</v>
      </c>
      <c r="G2552" s="113"/>
      <c r="H2552" s="113" t="str">
        <f t="shared" si="39"/>
        <v>RtS</v>
      </c>
      <c r="I2552">
        <v>1</v>
      </c>
    </row>
    <row r="2553" spans="2:9">
      <c r="B2553" s="100" t="s">
        <v>165</v>
      </c>
      <c r="C2553" t="s">
        <v>48</v>
      </c>
      <c r="D2553" t="s">
        <v>48</v>
      </c>
      <c r="E2553" t="s">
        <v>400</v>
      </c>
      <c r="F2553" s="113" t="str">
        <f>VLOOKUP(B2553,'DEER BldgType Assignment'!$B$7:$C$139,2,FALSE)</f>
        <v>RtS</v>
      </c>
      <c r="G2553" s="113"/>
      <c r="H2553" s="113" t="str">
        <f t="shared" si="39"/>
        <v>RtS</v>
      </c>
      <c r="I2553">
        <v>1</v>
      </c>
    </row>
    <row r="2554" spans="2:9">
      <c r="B2554" t="s">
        <v>300</v>
      </c>
      <c r="C2554" t="s">
        <v>48</v>
      </c>
      <c r="D2554" t="s">
        <v>48</v>
      </c>
      <c r="E2554" t="s">
        <v>366</v>
      </c>
      <c r="F2554" s="113" t="str">
        <f>VLOOKUP(B2554,'DEER BldgType Assignment'!$B$7:$C$139,2,FALSE)</f>
        <v>RtS</v>
      </c>
      <c r="G2554" s="113"/>
      <c r="H2554" s="113" t="str">
        <f t="shared" si="39"/>
        <v>RtS</v>
      </c>
      <c r="I2554">
        <v>1</v>
      </c>
    </row>
    <row r="2555" spans="2:9">
      <c r="B2555" t="s">
        <v>300</v>
      </c>
      <c r="C2555" t="s">
        <v>48</v>
      </c>
      <c r="D2555" t="s">
        <v>48</v>
      </c>
      <c r="E2555" t="s">
        <v>385</v>
      </c>
      <c r="F2555" s="113" t="str">
        <f>VLOOKUP(B2555,'DEER BldgType Assignment'!$B$7:$C$139,2,FALSE)</f>
        <v>RtS</v>
      </c>
      <c r="G2555" s="113"/>
      <c r="H2555" s="113" t="str">
        <f t="shared" si="39"/>
        <v>RtS</v>
      </c>
      <c r="I2555">
        <v>1</v>
      </c>
    </row>
    <row r="2556" spans="2:9">
      <c r="B2556" s="100" t="s">
        <v>298</v>
      </c>
      <c r="C2556" t="s">
        <v>276</v>
      </c>
      <c r="D2556" t="s">
        <v>34</v>
      </c>
      <c r="E2556" t="s">
        <v>379</v>
      </c>
      <c r="F2556" s="113" t="str">
        <f>VLOOKUP(B2556,'DEER BldgType Assignment'!$B$7:$C$139,2,FALSE)</f>
        <v>OfS</v>
      </c>
      <c r="G2556" s="113"/>
      <c r="H2556" s="113" t="str">
        <f t="shared" si="39"/>
        <v>OfS</v>
      </c>
      <c r="I2556">
        <v>1</v>
      </c>
    </row>
    <row r="2557" spans="2:9">
      <c r="B2557" s="100" t="s">
        <v>298</v>
      </c>
      <c r="C2557" t="s">
        <v>276</v>
      </c>
      <c r="D2557" t="s">
        <v>34</v>
      </c>
      <c r="E2557" t="s">
        <v>397</v>
      </c>
      <c r="F2557" s="113" t="str">
        <f>VLOOKUP(B2557,'DEER BldgType Assignment'!$B$7:$C$139,2,FALSE)</f>
        <v>OfS</v>
      </c>
      <c r="G2557" s="113"/>
      <c r="H2557" s="113" t="str">
        <f t="shared" si="39"/>
        <v>OfS</v>
      </c>
      <c r="I2557">
        <v>1</v>
      </c>
    </row>
    <row r="2558" spans="2:9">
      <c r="B2558" s="100" t="s">
        <v>298</v>
      </c>
      <c r="C2558" t="s">
        <v>276</v>
      </c>
      <c r="D2558" t="s">
        <v>34</v>
      </c>
      <c r="E2558" t="s">
        <v>398</v>
      </c>
      <c r="F2558" s="113" t="str">
        <f>VLOOKUP(B2558,'DEER BldgType Assignment'!$B$7:$C$139,2,FALSE)</f>
        <v>OfS</v>
      </c>
      <c r="G2558" s="113"/>
      <c r="H2558" s="113" t="str">
        <f t="shared" si="39"/>
        <v>OfS</v>
      </c>
      <c r="I2558">
        <v>1</v>
      </c>
    </row>
    <row r="2559" spans="2:9">
      <c r="B2559" s="100" t="s">
        <v>298</v>
      </c>
      <c r="C2559" t="s">
        <v>276</v>
      </c>
      <c r="D2559" t="s">
        <v>34</v>
      </c>
      <c r="E2559" t="s">
        <v>366</v>
      </c>
      <c r="F2559" s="113" t="str">
        <f>VLOOKUP(B2559,'DEER BldgType Assignment'!$B$7:$C$139,2,FALSE)</f>
        <v>OfS</v>
      </c>
      <c r="G2559" s="113"/>
      <c r="H2559" s="113" t="str">
        <f t="shared" si="39"/>
        <v>OfS</v>
      </c>
      <c r="I2559">
        <v>2</v>
      </c>
    </row>
    <row r="2560" spans="2:9">
      <c r="B2560" t="s">
        <v>344</v>
      </c>
      <c r="C2560" t="s">
        <v>373</v>
      </c>
      <c r="D2560" t="s">
        <v>52</v>
      </c>
      <c r="E2560" t="s">
        <v>420</v>
      </c>
      <c r="F2560" s="113" t="str">
        <f>VLOOKUP(B2560,'DEER BldgType Assignment'!$B$7:$C$139,2,FALSE)</f>
        <v>SUn</v>
      </c>
      <c r="G2560" s="113"/>
      <c r="H2560" s="113" t="str">
        <f t="shared" si="39"/>
        <v>SUn</v>
      </c>
      <c r="I2560">
        <v>3</v>
      </c>
    </row>
    <row r="2561" spans="2:9">
      <c r="B2561" t="s">
        <v>344</v>
      </c>
      <c r="C2561" t="s">
        <v>373</v>
      </c>
      <c r="D2561" t="s">
        <v>52</v>
      </c>
      <c r="E2561" t="s">
        <v>387</v>
      </c>
      <c r="F2561" s="113" t="str">
        <f>VLOOKUP(B2561,'DEER BldgType Assignment'!$B$7:$C$139,2,FALSE)</f>
        <v>SUn</v>
      </c>
      <c r="G2561" s="113"/>
      <c r="H2561" s="113" t="str">
        <f t="shared" si="39"/>
        <v>SUn</v>
      </c>
      <c r="I2561">
        <v>6</v>
      </c>
    </row>
    <row r="2562" spans="2:9">
      <c r="B2562" t="s">
        <v>319</v>
      </c>
      <c r="C2562" t="s">
        <v>373</v>
      </c>
      <c r="D2562" t="s">
        <v>289</v>
      </c>
      <c r="E2562" t="s">
        <v>379</v>
      </c>
      <c r="F2562" s="113" t="str">
        <f>VLOOKUP(B2562,'DEER BldgType Assignment'!$B$7:$C$139,2,FALSE)</f>
        <v>NA</v>
      </c>
      <c r="G2562" s="113"/>
      <c r="H2562" s="113" t="str">
        <f t="shared" si="39"/>
        <v>NA</v>
      </c>
      <c r="I2562">
        <v>1</v>
      </c>
    </row>
    <row r="2563" spans="2:9">
      <c r="B2563" t="s">
        <v>319</v>
      </c>
      <c r="C2563" t="s">
        <v>373</v>
      </c>
      <c r="D2563" t="s">
        <v>289</v>
      </c>
      <c r="E2563" t="s">
        <v>391</v>
      </c>
      <c r="F2563" s="113" t="str">
        <f>VLOOKUP(B2563,'DEER BldgType Assignment'!$B$7:$C$139,2,FALSE)</f>
        <v>NA</v>
      </c>
      <c r="G2563" s="113"/>
      <c r="H2563" s="113" t="str">
        <f t="shared" si="39"/>
        <v>NA</v>
      </c>
      <c r="I2563">
        <v>1</v>
      </c>
    </row>
    <row r="2564" spans="2:9">
      <c r="B2564" t="s">
        <v>319</v>
      </c>
      <c r="C2564" t="s">
        <v>373</v>
      </c>
      <c r="D2564" t="s">
        <v>289</v>
      </c>
      <c r="E2564" t="s">
        <v>406</v>
      </c>
      <c r="F2564" s="113" t="str">
        <f>VLOOKUP(B2564,'DEER BldgType Assignment'!$B$7:$C$139,2,FALSE)</f>
        <v>NA</v>
      </c>
      <c r="G2564" s="113"/>
      <c r="H2564" s="113" t="str">
        <f t="shared" si="39"/>
        <v>NA</v>
      </c>
      <c r="I2564">
        <v>1</v>
      </c>
    </row>
    <row r="2565" spans="2:9">
      <c r="B2565" t="s">
        <v>319</v>
      </c>
      <c r="C2565" t="s">
        <v>373</v>
      </c>
      <c r="D2565" t="s">
        <v>289</v>
      </c>
      <c r="E2565" t="s">
        <v>397</v>
      </c>
      <c r="F2565" s="113" t="str">
        <f>VLOOKUP(B2565,'DEER BldgType Assignment'!$B$7:$C$139,2,FALSE)</f>
        <v>NA</v>
      </c>
      <c r="G2565" s="113"/>
      <c r="H2565" s="113" t="str">
        <f t="shared" si="39"/>
        <v>NA</v>
      </c>
      <c r="I2565">
        <v>1</v>
      </c>
    </row>
    <row r="2566" spans="2:9">
      <c r="B2566" t="s">
        <v>319</v>
      </c>
      <c r="C2566" t="s">
        <v>373</v>
      </c>
      <c r="D2566" t="s">
        <v>289</v>
      </c>
      <c r="E2566" t="s">
        <v>398</v>
      </c>
      <c r="F2566" s="113" t="str">
        <f>VLOOKUP(B2566,'DEER BldgType Assignment'!$B$7:$C$139,2,FALSE)</f>
        <v>NA</v>
      </c>
      <c r="G2566" s="113"/>
      <c r="H2566" s="113" t="str">
        <f t="shared" si="39"/>
        <v>NA</v>
      </c>
      <c r="I2566">
        <v>1</v>
      </c>
    </row>
    <row r="2567" spans="2:9">
      <c r="B2567" t="s">
        <v>319</v>
      </c>
      <c r="C2567" t="s">
        <v>373</v>
      </c>
      <c r="D2567" t="s">
        <v>289</v>
      </c>
      <c r="E2567" t="s">
        <v>387</v>
      </c>
      <c r="F2567" s="113" t="str">
        <f>VLOOKUP(B2567,'DEER BldgType Assignment'!$B$7:$C$139,2,FALSE)</f>
        <v>NA</v>
      </c>
      <c r="G2567" s="113"/>
      <c r="H2567" s="113" t="str">
        <f t="shared" si="39"/>
        <v>NA</v>
      </c>
      <c r="I2567">
        <v>4</v>
      </c>
    </row>
    <row r="2568" spans="2:9">
      <c r="B2568" t="s">
        <v>344</v>
      </c>
      <c r="C2568" t="s">
        <v>373</v>
      </c>
      <c r="D2568" t="s">
        <v>52</v>
      </c>
      <c r="E2568" t="s">
        <v>387</v>
      </c>
      <c r="F2568" s="113" t="str">
        <f>VLOOKUP(B2568,'DEER BldgType Assignment'!$B$7:$C$139,2,FALSE)</f>
        <v>SUn</v>
      </c>
      <c r="G2568" s="113"/>
      <c r="H2568" s="113" t="str">
        <f t="shared" ref="H2568:H2631" si="40">IF(ISBLANK(G2568),F2568,G2568)</f>
        <v>SUn</v>
      </c>
      <c r="I2568">
        <v>2</v>
      </c>
    </row>
    <row r="2569" spans="2:9">
      <c r="B2569" t="s">
        <v>237</v>
      </c>
      <c r="C2569" t="s">
        <v>44</v>
      </c>
      <c r="D2569" t="s">
        <v>44</v>
      </c>
      <c r="E2569" t="s">
        <v>415</v>
      </c>
      <c r="F2569" s="113" t="str">
        <f>VLOOKUP(B2569,'DEER BldgType Assignment'!$B$7:$C$139,2,FALSE)</f>
        <v>RSD</v>
      </c>
      <c r="G2569" s="113"/>
      <c r="H2569" s="113" t="str">
        <f t="shared" si="40"/>
        <v>RSD</v>
      </c>
      <c r="I2569">
        <v>1</v>
      </c>
    </row>
    <row r="2570" spans="2:9">
      <c r="B2570" t="s">
        <v>237</v>
      </c>
      <c r="C2570" t="s">
        <v>44</v>
      </c>
      <c r="D2570" t="s">
        <v>44</v>
      </c>
      <c r="E2570" t="s">
        <v>366</v>
      </c>
      <c r="F2570" s="113" t="str">
        <f>VLOOKUP(B2570,'DEER BldgType Assignment'!$B$7:$C$139,2,FALSE)</f>
        <v>RSD</v>
      </c>
      <c r="G2570" s="113"/>
      <c r="H2570" s="113" t="str">
        <f t="shared" si="40"/>
        <v>RSD</v>
      </c>
      <c r="I2570">
        <v>1</v>
      </c>
    </row>
    <row r="2571" spans="2:9">
      <c r="B2571" t="s">
        <v>165</v>
      </c>
      <c r="C2571" t="s">
        <v>165</v>
      </c>
      <c r="D2571" t="s">
        <v>48</v>
      </c>
      <c r="E2571" t="s">
        <v>288</v>
      </c>
      <c r="F2571" s="113" t="str">
        <f>VLOOKUP(B2571,'DEER BldgType Assignment'!$B$7:$C$139,2,FALSE)</f>
        <v>RtS</v>
      </c>
      <c r="G2571" s="113"/>
      <c r="H2571" s="113" t="str">
        <f t="shared" si="40"/>
        <v>RtS</v>
      </c>
      <c r="I2571">
        <v>3</v>
      </c>
    </row>
    <row r="2572" spans="2:9">
      <c r="B2572" t="s">
        <v>300</v>
      </c>
      <c r="C2572" t="s">
        <v>48</v>
      </c>
      <c r="D2572" t="s">
        <v>48</v>
      </c>
      <c r="E2572" t="s">
        <v>413</v>
      </c>
      <c r="F2572" s="113" t="str">
        <f>VLOOKUP(B2572,'DEER BldgType Assignment'!$B$7:$C$139,2,FALSE)</f>
        <v>RtS</v>
      </c>
      <c r="G2572" s="113"/>
      <c r="H2572" s="113" t="str">
        <f t="shared" si="40"/>
        <v>RtS</v>
      </c>
      <c r="I2572">
        <v>1</v>
      </c>
    </row>
    <row r="2573" spans="2:9">
      <c r="B2573" t="s">
        <v>300</v>
      </c>
      <c r="C2573" t="s">
        <v>48</v>
      </c>
      <c r="D2573" t="s">
        <v>48</v>
      </c>
      <c r="E2573" t="s">
        <v>386</v>
      </c>
      <c r="F2573" s="113" t="str">
        <f>VLOOKUP(B2573,'DEER BldgType Assignment'!$B$7:$C$139,2,FALSE)</f>
        <v>RtS</v>
      </c>
      <c r="G2573" s="113"/>
      <c r="H2573" s="113" t="str">
        <f t="shared" si="40"/>
        <v>RtS</v>
      </c>
      <c r="I2573">
        <v>1</v>
      </c>
    </row>
    <row r="2574" spans="2:9">
      <c r="B2574" t="s">
        <v>300</v>
      </c>
      <c r="C2574" t="s">
        <v>48</v>
      </c>
      <c r="D2574" t="s">
        <v>48</v>
      </c>
      <c r="E2574" t="s">
        <v>366</v>
      </c>
      <c r="F2574" s="113" t="str">
        <f>VLOOKUP(B2574,'DEER BldgType Assignment'!$B$7:$C$139,2,FALSE)</f>
        <v>RtS</v>
      </c>
      <c r="G2574" s="113"/>
      <c r="H2574" s="113" t="str">
        <f t="shared" si="40"/>
        <v>RtS</v>
      </c>
      <c r="I2574">
        <v>1</v>
      </c>
    </row>
    <row r="2575" spans="2:9">
      <c r="B2575" t="s">
        <v>335</v>
      </c>
      <c r="C2575" t="s">
        <v>375</v>
      </c>
      <c r="D2575" t="s">
        <v>48</v>
      </c>
      <c r="E2575" t="s">
        <v>401</v>
      </c>
      <c r="F2575" s="113" t="str">
        <f>VLOOKUP(B2575,'DEER BldgType Assignment'!$B$7:$C$139,2,FALSE)</f>
        <v>RtS</v>
      </c>
      <c r="G2575" s="113"/>
      <c r="H2575" s="113" t="str">
        <f t="shared" si="40"/>
        <v>RtS</v>
      </c>
      <c r="I2575">
        <v>1</v>
      </c>
    </row>
    <row r="2576" spans="2:9">
      <c r="B2576" t="s">
        <v>344</v>
      </c>
      <c r="C2576" t="s">
        <v>373</v>
      </c>
      <c r="D2576" t="s">
        <v>52</v>
      </c>
      <c r="E2576" t="s">
        <v>387</v>
      </c>
      <c r="F2576" s="113" t="str">
        <f>VLOOKUP(B2576,'DEER BldgType Assignment'!$B$7:$C$139,2,FALSE)</f>
        <v>SUn</v>
      </c>
      <c r="G2576" s="113"/>
      <c r="H2576" s="113" t="str">
        <f t="shared" si="40"/>
        <v>SUn</v>
      </c>
      <c r="I2576">
        <v>1</v>
      </c>
    </row>
    <row r="2577" spans="2:9">
      <c r="B2577" t="s">
        <v>277</v>
      </c>
      <c r="C2577" t="s">
        <v>17</v>
      </c>
      <c r="D2577" t="s">
        <v>100</v>
      </c>
      <c r="E2577" t="s">
        <v>366</v>
      </c>
      <c r="F2577" s="113" t="str">
        <f>VLOOKUP(B2577,'DEER BldgType Assignment'!$B$7:$C$139,2,FALSE)</f>
        <v>EPr</v>
      </c>
      <c r="G2577" s="113"/>
      <c r="H2577" s="113" t="str">
        <f t="shared" si="40"/>
        <v>EPr</v>
      </c>
      <c r="I2577">
        <v>1</v>
      </c>
    </row>
    <row r="2578" spans="2:9">
      <c r="B2578" t="s">
        <v>292</v>
      </c>
      <c r="C2578" t="s">
        <v>42</v>
      </c>
      <c r="D2578" t="s">
        <v>42</v>
      </c>
      <c r="E2578" t="s">
        <v>391</v>
      </c>
      <c r="F2578" s="113" t="str">
        <f>VLOOKUP(B2578,'DEER BldgType Assignment'!$B$7:$C$139,2,FALSE)</f>
        <v>RFF</v>
      </c>
      <c r="G2578" s="113"/>
      <c r="H2578" s="113" t="str">
        <f t="shared" si="40"/>
        <v>RFF</v>
      </c>
      <c r="I2578">
        <v>1</v>
      </c>
    </row>
    <row r="2579" spans="2:9">
      <c r="B2579" t="s">
        <v>277</v>
      </c>
      <c r="C2579" t="s">
        <v>17</v>
      </c>
      <c r="D2579" t="s">
        <v>100</v>
      </c>
      <c r="E2579" t="s">
        <v>389</v>
      </c>
      <c r="F2579" s="113" t="str">
        <f>VLOOKUP(B2579,'DEER BldgType Assignment'!$B$7:$C$139,2,FALSE)</f>
        <v>EPr</v>
      </c>
      <c r="G2579" s="113"/>
      <c r="H2579" s="113" t="str">
        <f t="shared" si="40"/>
        <v>EPr</v>
      </c>
      <c r="I2579">
        <v>3</v>
      </c>
    </row>
    <row r="2580" spans="2:9">
      <c r="B2580" t="s">
        <v>277</v>
      </c>
      <c r="C2580" t="s">
        <v>17</v>
      </c>
      <c r="D2580" t="s">
        <v>100</v>
      </c>
      <c r="E2580" t="s">
        <v>385</v>
      </c>
      <c r="F2580" s="113" t="str">
        <f>VLOOKUP(B2580,'DEER BldgType Assignment'!$B$7:$C$139,2,FALSE)</f>
        <v>EPr</v>
      </c>
      <c r="G2580" s="113"/>
      <c r="H2580" s="113" t="str">
        <f t="shared" si="40"/>
        <v>EPr</v>
      </c>
      <c r="I2580">
        <v>1</v>
      </c>
    </row>
    <row r="2581" spans="2:9">
      <c r="B2581" t="s">
        <v>277</v>
      </c>
      <c r="C2581" t="s">
        <v>17</v>
      </c>
      <c r="D2581" t="s">
        <v>100</v>
      </c>
      <c r="E2581" t="s">
        <v>391</v>
      </c>
      <c r="F2581" s="113" t="str">
        <f>VLOOKUP(B2581,'DEER BldgType Assignment'!$B$7:$C$139,2,FALSE)</f>
        <v>EPr</v>
      </c>
      <c r="G2581" s="113"/>
      <c r="H2581" s="113" t="str">
        <f t="shared" si="40"/>
        <v>EPr</v>
      </c>
      <c r="I2581">
        <v>1</v>
      </c>
    </row>
    <row r="2582" spans="2:9">
      <c r="B2582" t="s">
        <v>277</v>
      </c>
      <c r="C2582" t="s">
        <v>17</v>
      </c>
      <c r="D2582" t="s">
        <v>100</v>
      </c>
      <c r="E2582" t="s">
        <v>397</v>
      </c>
      <c r="F2582" s="113" t="str">
        <f>VLOOKUP(B2582,'DEER BldgType Assignment'!$B$7:$C$139,2,FALSE)</f>
        <v>EPr</v>
      </c>
      <c r="G2582" s="113"/>
      <c r="H2582" s="113" t="str">
        <f t="shared" si="40"/>
        <v>EPr</v>
      </c>
      <c r="I2582">
        <v>1</v>
      </c>
    </row>
    <row r="2583" spans="2:9">
      <c r="B2583" t="s">
        <v>293</v>
      </c>
      <c r="C2583" t="s">
        <v>34</v>
      </c>
      <c r="D2583" t="s">
        <v>34</v>
      </c>
      <c r="E2583" t="s">
        <v>366</v>
      </c>
      <c r="F2583" s="113" t="str">
        <f>VLOOKUP(B2583,'DEER BldgType Assignment'!$B$7:$C$139,2,FALSE)</f>
        <v>OfS</v>
      </c>
      <c r="G2583" s="113"/>
      <c r="H2583" s="113" t="str">
        <f t="shared" si="40"/>
        <v>OfS</v>
      </c>
      <c r="I2583">
        <v>1</v>
      </c>
    </row>
    <row r="2584" spans="2:9">
      <c r="B2584" t="s">
        <v>293</v>
      </c>
      <c r="C2584" t="s">
        <v>34</v>
      </c>
      <c r="D2584" t="s">
        <v>34</v>
      </c>
      <c r="E2584" t="s">
        <v>398</v>
      </c>
      <c r="F2584" s="113" t="str">
        <f>VLOOKUP(B2584,'DEER BldgType Assignment'!$B$7:$C$139,2,FALSE)</f>
        <v>OfS</v>
      </c>
      <c r="G2584" s="113"/>
      <c r="H2584" s="113" t="str">
        <f t="shared" si="40"/>
        <v>OfS</v>
      </c>
      <c r="I2584">
        <v>1</v>
      </c>
    </row>
    <row r="2585" spans="2:9">
      <c r="B2585" s="100" t="s">
        <v>298</v>
      </c>
      <c r="C2585" t="s">
        <v>34</v>
      </c>
      <c r="D2585" t="s">
        <v>34</v>
      </c>
      <c r="E2585" t="s">
        <v>395</v>
      </c>
      <c r="F2585" s="113" t="str">
        <f>VLOOKUP(B2585,'DEER BldgType Assignment'!$B$7:$C$139,2,FALSE)</f>
        <v>OfS</v>
      </c>
      <c r="G2585" s="113"/>
      <c r="H2585" s="113" t="str">
        <f t="shared" si="40"/>
        <v>OfS</v>
      </c>
      <c r="I2585">
        <v>1</v>
      </c>
    </row>
    <row r="2586" spans="2:9">
      <c r="B2586" s="100" t="s">
        <v>298</v>
      </c>
      <c r="C2586" t="s">
        <v>34</v>
      </c>
      <c r="D2586" t="s">
        <v>34</v>
      </c>
      <c r="E2586" t="s">
        <v>391</v>
      </c>
      <c r="F2586" s="113" t="str">
        <f>VLOOKUP(B2586,'DEER BldgType Assignment'!$B$7:$C$139,2,FALSE)</f>
        <v>OfS</v>
      </c>
      <c r="G2586" s="113"/>
      <c r="H2586" s="113" t="str">
        <f t="shared" si="40"/>
        <v>OfS</v>
      </c>
      <c r="I2586">
        <v>1</v>
      </c>
    </row>
    <row r="2587" spans="2:9">
      <c r="B2587" s="100" t="s">
        <v>298</v>
      </c>
      <c r="C2587" t="s">
        <v>34</v>
      </c>
      <c r="D2587" t="s">
        <v>34</v>
      </c>
      <c r="E2587" t="s">
        <v>386</v>
      </c>
      <c r="F2587" s="113" t="str">
        <f>VLOOKUP(B2587,'DEER BldgType Assignment'!$B$7:$C$139,2,FALSE)</f>
        <v>OfS</v>
      </c>
      <c r="G2587" s="113"/>
      <c r="H2587" s="113" t="str">
        <f t="shared" si="40"/>
        <v>OfS</v>
      </c>
      <c r="I2587">
        <v>2</v>
      </c>
    </row>
    <row r="2588" spans="2:9">
      <c r="B2588" s="100" t="s">
        <v>298</v>
      </c>
      <c r="C2588" t="s">
        <v>34</v>
      </c>
      <c r="D2588" t="s">
        <v>34</v>
      </c>
      <c r="E2588" t="s">
        <v>366</v>
      </c>
      <c r="F2588" s="113" t="str">
        <f>VLOOKUP(B2588,'DEER BldgType Assignment'!$B$7:$C$139,2,FALSE)</f>
        <v>OfS</v>
      </c>
      <c r="G2588" s="113"/>
      <c r="H2588" s="113" t="str">
        <f t="shared" si="40"/>
        <v>OfS</v>
      </c>
      <c r="I2588">
        <v>1</v>
      </c>
    </row>
    <row r="2589" spans="2:9">
      <c r="B2589" t="s">
        <v>292</v>
      </c>
      <c r="C2589" t="s">
        <v>44</v>
      </c>
      <c r="D2589" t="s">
        <v>42</v>
      </c>
      <c r="E2589" t="s">
        <v>366</v>
      </c>
      <c r="F2589" s="113" t="str">
        <f>VLOOKUP(B2589,'DEER BldgType Assignment'!$B$7:$C$139,2,FALSE)</f>
        <v>RFF</v>
      </c>
      <c r="G2589" s="113"/>
      <c r="H2589" s="113" t="str">
        <f t="shared" si="40"/>
        <v>RFF</v>
      </c>
      <c r="I2589">
        <v>1</v>
      </c>
    </row>
    <row r="2590" spans="2:9">
      <c r="B2590" t="s">
        <v>341</v>
      </c>
      <c r="C2590" t="s">
        <v>44</v>
      </c>
      <c r="D2590" t="s">
        <v>44</v>
      </c>
      <c r="E2590" t="s">
        <v>405</v>
      </c>
      <c r="F2590" s="113" t="str">
        <f>VLOOKUP(B2590,'DEER BldgType Assignment'!$B$7:$C$139,2,FALSE)</f>
        <v>RSD</v>
      </c>
      <c r="G2590" s="113"/>
      <c r="H2590" s="113" t="str">
        <f t="shared" si="40"/>
        <v>RSD</v>
      </c>
      <c r="I2590">
        <v>1</v>
      </c>
    </row>
    <row r="2591" spans="2:9">
      <c r="B2591" t="s">
        <v>341</v>
      </c>
      <c r="C2591" t="s">
        <v>44</v>
      </c>
      <c r="D2591" t="s">
        <v>44</v>
      </c>
      <c r="E2591" t="s">
        <v>366</v>
      </c>
      <c r="F2591" s="113" t="str">
        <f>VLOOKUP(B2591,'DEER BldgType Assignment'!$B$7:$C$139,2,FALSE)</f>
        <v>RSD</v>
      </c>
      <c r="G2591" s="113"/>
      <c r="H2591" s="113" t="str">
        <f t="shared" si="40"/>
        <v>RSD</v>
      </c>
      <c r="I2591">
        <v>1</v>
      </c>
    </row>
    <row r="2592" spans="2:9">
      <c r="B2592" t="s">
        <v>341</v>
      </c>
      <c r="C2592" t="s">
        <v>44</v>
      </c>
      <c r="D2592" t="s">
        <v>44</v>
      </c>
      <c r="E2592" t="s">
        <v>387</v>
      </c>
      <c r="F2592" s="113" t="str">
        <f>VLOOKUP(B2592,'DEER BldgType Assignment'!$B$7:$C$139,2,FALSE)</f>
        <v>RSD</v>
      </c>
      <c r="G2592" s="113"/>
      <c r="H2592" s="113" t="str">
        <f t="shared" si="40"/>
        <v>RSD</v>
      </c>
      <c r="I2592">
        <v>1</v>
      </c>
    </row>
    <row r="2593" spans="2:9">
      <c r="B2593" t="s">
        <v>292</v>
      </c>
      <c r="C2593" t="s">
        <v>42</v>
      </c>
      <c r="D2593" t="s">
        <v>42</v>
      </c>
      <c r="E2593" t="s">
        <v>392</v>
      </c>
      <c r="F2593" s="113" t="str">
        <f>VLOOKUP(B2593,'DEER BldgType Assignment'!$B$7:$C$139,2,FALSE)</f>
        <v>RFF</v>
      </c>
      <c r="G2593" s="113"/>
      <c r="H2593" s="113" t="str">
        <f t="shared" si="40"/>
        <v>RFF</v>
      </c>
      <c r="I2593">
        <v>1</v>
      </c>
    </row>
    <row r="2594" spans="2:9">
      <c r="B2594" t="s">
        <v>292</v>
      </c>
      <c r="C2594" t="s">
        <v>42</v>
      </c>
      <c r="D2594" t="s">
        <v>42</v>
      </c>
      <c r="E2594" t="s">
        <v>366</v>
      </c>
      <c r="F2594" s="113" t="str">
        <f>VLOOKUP(B2594,'DEER BldgType Assignment'!$B$7:$C$139,2,FALSE)</f>
        <v>RFF</v>
      </c>
      <c r="G2594" s="113"/>
      <c r="H2594" s="113" t="str">
        <f t="shared" si="40"/>
        <v>RFF</v>
      </c>
      <c r="I2594">
        <v>1</v>
      </c>
    </row>
    <row r="2595" spans="2:9">
      <c r="B2595" t="s">
        <v>297</v>
      </c>
      <c r="C2595" t="s">
        <v>42</v>
      </c>
      <c r="D2595" t="s">
        <v>48</v>
      </c>
      <c r="E2595" t="s">
        <v>401</v>
      </c>
      <c r="F2595" s="113" t="str">
        <f>VLOOKUP(B2595,'DEER BldgType Assignment'!$B$7:$C$139,2,FALSE)</f>
        <v>RtS</v>
      </c>
      <c r="G2595" s="113"/>
      <c r="H2595" s="113" t="str">
        <f t="shared" si="40"/>
        <v>RtS</v>
      </c>
      <c r="I2595">
        <v>1</v>
      </c>
    </row>
    <row r="2596" spans="2:9">
      <c r="B2596" t="s">
        <v>335</v>
      </c>
      <c r="C2596" t="s">
        <v>48</v>
      </c>
      <c r="D2596" t="s">
        <v>48</v>
      </c>
      <c r="E2596" t="s">
        <v>401</v>
      </c>
      <c r="F2596" s="113" t="str">
        <f>VLOOKUP(B2596,'DEER BldgType Assignment'!$B$7:$C$139,2,FALSE)</f>
        <v>RtS</v>
      </c>
      <c r="G2596" s="113"/>
      <c r="H2596" s="113" t="str">
        <f t="shared" si="40"/>
        <v>RtS</v>
      </c>
      <c r="I2596">
        <v>1</v>
      </c>
    </row>
    <row r="2597" spans="2:9">
      <c r="B2597" s="100" t="s">
        <v>340</v>
      </c>
      <c r="C2597" t="s">
        <v>375</v>
      </c>
      <c r="D2597" t="s">
        <v>50</v>
      </c>
      <c r="E2597" t="s">
        <v>387</v>
      </c>
      <c r="F2597" s="113" t="str">
        <f>VLOOKUP(B2597,'DEER BldgType Assignment'!$B$7:$C$139,2,FALSE)</f>
        <v>SCn</v>
      </c>
      <c r="G2597" s="113"/>
      <c r="H2597" s="113" t="str">
        <f t="shared" si="40"/>
        <v>SCn</v>
      </c>
      <c r="I2597">
        <v>9</v>
      </c>
    </row>
    <row r="2598" spans="2:9">
      <c r="B2598" s="100" t="s">
        <v>340</v>
      </c>
      <c r="C2598" t="s">
        <v>375</v>
      </c>
      <c r="D2598" t="s">
        <v>50</v>
      </c>
      <c r="E2598" t="s">
        <v>381</v>
      </c>
      <c r="F2598" s="113" t="str">
        <f>VLOOKUP(B2598,'DEER BldgType Assignment'!$B$7:$C$139,2,FALSE)</f>
        <v>SCn</v>
      </c>
      <c r="G2598" s="113"/>
      <c r="H2598" s="113" t="str">
        <f t="shared" si="40"/>
        <v>SCn</v>
      </c>
      <c r="I2598">
        <v>1</v>
      </c>
    </row>
    <row r="2599" spans="2:9">
      <c r="B2599" s="100" t="s">
        <v>340</v>
      </c>
      <c r="C2599" t="s">
        <v>375</v>
      </c>
      <c r="D2599" t="s">
        <v>50</v>
      </c>
      <c r="E2599" t="s">
        <v>401</v>
      </c>
      <c r="F2599" s="113" t="str">
        <f>VLOOKUP(B2599,'DEER BldgType Assignment'!$B$7:$C$139,2,FALSE)</f>
        <v>SCn</v>
      </c>
      <c r="G2599" s="113"/>
      <c r="H2599" s="113" t="str">
        <f t="shared" si="40"/>
        <v>SCn</v>
      </c>
      <c r="I2599">
        <v>1</v>
      </c>
    </row>
    <row r="2600" spans="2:9">
      <c r="B2600" t="s">
        <v>291</v>
      </c>
      <c r="C2600" t="s">
        <v>17</v>
      </c>
      <c r="D2600" t="s">
        <v>100</v>
      </c>
      <c r="E2600" t="s">
        <v>390</v>
      </c>
      <c r="F2600" s="113" t="str">
        <f>VLOOKUP(B2600,'DEER BldgType Assignment'!$B$7:$C$139,2,FALSE)</f>
        <v>EPr</v>
      </c>
      <c r="G2600" s="113"/>
      <c r="H2600" s="113" t="str">
        <f t="shared" si="40"/>
        <v>EPr</v>
      </c>
      <c r="I2600">
        <v>6</v>
      </c>
    </row>
    <row r="2601" spans="2:9">
      <c r="B2601" t="s">
        <v>277</v>
      </c>
      <c r="C2601" t="s">
        <v>17</v>
      </c>
      <c r="D2601" t="s">
        <v>100</v>
      </c>
      <c r="E2601" t="s">
        <v>389</v>
      </c>
      <c r="F2601" s="113" t="str">
        <f>VLOOKUP(B2601,'DEER BldgType Assignment'!$B$7:$C$139,2,FALSE)</f>
        <v>EPr</v>
      </c>
      <c r="G2601" s="113"/>
      <c r="H2601" s="113" t="str">
        <f t="shared" si="40"/>
        <v>EPr</v>
      </c>
      <c r="I2601">
        <v>1</v>
      </c>
    </row>
    <row r="2602" spans="2:9">
      <c r="B2602" t="s">
        <v>277</v>
      </c>
      <c r="C2602" t="s">
        <v>17</v>
      </c>
      <c r="D2602" t="s">
        <v>100</v>
      </c>
      <c r="E2602" t="s">
        <v>397</v>
      </c>
      <c r="F2602" s="113" t="str">
        <f>VLOOKUP(B2602,'DEER BldgType Assignment'!$B$7:$C$139,2,FALSE)</f>
        <v>EPr</v>
      </c>
      <c r="G2602" s="113"/>
      <c r="H2602" s="113" t="str">
        <f t="shared" si="40"/>
        <v>EPr</v>
      </c>
      <c r="I2602">
        <v>1</v>
      </c>
    </row>
    <row r="2603" spans="2:9">
      <c r="B2603" t="s">
        <v>277</v>
      </c>
      <c r="C2603" t="s">
        <v>17</v>
      </c>
      <c r="D2603" t="s">
        <v>100</v>
      </c>
      <c r="E2603" t="s">
        <v>391</v>
      </c>
      <c r="F2603" s="113" t="str">
        <f>VLOOKUP(B2603,'DEER BldgType Assignment'!$B$7:$C$139,2,FALSE)</f>
        <v>EPr</v>
      </c>
      <c r="G2603" s="113"/>
      <c r="H2603" s="113" t="str">
        <f t="shared" si="40"/>
        <v>EPr</v>
      </c>
      <c r="I2603">
        <v>1</v>
      </c>
    </row>
    <row r="2604" spans="2:9">
      <c r="B2604" t="s">
        <v>277</v>
      </c>
      <c r="C2604" t="s">
        <v>17</v>
      </c>
      <c r="D2604" t="s">
        <v>100</v>
      </c>
      <c r="E2604" t="s">
        <v>400</v>
      </c>
      <c r="F2604" s="113" t="str">
        <f>VLOOKUP(B2604,'DEER BldgType Assignment'!$B$7:$C$139,2,FALSE)</f>
        <v>EPr</v>
      </c>
      <c r="G2604" s="113"/>
      <c r="H2604" s="113" t="str">
        <f t="shared" si="40"/>
        <v>EPr</v>
      </c>
      <c r="I2604">
        <v>1</v>
      </c>
    </row>
    <row r="2605" spans="2:9">
      <c r="B2605" t="s">
        <v>277</v>
      </c>
      <c r="C2605" t="s">
        <v>17</v>
      </c>
      <c r="D2605" t="s">
        <v>100</v>
      </c>
      <c r="E2605" t="s">
        <v>379</v>
      </c>
      <c r="F2605" s="113" t="str">
        <f>VLOOKUP(B2605,'DEER BldgType Assignment'!$B$7:$C$139,2,FALSE)</f>
        <v>EPr</v>
      </c>
      <c r="G2605" s="113"/>
      <c r="H2605" s="113" t="str">
        <f t="shared" si="40"/>
        <v>EPr</v>
      </c>
      <c r="I2605">
        <v>1</v>
      </c>
    </row>
    <row r="2606" spans="2:9">
      <c r="B2606" t="s">
        <v>277</v>
      </c>
      <c r="C2606" t="s">
        <v>17</v>
      </c>
      <c r="D2606" t="s">
        <v>100</v>
      </c>
      <c r="E2606" t="s">
        <v>385</v>
      </c>
      <c r="F2606" s="113" t="str">
        <f>VLOOKUP(B2606,'DEER BldgType Assignment'!$B$7:$C$139,2,FALSE)</f>
        <v>EPr</v>
      </c>
      <c r="G2606" s="113"/>
      <c r="H2606" s="113" t="str">
        <f t="shared" si="40"/>
        <v>EPr</v>
      </c>
      <c r="I2606">
        <v>1</v>
      </c>
    </row>
    <row r="2607" spans="2:9">
      <c r="B2607" t="s">
        <v>277</v>
      </c>
      <c r="C2607" t="s">
        <v>17</v>
      </c>
      <c r="D2607" t="s">
        <v>100</v>
      </c>
      <c r="E2607" t="s">
        <v>366</v>
      </c>
      <c r="F2607" s="113" t="str">
        <f>VLOOKUP(B2607,'DEER BldgType Assignment'!$B$7:$C$139,2,FALSE)</f>
        <v>EPr</v>
      </c>
      <c r="G2607" s="113"/>
      <c r="H2607" s="113" t="str">
        <f t="shared" si="40"/>
        <v>EPr</v>
      </c>
      <c r="I2607">
        <v>1</v>
      </c>
    </row>
    <row r="2608" spans="2:9">
      <c r="B2608" t="s">
        <v>277</v>
      </c>
      <c r="C2608" t="s">
        <v>17</v>
      </c>
      <c r="D2608" t="s">
        <v>100</v>
      </c>
      <c r="E2608" t="s">
        <v>389</v>
      </c>
      <c r="F2608" s="113" t="str">
        <f>VLOOKUP(B2608,'DEER BldgType Assignment'!$B$7:$C$139,2,FALSE)</f>
        <v>EPr</v>
      </c>
      <c r="G2608" s="113"/>
      <c r="H2608" s="113" t="str">
        <f t="shared" si="40"/>
        <v>EPr</v>
      </c>
      <c r="I2608">
        <v>1</v>
      </c>
    </row>
    <row r="2609" spans="2:9">
      <c r="B2609" t="s">
        <v>277</v>
      </c>
      <c r="C2609" t="s">
        <v>17</v>
      </c>
      <c r="D2609" t="s">
        <v>100</v>
      </c>
      <c r="E2609" t="s">
        <v>397</v>
      </c>
      <c r="F2609" s="113" t="str">
        <f>VLOOKUP(B2609,'DEER BldgType Assignment'!$B$7:$C$139,2,FALSE)</f>
        <v>EPr</v>
      </c>
      <c r="G2609" s="113"/>
      <c r="H2609" s="113" t="str">
        <f t="shared" si="40"/>
        <v>EPr</v>
      </c>
      <c r="I2609">
        <v>1</v>
      </c>
    </row>
    <row r="2610" spans="2:9">
      <c r="B2610" t="s">
        <v>277</v>
      </c>
      <c r="C2610" t="s">
        <v>17</v>
      </c>
      <c r="D2610" t="s">
        <v>100</v>
      </c>
      <c r="E2610" t="s">
        <v>366</v>
      </c>
      <c r="F2610" s="113" t="str">
        <f>VLOOKUP(B2610,'DEER BldgType Assignment'!$B$7:$C$139,2,FALSE)</f>
        <v>EPr</v>
      </c>
      <c r="G2610" s="113"/>
      <c r="H2610" s="113" t="str">
        <f t="shared" si="40"/>
        <v>EPr</v>
      </c>
      <c r="I2610">
        <v>3</v>
      </c>
    </row>
    <row r="2611" spans="2:9">
      <c r="B2611" t="s">
        <v>344</v>
      </c>
      <c r="C2611" t="s">
        <v>373</v>
      </c>
      <c r="D2611" t="s">
        <v>52</v>
      </c>
      <c r="E2611" t="s">
        <v>404</v>
      </c>
      <c r="F2611" s="113" t="str">
        <f>VLOOKUP(B2611,'DEER BldgType Assignment'!$B$7:$C$139,2,FALSE)</f>
        <v>SUn</v>
      </c>
      <c r="G2611" s="113"/>
      <c r="H2611" s="113" t="str">
        <f t="shared" si="40"/>
        <v>SUn</v>
      </c>
      <c r="I2611">
        <v>1</v>
      </c>
    </row>
    <row r="2612" spans="2:9">
      <c r="B2612" t="s">
        <v>344</v>
      </c>
      <c r="C2612" t="s">
        <v>373</v>
      </c>
      <c r="D2612" t="s">
        <v>52</v>
      </c>
      <c r="E2612" t="s">
        <v>386</v>
      </c>
      <c r="F2612" s="113" t="str">
        <f>VLOOKUP(B2612,'DEER BldgType Assignment'!$B$7:$C$139,2,FALSE)</f>
        <v>SUn</v>
      </c>
      <c r="G2612" s="113"/>
      <c r="H2612" s="113" t="str">
        <f t="shared" si="40"/>
        <v>SUn</v>
      </c>
      <c r="I2612">
        <v>3</v>
      </c>
    </row>
    <row r="2613" spans="2:9">
      <c r="B2613" t="s">
        <v>344</v>
      </c>
      <c r="C2613" t="s">
        <v>373</v>
      </c>
      <c r="D2613" t="s">
        <v>52</v>
      </c>
      <c r="E2613" t="s">
        <v>398</v>
      </c>
      <c r="F2613" s="113" t="str">
        <f>VLOOKUP(B2613,'DEER BldgType Assignment'!$B$7:$C$139,2,FALSE)</f>
        <v>SUn</v>
      </c>
      <c r="G2613" s="113"/>
      <c r="H2613" s="113" t="str">
        <f t="shared" si="40"/>
        <v>SUn</v>
      </c>
      <c r="I2613">
        <v>1</v>
      </c>
    </row>
    <row r="2614" spans="2:9">
      <c r="B2614" t="s">
        <v>344</v>
      </c>
      <c r="C2614" t="s">
        <v>373</v>
      </c>
      <c r="D2614" t="s">
        <v>52</v>
      </c>
      <c r="E2614" t="s">
        <v>366</v>
      </c>
      <c r="F2614" s="113" t="str">
        <f>VLOOKUP(B2614,'DEER BldgType Assignment'!$B$7:$C$139,2,FALSE)</f>
        <v>SUn</v>
      </c>
      <c r="G2614" s="113"/>
      <c r="H2614" s="113" t="str">
        <f t="shared" si="40"/>
        <v>SUn</v>
      </c>
      <c r="I2614">
        <v>1</v>
      </c>
    </row>
    <row r="2615" spans="2:9">
      <c r="B2615" t="s">
        <v>344</v>
      </c>
      <c r="C2615" t="s">
        <v>373</v>
      </c>
      <c r="D2615" t="s">
        <v>52</v>
      </c>
      <c r="E2615" t="s">
        <v>387</v>
      </c>
      <c r="F2615" s="113" t="str">
        <f>VLOOKUP(B2615,'DEER BldgType Assignment'!$B$7:$C$139,2,FALSE)</f>
        <v>SUn</v>
      </c>
      <c r="G2615" s="113"/>
      <c r="H2615" s="113" t="str">
        <f t="shared" si="40"/>
        <v>SUn</v>
      </c>
      <c r="I2615">
        <v>3</v>
      </c>
    </row>
    <row r="2616" spans="2:9">
      <c r="B2616" t="s">
        <v>277</v>
      </c>
      <c r="C2616" t="s">
        <v>17</v>
      </c>
      <c r="D2616" t="s">
        <v>100</v>
      </c>
      <c r="E2616" t="s">
        <v>385</v>
      </c>
      <c r="F2616" s="113" t="str">
        <f>VLOOKUP(B2616,'DEER BldgType Assignment'!$B$7:$C$139,2,FALSE)</f>
        <v>EPr</v>
      </c>
      <c r="G2616" s="113"/>
      <c r="H2616" s="113" t="str">
        <f t="shared" si="40"/>
        <v>EPr</v>
      </c>
      <c r="I2616">
        <v>1</v>
      </c>
    </row>
    <row r="2617" spans="2:9">
      <c r="B2617" t="s">
        <v>277</v>
      </c>
      <c r="C2617" t="s">
        <v>17</v>
      </c>
      <c r="D2617" t="s">
        <v>100</v>
      </c>
      <c r="E2617" t="s">
        <v>406</v>
      </c>
      <c r="F2617" s="113" t="str">
        <f>VLOOKUP(B2617,'DEER BldgType Assignment'!$B$7:$C$139,2,FALSE)</f>
        <v>EPr</v>
      </c>
      <c r="G2617" s="113"/>
      <c r="H2617" s="113" t="str">
        <f t="shared" si="40"/>
        <v>EPr</v>
      </c>
      <c r="I2617">
        <v>1</v>
      </c>
    </row>
    <row r="2618" spans="2:9">
      <c r="B2618" t="s">
        <v>277</v>
      </c>
      <c r="C2618" t="s">
        <v>17</v>
      </c>
      <c r="D2618" t="s">
        <v>100</v>
      </c>
      <c r="E2618" t="s">
        <v>386</v>
      </c>
      <c r="F2618" s="113" t="str">
        <f>VLOOKUP(B2618,'DEER BldgType Assignment'!$B$7:$C$139,2,FALSE)</f>
        <v>EPr</v>
      </c>
      <c r="G2618" s="113"/>
      <c r="H2618" s="113" t="str">
        <f t="shared" si="40"/>
        <v>EPr</v>
      </c>
      <c r="I2618">
        <v>1</v>
      </c>
    </row>
    <row r="2619" spans="2:9">
      <c r="B2619" t="s">
        <v>277</v>
      </c>
      <c r="C2619" t="s">
        <v>17</v>
      </c>
      <c r="D2619" t="s">
        <v>100</v>
      </c>
      <c r="E2619" t="s">
        <v>389</v>
      </c>
      <c r="F2619" s="113" t="str">
        <f>VLOOKUP(B2619,'DEER BldgType Assignment'!$B$7:$C$139,2,FALSE)</f>
        <v>EPr</v>
      </c>
      <c r="G2619" s="113"/>
      <c r="H2619" s="113" t="str">
        <f t="shared" si="40"/>
        <v>EPr</v>
      </c>
      <c r="I2619">
        <v>13</v>
      </c>
    </row>
    <row r="2620" spans="2:9">
      <c r="B2620" t="s">
        <v>277</v>
      </c>
      <c r="C2620" t="s">
        <v>17</v>
      </c>
      <c r="D2620" t="s">
        <v>100</v>
      </c>
      <c r="E2620" t="s">
        <v>391</v>
      </c>
      <c r="F2620" s="113" t="str">
        <f>VLOOKUP(B2620,'DEER BldgType Assignment'!$B$7:$C$139,2,FALSE)</f>
        <v>EPr</v>
      </c>
      <c r="G2620" s="113"/>
      <c r="H2620" s="113" t="str">
        <f t="shared" si="40"/>
        <v>EPr</v>
      </c>
      <c r="I2620">
        <v>1</v>
      </c>
    </row>
    <row r="2621" spans="2:9">
      <c r="B2621" t="s">
        <v>277</v>
      </c>
      <c r="C2621" t="s">
        <v>17</v>
      </c>
      <c r="D2621" t="s">
        <v>100</v>
      </c>
      <c r="E2621" t="s">
        <v>165</v>
      </c>
      <c r="F2621" s="113" t="str">
        <f>VLOOKUP(B2621,'DEER BldgType Assignment'!$B$7:$C$139,2,FALSE)</f>
        <v>EPr</v>
      </c>
      <c r="G2621" s="113"/>
      <c r="H2621" s="113" t="str">
        <f t="shared" si="40"/>
        <v>EPr</v>
      </c>
      <c r="I2621">
        <v>1</v>
      </c>
    </row>
    <row r="2622" spans="2:9">
      <c r="B2622" t="s">
        <v>277</v>
      </c>
      <c r="C2622" t="s">
        <v>17</v>
      </c>
      <c r="D2622" t="s">
        <v>100</v>
      </c>
      <c r="E2622" t="s">
        <v>366</v>
      </c>
      <c r="F2622" s="113" t="str">
        <f>VLOOKUP(B2622,'DEER BldgType Assignment'!$B$7:$C$139,2,FALSE)</f>
        <v>EPr</v>
      </c>
      <c r="G2622" s="113"/>
      <c r="H2622" s="113" t="str">
        <f t="shared" si="40"/>
        <v>EPr</v>
      </c>
      <c r="I2622">
        <v>3</v>
      </c>
    </row>
    <row r="2623" spans="2:9">
      <c r="B2623" t="s">
        <v>165</v>
      </c>
      <c r="C2623" t="s">
        <v>165</v>
      </c>
      <c r="D2623" t="s">
        <v>48</v>
      </c>
      <c r="E2623" t="s">
        <v>386</v>
      </c>
      <c r="F2623" s="113" t="str">
        <f>VLOOKUP(B2623,'DEER BldgType Assignment'!$B$7:$C$139,2,FALSE)</f>
        <v>RtS</v>
      </c>
      <c r="G2623" s="113"/>
      <c r="H2623" s="113" t="str">
        <f t="shared" si="40"/>
        <v>RtS</v>
      </c>
      <c r="I2623">
        <v>2</v>
      </c>
    </row>
    <row r="2624" spans="2:9">
      <c r="B2624" t="s">
        <v>277</v>
      </c>
      <c r="C2624" t="s">
        <v>17</v>
      </c>
      <c r="D2624" t="s">
        <v>100</v>
      </c>
      <c r="E2624" t="s">
        <v>389</v>
      </c>
      <c r="F2624" s="113" t="str">
        <f>VLOOKUP(B2624,'DEER BldgType Assignment'!$B$7:$C$139,2,FALSE)</f>
        <v>EPr</v>
      </c>
      <c r="G2624" s="113"/>
      <c r="H2624" s="113" t="str">
        <f t="shared" si="40"/>
        <v>EPr</v>
      </c>
      <c r="I2624">
        <v>3</v>
      </c>
    </row>
    <row r="2625" spans="2:9">
      <c r="B2625" t="s">
        <v>277</v>
      </c>
      <c r="C2625" t="s">
        <v>17</v>
      </c>
      <c r="D2625" t="s">
        <v>100</v>
      </c>
      <c r="E2625" t="s">
        <v>398</v>
      </c>
      <c r="F2625" s="113" t="str">
        <f>VLOOKUP(B2625,'DEER BldgType Assignment'!$B$7:$C$139,2,FALSE)</f>
        <v>EPr</v>
      </c>
      <c r="G2625" s="113"/>
      <c r="H2625" s="113" t="str">
        <f t="shared" si="40"/>
        <v>EPr</v>
      </c>
      <c r="I2625">
        <v>1</v>
      </c>
    </row>
    <row r="2626" spans="2:9">
      <c r="B2626" t="s">
        <v>277</v>
      </c>
      <c r="C2626" t="s">
        <v>17</v>
      </c>
      <c r="D2626" t="s">
        <v>100</v>
      </c>
      <c r="E2626" t="s">
        <v>391</v>
      </c>
      <c r="F2626" s="113" t="str">
        <f>VLOOKUP(B2626,'DEER BldgType Assignment'!$B$7:$C$139,2,FALSE)</f>
        <v>EPr</v>
      </c>
      <c r="G2626" s="113"/>
      <c r="H2626" s="113" t="str">
        <f t="shared" si="40"/>
        <v>EPr</v>
      </c>
      <c r="I2626">
        <v>2</v>
      </c>
    </row>
    <row r="2627" spans="2:9">
      <c r="B2627" t="s">
        <v>277</v>
      </c>
      <c r="C2627" t="s">
        <v>17</v>
      </c>
      <c r="D2627" t="s">
        <v>100</v>
      </c>
      <c r="E2627" t="s">
        <v>366</v>
      </c>
      <c r="F2627" s="113" t="str">
        <f>VLOOKUP(B2627,'DEER BldgType Assignment'!$B$7:$C$139,2,FALSE)</f>
        <v>EPr</v>
      </c>
      <c r="G2627" s="113"/>
      <c r="H2627" s="113" t="str">
        <f t="shared" si="40"/>
        <v>EPr</v>
      </c>
      <c r="I2627">
        <v>2</v>
      </c>
    </row>
    <row r="2628" spans="2:9">
      <c r="B2628" t="s">
        <v>333</v>
      </c>
      <c r="C2628" t="s">
        <v>375</v>
      </c>
      <c r="D2628" t="s">
        <v>46</v>
      </c>
      <c r="E2628" t="s">
        <v>401</v>
      </c>
      <c r="F2628" s="113" t="str">
        <f>VLOOKUP(B2628,'DEER BldgType Assignment'!$B$7:$C$139,2,FALSE)</f>
        <v>RtL</v>
      </c>
      <c r="G2628" s="113"/>
      <c r="H2628" s="113" t="str">
        <f t="shared" si="40"/>
        <v>RtL</v>
      </c>
      <c r="I2628">
        <v>3</v>
      </c>
    </row>
    <row r="2629" spans="2:9">
      <c r="B2629" t="s">
        <v>344</v>
      </c>
      <c r="C2629" t="s">
        <v>373</v>
      </c>
      <c r="D2629" t="s">
        <v>52</v>
      </c>
      <c r="E2629" t="s">
        <v>387</v>
      </c>
      <c r="F2629" s="113" t="str">
        <f>VLOOKUP(B2629,'DEER BldgType Assignment'!$B$7:$C$139,2,FALSE)</f>
        <v>SUn</v>
      </c>
      <c r="G2629" s="113"/>
      <c r="H2629" s="113" t="str">
        <f t="shared" si="40"/>
        <v>SUn</v>
      </c>
      <c r="I2629">
        <v>1</v>
      </c>
    </row>
    <row r="2630" spans="2:9">
      <c r="B2630" t="s">
        <v>344</v>
      </c>
      <c r="C2630" t="s">
        <v>373</v>
      </c>
      <c r="D2630" t="s">
        <v>52</v>
      </c>
      <c r="E2630" t="s">
        <v>385</v>
      </c>
      <c r="F2630" s="113" t="str">
        <f>VLOOKUP(B2630,'DEER BldgType Assignment'!$B$7:$C$139,2,FALSE)</f>
        <v>SUn</v>
      </c>
      <c r="G2630" s="113"/>
      <c r="H2630" s="113" t="str">
        <f t="shared" si="40"/>
        <v>SUn</v>
      </c>
      <c r="I2630">
        <v>3</v>
      </c>
    </row>
    <row r="2631" spans="2:9">
      <c r="B2631" t="s">
        <v>344</v>
      </c>
      <c r="C2631" t="s">
        <v>373</v>
      </c>
      <c r="D2631" t="s">
        <v>52</v>
      </c>
      <c r="E2631" t="s">
        <v>391</v>
      </c>
      <c r="F2631" s="113" t="str">
        <f>VLOOKUP(B2631,'DEER BldgType Assignment'!$B$7:$C$139,2,FALSE)</f>
        <v>SUn</v>
      </c>
      <c r="G2631" s="113"/>
      <c r="H2631" s="113" t="str">
        <f t="shared" si="40"/>
        <v>SUn</v>
      </c>
      <c r="I2631">
        <v>1</v>
      </c>
    </row>
    <row r="2632" spans="2:9">
      <c r="B2632" t="s">
        <v>344</v>
      </c>
      <c r="C2632" t="s">
        <v>373</v>
      </c>
      <c r="D2632" t="s">
        <v>52</v>
      </c>
      <c r="E2632" t="s">
        <v>406</v>
      </c>
      <c r="F2632" s="113" t="str">
        <f>VLOOKUP(B2632,'DEER BldgType Assignment'!$B$7:$C$139,2,FALSE)</f>
        <v>SUn</v>
      </c>
      <c r="G2632" s="113"/>
      <c r="H2632" s="113" t="str">
        <f t="shared" ref="H2632:H2695" si="41">IF(ISBLANK(G2632),F2632,G2632)</f>
        <v>SUn</v>
      </c>
      <c r="I2632">
        <v>1</v>
      </c>
    </row>
    <row r="2633" spans="2:9">
      <c r="B2633" t="s">
        <v>344</v>
      </c>
      <c r="C2633" t="s">
        <v>373</v>
      </c>
      <c r="D2633" t="s">
        <v>52</v>
      </c>
      <c r="E2633" t="s">
        <v>397</v>
      </c>
      <c r="F2633" s="113" t="str">
        <f>VLOOKUP(B2633,'DEER BldgType Assignment'!$B$7:$C$139,2,FALSE)</f>
        <v>SUn</v>
      </c>
      <c r="G2633" s="113"/>
      <c r="H2633" s="113" t="str">
        <f t="shared" si="41"/>
        <v>SUn</v>
      </c>
      <c r="I2633">
        <v>4</v>
      </c>
    </row>
    <row r="2634" spans="2:9">
      <c r="B2634" t="s">
        <v>344</v>
      </c>
      <c r="C2634" t="s">
        <v>373</v>
      </c>
      <c r="D2634" t="s">
        <v>52</v>
      </c>
      <c r="E2634" t="s">
        <v>386</v>
      </c>
      <c r="F2634" s="113" t="str">
        <f>VLOOKUP(B2634,'DEER BldgType Assignment'!$B$7:$C$139,2,FALSE)</f>
        <v>SUn</v>
      </c>
      <c r="G2634" s="113"/>
      <c r="H2634" s="113" t="str">
        <f t="shared" si="41"/>
        <v>SUn</v>
      </c>
      <c r="I2634">
        <v>2</v>
      </c>
    </row>
    <row r="2635" spans="2:9">
      <c r="B2635" t="s">
        <v>344</v>
      </c>
      <c r="C2635" t="s">
        <v>373</v>
      </c>
      <c r="D2635" t="s">
        <v>52</v>
      </c>
      <c r="E2635" t="s">
        <v>400</v>
      </c>
      <c r="F2635" s="113" t="str">
        <f>VLOOKUP(B2635,'DEER BldgType Assignment'!$B$7:$C$139,2,FALSE)</f>
        <v>SUn</v>
      </c>
      <c r="G2635" s="113"/>
      <c r="H2635" s="113" t="str">
        <f t="shared" si="41"/>
        <v>SUn</v>
      </c>
      <c r="I2635">
        <v>4</v>
      </c>
    </row>
    <row r="2636" spans="2:9">
      <c r="B2636" t="s">
        <v>335</v>
      </c>
      <c r="C2636" t="s">
        <v>48</v>
      </c>
      <c r="D2636" t="s">
        <v>48</v>
      </c>
      <c r="E2636" t="s">
        <v>401</v>
      </c>
      <c r="F2636" s="113" t="str">
        <f>VLOOKUP(B2636,'DEER BldgType Assignment'!$B$7:$C$139,2,FALSE)</f>
        <v>RtS</v>
      </c>
      <c r="G2636" s="113"/>
      <c r="H2636" s="113" t="str">
        <f t="shared" si="41"/>
        <v>RtS</v>
      </c>
      <c r="I2636">
        <v>2</v>
      </c>
    </row>
    <row r="2637" spans="2:9">
      <c r="B2637" t="s">
        <v>335</v>
      </c>
      <c r="C2637" t="s">
        <v>48</v>
      </c>
      <c r="D2637" t="s">
        <v>48</v>
      </c>
      <c r="E2637" t="s">
        <v>397</v>
      </c>
      <c r="F2637" s="113" t="str">
        <f>VLOOKUP(B2637,'DEER BldgType Assignment'!$B$7:$C$139,2,FALSE)</f>
        <v>RtS</v>
      </c>
      <c r="G2637" s="113"/>
      <c r="H2637" s="113" t="str">
        <f t="shared" si="41"/>
        <v>RtS</v>
      </c>
      <c r="I2637">
        <v>1</v>
      </c>
    </row>
    <row r="2638" spans="2:9">
      <c r="B2638" t="s">
        <v>308</v>
      </c>
      <c r="C2638" t="s">
        <v>374</v>
      </c>
      <c r="D2638" t="s">
        <v>34</v>
      </c>
      <c r="E2638" t="s">
        <v>392</v>
      </c>
      <c r="F2638" s="113" t="str">
        <f>VLOOKUP(B2638,'DEER BldgType Assignment'!$B$7:$C$139,2,FALSE)</f>
        <v>OfS</v>
      </c>
      <c r="G2638" s="113"/>
      <c r="H2638" s="113" t="str">
        <f t="shared" si="41"/>
        <v>OfS</v>
      </c>
      <c r="I2638">
        <v>2</v>
      </c>
    </row>
    <row r="2639" spans="2:9">
      <c r="B2639" t="s">
        <v>308</v>
      </c>
      <c r="C2639" t="s">
        <v>374</v>
      </c>
      <c r="D2639" t="s">
        <v>34</v>
      </c>
      <c r="E2639" t="s">
        <v>418</v>
      </c>
      <c r="F2639" s="113" t="str">
        <f>VLOOKUP(B2639,'DEER BldgType Assignment'!$B$7:$C$139,2,FALSE)</f>
        <v>OfS</v>
      </c>
      <c r="G2639" s="113"/>
      <c r="H2639" s="113" t="str">
        <f t="shared" si="41"/>
        <v>OfS</v>
      </c>
      <c r="I2639">
        <v>2</v>
      </c>
    </row>
    <row r="2640" spans="2:9">
      <c r="B2640" t="s">
        <v>308</v>
      </c>
      <c r="C2640" t="s">
        <v>374</v>
      </c>
      <c r="D2640" t="s">
        <v>34</v>
      </c>
      <c r="E2640" t="s">
        <v>378</v>
      </c>
      <c r="F2640" s="113" t="str">
        <f>VLOOKUP(B2640,'DEER BldgType Assignment'!$B$7:$C$139,2,FALSE)</f>
        <v>OfS</v>
      </c>
      <c r="G2640" s="113"/>
      <c r="H2640" s="113" t="str">
        <f t="shared" si="41"/>
        <v>OfS</v>
      </c>
      <c r="I2640">
        <v>1</v>
      </c>
    </row>
    <row r="2641" spans="2:9">
      <c r="B2641" t="s">
        <v>308</v>
      </c>
      <c r="C2641" t="s">
        <v>374</v>
      </c>
      <c r="D2641" t="s">
        <v>34</v>
      </c>
      <c r="E2641" t="s">
        <v>366</v>
      </c>
      <c r="F2641" s="113" t="str">
        <f>VLOOKUP(B2641,'DEER BldgType Assignment'!$B$7:$C$139,2,FALSE)</f>
        <v>OfS</v>
      </c>
      <c r="G2641" s="113"/>
      <c r="H2641" s="113" t="str">
        <f t="shared" si="41"/>
        <v>OfS</v>
      </c>
      <c r="I2641">
        <v>1</v>
      </c>
    </row>
    <row r="2642" spans="2:9">
      <c r="B2642" t="s">
        <v>308</v>
      </c>
      <c r="C2642" t="s">
        <v>374</v>
      </c>
      <c r="D2642" t="s">
        <v>34</v>
      </c>
      <c r="E2642" t="s">
        <v>400</v>
      </c>
      <c r="F2642" s="113" t="str">
        <f>VLOOKUP(B2642,'DEER BldgType Assignment'!$B$7:$C$139,2,FALSE)</f>
        <v>OfS</v>
      </c>
      <c r="G2642" s="113"/>
      <c r="H2642" s="113" t="str">
        <f t="shared" si="41"/>
        <v>OfS</v>
      </c>
      <c r="I2642">
        <v>1</v>
      </c>
    </row>
    <row r="2643" spans="2:9">
      <c r="B2643" t="s">
        <v>308</v>
      </c>
      <c r="C2643" t="s">
        <v>374</v>
      </c>
      <c r="D2643" t="s">
        <v>34</v>
      </c>
      <c r="E2643" t="s">
        <v>385</v>
      </c>
      <c r="F2643" s="113" t="str">
        <f>VLOOKUP(B2643,'DEER BldgType Assignment'!$B$7:$C$139,2,FALSE)</f>
        <v>OfS</v>
      </c>
      <c r="G2643" s="113"/>
      <c r="H2643" s="113" t="str">
        <f t="shared" si="41"/>
        <v>OfS</v>
      </c>
      <c r="I2643">
        <v>1</v>
      </c>
    </row>
    <row r="2644" spans="2:9">
      <c r="B2644" t="s">
        <v>308</v>
      </c>
      <c r="C2644" t="s">
        <v>374</v>
      </c>
      <c r="D2644" t="s">
        <v>34</v>
      </c>
      <c r="E2644" t="s">
        <v>179</v>
      </c>
      <c r="F2644" s="113" t="str">
        <f>VLOOKUP(B2644,'DEER BldgType Assignment'!$B$7:$C$139,2,FALSE)</f>
        <v>OfS</v>
      </c>
      <c r="G2644" s="113"/>
      <c r="H2644" s="113" t="str">
        <f t="shared" si="41"/>
        <v>OfS</v>
      </c>
      <c r="I2644">
        <v>1</v>
      </c>
    </row>
    <row r="2645" spans="2:9">
      <c r="B2645" t="s">
        <v>234</v>
      </c>
      <c r="C2645" t="s">
        <v>15</v>
      </c>
      <c r="D2645" t="s">
        <v>15</v>
      </c>
      <c r="E2645" t="s">
        <v>130</v>
      </c>
      <c r="F2645" s="113" t="str">
        <f>VLOOKUP(B2645,'DEER BldgType Assignment'!$B$7:$C$139,2,FALSE)</f>
        <v>Asm</v>
      </c>
      <c r="G2645" s="113"/>
      <c r="H2645" s="113" t="str">
        <f t="shared" si="41"/>
        <v>Asm</v>
      </c>
      <c r="I2645">
        <v>2</v>
      </c>
    </row>
    <row r="2646" spans="2:9">
      <c r="B2646" t="s">
        <v>234</v>
      </c>
      <c r="C2646" t="s">
        <v>15</v>
      </c>
      <c r="D2646" t="s">
        <v>15</v>
      </c>
      <c r="E2646" t="s">
        <v>395</v>
      </c>
      <c r="F2646" s="113" t="str">
        <f>VLOOKUP(B2646,'DEER BldgType Assignment'!$B$7:$C$139,2,FALSE)</f>
        <v>Asm</v>
      </c>
      <c r="G2646" s="113"/>
      <c r="H2646" s="113" t="str">
        <f t="shared" si="41"/>
        <v>Asm</v>
      </c>
      <c r="I2646">
        <v>1</v>
      </c>
    </row>
    <row r="2647" spans="2:9">
      <c r="B2647" t="s">
        <v>234</v>
      </c>
      <c r="C2647" t="s">
        <v>15</v>
      </c>
      <c r="D2647" t="s">
        <v>15</v>
      </c>
      <c r="E2647" t="s">
        <v>391</v>
      </c>
      <c r="F2647" s="113" t="str">
        <f>VLOOKUP(B2647,'DEER BldgType Assignment'!$B$7:$C$139,2,FALSE)</f>
        <v>Asm</v>
      </c>
      <c r="G2647" s="113"/>
      <c r="H2647" s="113" t="str">
        <f t="shared" si="41"/>
        <v>Asm</v>
      </c>
      <c r="I2647">
        <v>1</v>
      </c>
    </row>
    <row r="2648" spans="2:9">
      <c r="B2648" t="s">
        <v>234</v>
      </c>
      <c r="C2648" t="s">
        <v>15</v>
      </c>
      <c r="D2648" t="s">
        <v>15</v>
      </c>
      <c r="E2648" t="s">
        <v>397</v>
      </c>
      <c r="F2648" s="113" t="str">
        <f>VLOOKUP(B2648,'DEER BldgType Assignment'!$B$7:$C$139,2,FALSE)</f>
        <v>Asm</v>
      </c>
      <c r="G2648" s="113"/>
      <c r="H2648" s="113" t="str">
        <f t="shared" si="41"/>
        <v>Asm</v>
      </c>
      <c r="I2648">
        <v>1</v>
      </c>
    </row>
    <row r="2649" spans="2:9">
      <c r="B2649" t="s">
        <v>234</v>
      </c>
      <c r="C2649" t="s">
        <v>15</v>
      </c>
      <c r="D2649" t="s">
        <v>15</v>
      </c>
      <c r="E2649" t="s">
        <v>387</v>
      </c>
      <c r="F2649" s="113" t="str">
        <f>VLOOKUP(B2649,'DEER BldgType Assignment'!$B$7:$C$139,2,FALSE)</f>
        <v>Asm</v>
      </c>
      <c r="G2649" s="113"/>
      <c r="H2649" s="113" t="str">
        <f t="shared" si="41"/>
        <v>Asm</v>
      </c>
      <c r="I2649">
        <v>1</v>
      </c>
    </row>
    <row r="2650" spans="2:9">
      <c r="B2650" t="s">
        <v>234</v>
      </c>
      <c r="C2650" t="s">
        <v>15</v>
      </c>
      <c r="D2650" t="s">
        <v>15</v>
      </c>
      <c r="E2650" t="s">
        <v>389</v>
      </c>
      <c r="F2650" s="113" t="str">
        <f>VLOOKUP(B2650,'DEER BldgType Assignment'!$B$7:$C$139,2,FALSE)</f>
        <v>Asm</v>
      </c>
      <c r="G2650" s="113"/>
      <c r="H2650" s="113" t="str">
        <f t="shared" si="41"/>
        <v>Asm</v>
      </c>
      <c r="I2650">
        <v>2</v>
      </c>
    </row>
    <row r="2651" spans="2:9">
      <c r="B2651" t="s">
        <v>234</v>
      </c>
      <c r="C2651" t="s">
        <v>15</v>
      </c>
      <c r="D2651" t="s">
        <v>15</v>
      </c>
      <c r="E2651" t="s">
        <v>405</v>
      </c>
      <c r="F2651" s="113" t="str">
        <f>VLOOKUP(B2651,'DEER BldgType Assignment'!$B$7:$C$139,2,FALSE)</f>
        <v>Asm</v>
      </c>
      <c r="G2651" s="113"/>
      <c r="H2651" s="113" t="str">
        <f t="shared" si="41"/>
        <v>Asm</v>
      </c>
      <c r="I2651">
        <v>1</v>
      </c>
    </row>
    <row r="2652" spans="2:9">
      <c r="B2652" t="s">
        <v>234</v>
      </c>
      <c r="C2652" t="s">
        <v>15</v>
      </c>
      <c r="D2652" t="s">
        <v>15</v>
      </c>
      <c r="E2652" t="s">
        <v>385</v>
      </c>
      <c r="F2652" s="113" t="str">
        <f>VLOOKUP(B2652,'DEER BldgType Assignment'!$B$7:$C$139,2,FALSE)</f>
        <v>Asm</v>
      </c>
      <c r="G2652" s="113"/>
      <c r="H2652" s="113" t="str">
        <f t="shared" si="41"/>
        <v>Asm</v>
      </c>
      <c r="I2652">
        <v>1</v>
      </c>
    </row>
    <row r="2653" spans="2:9">
      <c r="B2653" t="s">
        <v>234</v>
      </c>
      <c r="C2653" t="s">
        <v>15</v>
      </c>
      <c r="D2653" t="s">
        <v>15</v>
      </c>
      <c r="E2653" t="s">
        <v>391</v>
      </c>
      <c r="F2653" s="113" t="str">
        <f>VLOOKUP(B2653,'DEER BldgType Assignment'!$B$7:$C$139,2,FALSE)</f>
        <v>Asm</v>
      </c>
      <c r="G2653" s="113"/>
      <c r="H2653" s="113" t="str">
        <f t="shared" si="41"/>
        <v>Asm</v>
      </c>
      <c r="I2653">
        <v>1</v>
      </c>
    </row>
    <row r="2654" spans="2:9">
      <c r="B2654" t="s">
        <v>234</v>
      </c>
      <c r="C2654" t="s">
        <v>15</v>
      </c>
      <c r="D2654" t="s">
        <v>15</v>
      </c>
      <c r="E2654" t="s">
        <v>392</v>
      </c>
      <c r="F2654" s="113" t="str">
        <f>VLOOKUP(B2654,'DEER BldgType Assignment'!$B$7:$C$139,2,FALSE)</f>
        <v>Asm</v>
      </c>
      <c r="G2654" s="113"/>
      <c r="H2654" s="113" t="str">
        <f t="shared" si="41"/>
        <v>Asm</v>
      </c>
      <c r="I2654">
        <v>1</v>
      </c>
    </row>
    <row r="2655" spans="2:9">
      <c r="B2655" t="s">
        <v>234</v>
      </c>
      <c r="C2655" t="s">
        <v>15</v>
      </c>
      <c r="D2655" t="s">
        <v>15</v>
      </c>
      <c r="E2655" t="s">
        <v>386</v>
      </c>
      <c r="F2655" s="113" t="str">
        <f>VLOOKUP(B2655,'DEER BldgType Assignment'!$B$7:$C$139,2,FALSE)</f>
        <v>Asm</v>
      </c>
      <c r="G2655" s="113"/>
      <c r="H2655" s="113" t="str">
        <f t="shared" si="41"/>
        <v>Asm</v>
      </c>
      <c r="I2655">
        <v>2</v>
      </c>
    </row>
    <row r="2656" spans="2:9">
      <c r="B2656" t="s">
        <v>234</v>
      </c>
      <c r="C2656" t="s">
        <v>15</v>
      </c>
      <c r="D2656" t="s">
        <v>15</v>
      </c>
      <c r="E2656" t="s">
        <v>366</v>
      </c>
      <c r="F2656" s="113" t="str">
        <f>VLOOKUP(B2656,'DEER BldgType Assignment'!$B$7:$C$139,2,FALSE)</f>
        <v>Asm</v>
      </c>
      <c r="G2656" s="113"/>
      <c r="H2656" s="113" t="str">
        <f t="shared" si="41"/>
        <v>Asm</v>
      </c>
      <c r="I2656">
        <v>2</v>
      </c>
    </row>
    <row r="2657" spans="2:9">
      <c r="B2657" t="s">
        <v>234</v>
      </c>
      <c r="C2657" t="s">
        <v>15</v>
      </c>
      <c r="D2657" t="s">
        <v>15</v>
      </c>
      <c r="E2657" t="s">
        <v>387</v>
      </c>
      <c r="F2657" s="113" t="str">
        <f>VLOOKUP(B2657,'DEER BldgType Assignment'!$B$7:$C$139,2,FALSE)</f>
        <v>Asm</v>
      </c>
      <c r="G2657" s="113"/>
      <c r="H2657" s="113" t="str">
        <f t="shared" si="41"/>
        <v>Asm</v>
      </c>
      <c r="I2657">
        <v>2</v>
      </c>
    </row>
    <row r="2658" spans="2:9">
      <c r="B2658" t="s">
        <v>277</v>
      </c>
      <c r="C2658" t="s">
        <v>17</v>
      </c>
      <c r="D2658" t="s">
        <v>100</v>
      </c>
      <c r="E2658" t="s">
        <v>366</v>
      </c>
      <c r="F2658" s="113" t="str">
        <f>VLOOKUP(B2658,'DEER BldgType Assignment'!$B$7:$C$139,2,FALSE)</f>
        <v>EPr</v>
      </c>
      <c r="G2658" s="113"/>
      <c r="H2658" s="113" t="str">
        <f t="shared" si="41"/>
        <v>EPr</v>
      </c>
      <c r="I2658">
        <v>2</v>
      </c>
    </row>
    <row r="2659" spans="2:9">
      <c r="B2659" t="s">
        <v>277</v>
      </c>
      <c r="C2659" t="s">
        <v>17</v>
      </c>
      <c r="D2659" t="s">
        <v>100</v>
      </c>
      <c r="E2659" t="s">
        <v>387</v>
      </c>
      <c r="F2659" s="113" t="str">
        <f>VLOOKUP(B2659,'DEER BldgType Assignment'!$B$7:$C$139,2,FALSE)</f>
        <v>EPr</v>
      </c>
      <c r="G2659" s="113"/>
      <c r="H2659" s="113" t="str">
        <f t="shared" si="41"/>
        <v>EPr</v>
      </c>
      <c r="I2659">
        <v>1</v>
      </c>
    </row>
    <row r="2660" spans="2:9">
      <c r="B2660" t="s">
        <v>277</v>
      </c>
      <c r="C2660" t="s">
        <v>17</v>
      </c>
      <c r="D2660" t="s">
        <v>100</v>
      </c>
      <c r="E2660" t="s">
        <v>389</v>
      </c>
      <c r="F2660" s="113" t="str">
        <f>VLOOKUP(B2660,'DEER BldgType Assignment'!$B$7:$C$139,2,FALSE)</f>
        <v>EPr</v>
      </c>
      <c r="G2660" s="113"/>
      <c r="H2660" s="113" t="str">
        <f t="shared" si="41"/>
        <v>EPr</v>
      </c>
      <c r="I2660">
        <v>6</v>
      </c>
    </row>
    <row r="2661" spans="2:9">
      <c r="B2661" t="s">
        <v>277</v>
      </c>
      <c r="C2661" t="s">
        <v>17</v>
      </c>
      <c r="D2661" t="s">
        <v>100</v>
      </c>
      <c r="E2661" t="s">
        <v>406</v>
      </c>
      <c r="F2661" s="113" t="str">
        <f>VLOOKUP(B2661,'DEER BldgType Assignment'!$B$7:$C$139,2,FALSE)</f>
        <v>EPr</v>
      </c>
      <c r="G2661" s="113"/>
      <c r="H2661" s="113" t="str">
        <f t="shared" si="41"/>
        <v>EPr</v>
      </c>
      <c r="I2661">
        <v>1</v>
      </c>
    </row>
    <row r="2662" spans="2:9">
      <c r="B2662" t="s">
        <v>277</v>
      </c>
      <c r="C2662" t="s">
        <v>17</v>
      </c>
      <c r="D2662" t="s">
        <v>100</v>
      </c>
      <c r="E2662" t="s">
        <v>397</v>
      </c>
      <c r="F2662" s="113" t="str">
        <f>VLOOKUP(B2662,'DEER BldgType Assignment'!$B$7:$C$139,2,FALSE)</f>
        <v>EPr</v>
      </c>
      <c r="G2662" s="113"/>
      <c r="H2662" s="113" t="str">
        <f t="shared" si="41"/>
        <v>EPr</v>
      </c>
      <c r="I2662">
        <v>1</v>
      </c>
    </row>
    <row r="2663" spans="2:9">
      <c r="B2663" t="s">
        <v>277</v>
      </c>
      <c r="C2663" t="s">
        <v>17</v>
      </c>
      <c r="D2663" t="s">
        <v>100</v>
      </c>
      <c r="E2663" t="s">
        <v>405</v>
      </c>
      <c r="F2663" s="113" t="str">
        <f>VLOOKUP(B2663,'DEER BldgType Assignment'!$B$7:$C$139,2,FALSE)</f>
        <v>EPr</v>
      </c>
      <c r="G2663" s="113"/>
      <c r="H2663" s="113" t="str">
        <f t="shared" si="41"/>
        <v>EPr</v>
      </c>
      <c r="I2663">
        <v>1</v>
      </c>
    </row>
    <row r="2664" spans="2:9">
      <c r="B2664" t="s">
        <v>277</v>
      </c>
      <c r="C2664" t="s">
        <v>17</v>
      </c>
      <c r="D2664" t="s">
        <v>100</v>
      </c>
      <c r="E2664" t="s">
        <v>385</v>
      </c>
      <c r="F2664" s="113" t="str">
        <f>VLOOKUP(B2664,'DEER BldgType Assignment'!$B$7:$C$139,2,FALSE)</f>
        <v>EPr</v>
      </c>
      <c r="G2664" s="113"/>
      <c r="H2664" s="113" t="str">
        <f t="shared" si="41"/>
        <v>EPr</v>
      </c>
      <c r="I2664">
        <v>2</v>
      </c>
    </row>
    <row r="2665" spans="2:9">
      <c r="B2665" t="s">
        <v>277</v>
      </c>
      <c r="C2665" t="s">
        <v>17</v>
      </c>
      <c r="D2665" t="s">
        <v>100</v>
      </c>
      <c r="E2665" t="s">
        <v>391</v>
      </c>
      <c r="F2665" s="113" t="str">
        <f>VLOOKUP(B2665,'DEER BldgType Assignment'!$B$7:$C$139,2,FALSE)</f>
        <v>EPr</v>
      </c>
      <c r="G2665" s="113"/>
      <c r="H2665" s="113" t="str">
        <f t="shared" si="41"/>
        <v>EPr</v>
      </c>
      <c r="I2665">
        <v>1</v>
      </c>
    </row>
    <row r="2666" spans="2:9">
      <c r="B2666" t="s">
        <v>277</v>
      </c>
      <c r="C2666" t="s">
        <v>17</v>
      </c>
      <c r="D2666" t="s">
        <v>100</v>
      </c>
      <c r="E2666" t="s">
        <v>165</v>
      </c>
      <c r="F2666" s="113" t="str">
        <f>VLOOKUP(B2666,'DEER BldgType Assignment'!$B$7:$C$139,2,FALSE)</f>
        <v>EPr</v>
      </c>
      <c r="G2666" s="113"/>
      <c r="H2666" s="113" t="str">
        <f t="shared" si="41"/>
        <v>EPr</v>
      </c>
      <c r="I2666">
        <v>1</v>
      </c>
    </row>
    <row r="2667" spans="2:9">
      <c r="B2667" t="s">
        <v>277</v>
      </c>
      <c r="C2667" t="s">
        <v>17</v>
      </c>
      <c r="D2667" t="s">
        <v>100</v>
      </c>
      <c r="E2667" t="s">
        <v>398</v>
      </c>
      <c r="F2667" s="113" t="str">
        <f>VLOOKUP(B2667,'DEER BldgType Assignment'!$B$7:$C$139,2,FALSE)</f>
        <v>EPr</v>
      </c>
      <c r="G2667" s="113"/>
      <c r="H2667" s="113" t="str">
        <f t="shared" si="41"/>
        <v>EPr</v>
      </c>
      <c r="I2667">
        <v>1</v>
      </c>
    </row>
    <row r="2668" spans="2:9">
      <c r="B2668" t="s">
        <v>344</v>
      </c>
      <c r="C2668" t="s">
        <v>373</v>
      </c>
      <c r="D2668" t="s">
        <v>52</v>
      </c>
      <c r="E2668" t="s">
        <v>386</v>
      </c>
      <c r="F2668" s="113" t="str">
        <f>VLOOKUP(B2668,'DEER BldgType Assignment'!$B$7:$C$139,2,FALSE)</f>
        <v>SUn</v>
      </c>
      <c r="G2668" s="113"/>
      <c r="H2668" s="113" t="str">
        <f t="shared" si="41"/>
        <v>SUn</v>
      </c>
      <c r="I2668">
        <v>3</v>
      </c>
    </row>
    <row r="2669" spans="2:9">
      <c r="B2669" t="s">
        <v>344</v>
      </c>
      <c r="C2669" t="s">
        <v>373</v>
      </c>
      <c r="D2669" t="s">
        <v>52</v>
      </c>
      <c r="E2669" t="s">
        <v>387</v>
      </c>
      <c r="F2669" s="113" t="str">
        <f>VLOOKUP(B2669,'DEER BldgType Assignment'!$B$7:$C$139,2,FALSE)</f>
        <v>SUn</v>
      </c>
      <c r="G2669" s="113"/>
      <c r="H2669" s="113" t="str">
        <f t="shared" si="41"/>
        <v>SUn</v>
      </c>
      <c r="I2669">
        <v>1</v>
      </c>
    </row>
    <row r="2670" spans="2:9">
      <c r="B2670" t="s">
        <v>344</v>
      </c>
      <c r="C2670" t="s">
        <v>373</v>
      </c>
      <c r="D2670" t="s">
        <v>52</v>
      </c>
      <c r="E2670" t="s">
        <v>385</v>
      </c>
      <c r="F2670" s="113" t="str">
        <f>VLOOKUP(B2670,'DEER BldgType Assignment'!$B$7:$C$139,2,FALSE)</f>
        <v>SUn</v>
      </c>
      <c r="G2670" s="113"/>
      <c r="H2670" s="113" t="str">
        <f t="shared" si="41"/>
        <v>SUn</v>
      </c>
      <c r="I2670">
        <v>1</v>
      </c>
    </row>
    <row r="2671" spans="2:9">
      <c r="B2671" t="s">
        <v>344</v>
      </c>
      <c r="C2671" t="s">
        <v>373</v>
      </c>
      <c r="D2671" t="s">
        <v>52</v>
      </c>
      <c r="E2671" t="s">
        <v>366</v>
      </c>
      <c r="F2671" s="113" t="str">
        <f>VLOOKUP(B2671,'DEER BldgType Assignment'!$B$7:$C$139,2,FALSE)</f>
        <v>SUn</v>
      </c>
      <c r="G2671" s="113"/>
      <c r="H2671" s="113" t="str">
        <f t="shared" si="41"/>
        <v>SUn</v>
      </c>
      <c r="I2671">
        <v>1</v>
      </c>
    </row>
    <row r="2672" spans="2:9">
      <c r="B2672" t="s">
        <v>298</v>
      </c>
      <c r="C2672" t="s">
        <v>276</v>
      </c>
      <c r="D2672" t="s">
        <v>34</v>
      </c>
      <c r="E2672" t="s">
        <v>379</v>
      </c>
      <c r="F2672" s="113" t="str">
        <f>VLOOKUP(B2672,'DEER BldgType Assignment'!$B$7:$C$139,2,FALSE)</f>
        <v>OfS</v>
      </c>
      <c r="G2672" s="113"/>
      <c r="H2672" s="113" t="str">
        <f t="shared" si="41"/>
        <v>OfS</v>
      </c>
      <c r="I2672">
        <v>1</v>
      </c>
    </row>
    <row r="2673" spans="2:9">
      <c r="B2673" t="s">
        <v>298</v>
      </c>
      <c r="C2673" t="s">
        <v>276</v>
      </c>
      <c r="D2673" t="s">
        <v>34</v>
      </c>
      <c r="E2673" t="s">
        <v>400</v>
      </c>
      <c r="F2673" s="113" t="str">
        <f>VLOOKUP(B2673,'DEER BldgType Assignment'!$B$7:$C$139,2,FALSE)</f>
        <v>OfS</v>
      </c>
      <c r="G2673" s="113"/>
      <c r="H2673" s="113" t="str">
        <f t="shared" si="41"/>
        <v>OfS</v>
      </c>
      <c r="I2673">
        <v>1</v>
      </c>
    </row>
    <row r="2674" spans="2:9">
      <c r="B2674" t="s">
        <v>298</v>
      </c>
      <c r="C2674" t="s">
        <v>276</v>
      </c>
      <c r="D2674" t="s">
        <v>34</v>
      </c>
      <c r="E2674" t="s">
        <v>386</v>
      </c>
      <c r="F2674" s="113" t="str">
        <f>VLOOKUP(B2674,'DEER BldgType Assignment'!$B$7:$C$139,2,FALSE)</f>
        <v>OfS</v>
      </c>
      <c r="G2674" s="113"/>
      <c r="H2674" s="113" t="str">
        <f t="shared" si="41"/>
        <v>OfS</v>
      </c>
      <c r="I2674">
        <v>1</v>
      </c>
    </row>
    <row r="2675" spans="2:9">
      <c r="B2675" t="s">
        <v>298</v>
      </c>
      <c r="C2675" t="s">
        <v>276</v>
      </c>
      <c r="D2675" t="s">
        <v>34</v>
      </c>
      <c r="E2675" t="s">
        <v>385</v>
      </c>
      <c r="F2675" s="113" t="str">
        <f>VLOOKUP(B2675,'DEER BldgType Assignment'!$B$7:$C$139,2,FALSE)</f>
        <v>OfS</v>
      </c>
      <c r="G2675" s="113"/>
      <c r="H2675" s="113" t="str">
        <f t="shared" si="41"/>
        <v>OfS</v>
      </c>
      <c r="I2675">
        <v>1</v>
      </c>
    </row>
    <row r="2676" spans="2:9">
      <c r="B2676" t="s">
        <v>298</v>
      </c>
      <c r="C2676" t="s">
        <v>276</v>
      </c>
      <c r="D2676" t="s">
        <v>34</v>
      </c>
      <c r="E2676" t="s">
        <v>392</v>
      </c>
      <c r="F2676" s="113" t="str">
        <f>VLOOKUP(B2676,'DEER BldgType Assignment'!$B$7:$C$139,2,FALSE)</f>
        <v>OfS</v>
      </c>
      <c r="G2676" s="113"/>
      <c r="H2676" s="113" t="str">
        <f t="shared" si="41"/>
        <v>OfS</v>
      </c>
      <c r="I2676">
        <v>1</v>
      </c>
    </row>
    <row r="2677" spans="2:9">
      <c r="B2677" t="s">
        <v>298</v>
      </c>
      <c r="C2677" t="s">
        <v>276</v>
      </c>
      <c r="D2677" t="s">
        <v>34</v>
      </c>
      <c r="E2677" t="s">
        <v>397</v>
      </c>
      <c r="F2677" s="113" t="str">
        <f>VLOOKUP(B2677,'DEER BldgType Assignment'!$B$7:$C$139,2,FALSE)</f>
        <v>OfS</v>
      </c>
      <c r="G2677" s="113"/>
      <c r="H2677" s="113" t="str">
        <f t="shared" si="41"/>
        <v>OfS</v>
      </c>
      <c r="I2677">
        <v>1</v>
      </c>
    </row>
    <row r="2678" spans="2:9">
      <c r="B2678" t="s">
        <v>298</v>
      </c>
      <c r="C2678" t="s">
        <v>276</v>
      </c>
      <c r="D2678" t="s">
        <v>34</v>
      </c>
      <c r="E2678" t="s">
        <v>366</v>
      </c>
      <c r="F2678" s="113" t="str">
        <f>VLOOKUP(B2678,'DEER BldgType Assignment'!$B$7:$C$139,2,FALSE)</f>
        <v>OfS</v>
      </c>
      <c r="G2678" s="113"/>
      <c r="H2678" s="113" t="str">
        <f t="shared" si="41"/>
        <v>OfS</v>
      </c>
      <c r="I2678">
        <v>1</v>
      </c>
    </row>
    <row r="2679" spans="2:9">
      <c r="B2679" t="s">
        <v>281</v>
      </c>
      <c r="C2679" t="s">
        <v>375</v>
      </c>
      <c r="D2679" t="s">
        <v>45</v>
      </c>
      <c r="E2679" t="s">
        <v>366</v>
      </c>
      <c r="F2679" s="113" t="str">
        <f>VLOOKUP(B2679,'DEER BldgType Assignment'!$B$7:$C$139,2,FALSE)</f>
        <v>Rt3</v>
      </c>
      <c r="G2679" s="113"/>
      <c r="H2679" s="113" t="str">
        <f t="shared" si="41"/>
        <v>Rt3</v>
      </c>
      <c r="I2679">
        <v>1</v>
      </c>
    </row>
    <row r="2680" spans="2:9">
      <c r="B2680" t="s">
        <v>281</v>
      </c>
      <c r="C2680" t="s">
        <v>375</v>
      </c>
      <c r="D2680" t="s">
        <v>45</v>
      </c>
      <c r="E2680" t="s">
        <v>401</v>
      </c>
      <c r="F2680" s="113" t="str">
        <f>VLOOKUP(B2680,'DEER BldgType Assignment'!$B$7:$C$139,2,FALSE)</f>
        <v>Rt3</v>
      </c>
      <c r="G2680" s="113"/>
      <c r="H2680" s="113" t="str">
        <f t="shared" si="41"/>
        <v>Rt3</v>
      </c>
      <c r="I2680">
        <v>2</v>
      </c>
    </row>
    <row r="2681" spans="2:9">
      <c r="B2681" t="s">
        <v>281</v>
      </c>
      <c r="C2681" t="s">
        <v>375</v>
      </c>
      <c r="D2681" t="s">
        <v>45</v>
      </c>
      <c r="E2681" t="s">
        <v>400</v>
      </c>
      <c r="F2681" s="113" t="str">
        <f>VLOOKUP(B2681,'DEER BldgType Assignment'!$B$7:$C$139,2,FALSE)</f>
        <v>Rt3</v>
      </c>
      <c r="G2681" s="113"/>
      <c r="H2681" s="113" t="str">
        <f t="shared" si="41"/>
        <v>Rt3</v>
      </c>
      <c r="I2681">
        <v>2</v>
      </c>
    </row>
    <row r="2682" spans="2:9">
      <c r="B2682" t="s">
        <v>324</v>
      </c>
      <c r="C2682" t="s">
        <v>375</v>
      </c>
      <c r="D2682" t="s">
        <v>48</v>
      </c>
      <c r="E2682" t="s">
        <v>385</v>
      </c>
      <c r="F2682" s="113" t="str">
        <f>VLOOKUP(B2682,'DEER BldgType Assignment'!$B$7:$C$139,2,FALSE)</f>
        <v>RtS</v>
      </c>
      <c r="G2682" s="113"/>
      <c r="H2682" s="113" t="str">
        <f t="shared" si="41"/>
        <v>RtS</v>
      </c>
      <c r="I2682">
        <v>1</v>
      </c>
    </row>
    <row r="2683" spans="2:9">
      <c r="B2683" t="s">
        <v>324</v>
      </c>
      <c r="C2683" t="s">
        <v>375</v>
      </c>
      <c r="D2683" t="s">
        <v>48</v>
      </c>
      <c r="E2683" t="s">
        <v>401</v>
      </c>
      <c r="F2683" s="113" t="str">
        <f>VLOOKUP(B2683,'DEER BldgType Assignment'!$B$7:$C$139,2,FALSE)</f>
        <v>RtS</v>
      </c>
      <c r="G2683" s="113"/>
      <c r="H2683" s="113" t="str">
        <f t="shared" si="41"/>
        <v>RtS</v>
      </c>
      <c r="I2683">
        <v>2</v>
      </c>
    </row>
    <row r="2684" spans="2:9">
      <c r="B2684" t="s">
        <v>344</v>
      </c>
      <c r="C2684" t="s">
        <v>373</v>
      </c>
      <c r="D2684" t="s">
        <v>52</v>
      </c>
      <c r="E2684" t="s">
        <v>387</v>
      </c>
      <c r="F2684" s="113" t="str">
        <f>VLOOKUP(B2684,'DEER BldgType Assignment'!$B$7:$C$139,2,FALSE)</f>
        <v>SUn</v>
      </c>
      <c r="G2684" s="113"/>
      <c r="H2684" s="113" t="str">
        <f t="shared" si="41"/>
        <v>SUn</v>
      </c>
      <c r="I2684">
        <v>5</v>
      </c>
    </row>
    <row r="2685" spans="2:9">
      <c r="B2685" s="100" t="s">
        <v>229</v>
      </c>
      <c r="C2685" t="s">
        <v>48</v>
      </c>
      <c r="D2685" t="s">
        <v>105</v>
      </c>
      <c r="E2685" t="s">
        <v>381</v>
      </c>
      <c r="F2685" s="113" t="str">
        <f>VLOOKUP(B2685,'DEER BldgType Assignment'!$B$7:$C$139,2,FALSE)</f>
        <v>MLI</v>
      </c>
      <c r="G2685" s="113"/>
      <c r="H2685" s="113" t="str">
        <f t="shared" si="41"/>
        <v>MLI</v>
      </c>
      <c r="I2685">
        <v>1</v>
      </c>
    </row>
    <row r="2686" spans="2:9">
      <c r="B2686" s="100" t="s">
        <v>229</v>
      </c>
      <c r="C2686" t="s">
        <v>48</v>
      </c>
      <c r="D2686" t="s">
        <v>105</v>
      </c>
      <c r="E2686" t="s">
        <v>386</v>
      </c>
      <c r="F2686" s="113" t="str">
        <f>VLOOKUP(B2686,'DEER BldgType Assignment'!$B$7:$C$139,2,FALSE)</f>
        <v>MLI</v>
      </c>
      <c r="G2686" s="113"/>
      <c r="H2686" s="113" t="str">
        <f t="shared" si="41"/>
        <v>MLI</v>
      </c>
      <c r="I2686">
        <v>1</v>
      </c>
    </row>
    <row r="2687" spans="2:9">
      <c r="B2687" s="100" t="s">
        <v>229</v>
      </c>
      <c r="C2687" t="s">
        <v>48</v>
      </c>
      <c r="D2687" t="s">
        <v>105</v>
      </c>
      <c r="E2687" t="s">
        <v>387</v>
      </c>
      <c r="F2687" s="113" t="str">
        <f>VLOOKUP(B2687,'DEER BldgType Assignment'!$B$7:$C$139,2,FALSE)</f>
        <v>MLI</v>
      </c>
      <c r="G2687" s="113"/>
      <c r="H2687" s="113" t="str">
        <f t="shared" si="41"/>
        <v>MLI</v>
      </c>
      <c r="I2687">
        <v>1</v>
      </c>
    </row>
    <row r="2688" spans="2:9">
      <c r="B2688" s="100" t="s">
        <v>229</v>
      </c>
      <c r="C2688" t="s">
        <v>48</v>
      </c>
      <c r="D2688" t="s">
        <v>105</v>
      </c>
      <c r="E2688" t="s">
        <v>391</v>
      </c>
      <c r="F2688" s="113" t="str">
        <f>VLOOKUP(B2688,'DEER BldgType Assignment'!$B$7:$C$139,2,FALSE)</f>
        <v>MLI</v>
      </c>
      <c r="G2688" s="113"/>
      <c r="H2688" s="113" t="str">
        <f t="shared" si="41"/>
        <v>MLI</v>
      </c>
      <c r="I2688">
        <v>1</v>
      </c>
    </row>
    <row r="2689" spans="2:9">
      <c r="B2689" t="s">
        <v>333</v>
      </c>
      <c r="C2689" t="s">
        <v>375</v>
      </c>
      <c r="D2689" t="s">
        <v>46</v>
      </c>
      <c r="E2689" t="s">
        <v>401</v>
      </c>
      <c r="F2689" s="113" t="str">
        <f>VLOOKUP(B2689,'DEER BldgType Assignment'!$B$7:$C$139,2,FALSE)</f>
        <v>RtL</v>
      </c>
      <c r="G2689" s="113"/>
      <c r="H2689" s="113" t="str">
        <f t="shared" si="41"/>
        <v>RtL</v>
      </c>
      <c r="I2689">
        <v>3</v>
      </c>
    </row>
    <row r="2690" spans="2:9">
      <c r="B2690" t="s">
        <v>333</v>
      </c>
      <c r="C2690" t="s">
        <v>375</v>
      </c>
      <c r="D2690" t="s">
        <v>46</v>
      </c>
      <c r="E2690" t="s">
        <v>385</v>
      </c>
      <c r="F2690" s="113" t="str">
        <f>VLOOKUP(B2690,'DEER BldgType Assignment'!$B$7:$C$139,2,FALSE)</f>
        <v>RtL</v>
      </c>
      <c r="G2690" s="113"/>
      <c r="H2690" s="113" t="str">
        <f t="shared" si="41"/>
        <v>RtL</v>
      </c>
      <c r="I2690">
        <v>1</v>
      </c>
    </row>
    <row r="2691" spans="2:9">
      <c r="B2691" t="s">
        <v>333</v>
      </c>
      <c r="C2691" t="s">
        <v>375</v>
      </c>
      <c r="D2691" t="s">
        <v>46</v>
      </c>
      <c r="E2691" t="s">
        <v>391</v>
      </c>
      <c r="F2691" s="113" t="str">
        <f>VLOOKUP(B2691,'DEER BldgType Assignment'!$B$7:$C$139,2,FALSE)</f>
        <v>RtL</v>
      </c>
      <c r="G2691" s="113"/>
      <c r="H2691" s="113" t="str">
        <f t="shared" si="41"/>
        <v>RtL</v>
      </c>
      <c r="I2691">
        <v>1</v>
      </c>
    </row>
    <row r="2692" spans="2:9">
      <c r="B2692" t="s">
        <v>333</v>
      </c>
      <c r="C2692" t="s">
        <v>375</v>
      </c>
      <c r="D2692" t="s">
        <v>46</v>
      </c>
      <c r="E2692" t="s">
        <v>407</v>
      </c>
      <c r="F2692" s="113" t="str">
        <f>VLOOKUP(B2692,'DEER BldgType Assignment'!$B$7:$C$139,2,FALSE)</f>
        <v>RtL</v>
      </c>
      <c r="G2692" s="113"/>
      <c r="H2692" s="113" t="str">
        <f t="shared" si="41"/>
        <v>RtL</v>
      </c>
      <c r="I2692">
        <v>1</v>
      </c>
    </row>
    <row r="2693" spans="2:9">
      <c r="B2693" t="s">
        <v>333</v>
      </c>
      <c r="C2693" t="s">
        <v>375</v>
      </c>
      <c r="D2693" t="s">
        <v>46</v>
      </c>
      <c r="E2693" t="s">
        <v>409</v>
      </c>
      <c r="F2693" s="113" t="str">
        <f>VLOOKUP(B2693,'DEER BldgType Assignment'!$B$7:$C$139,2,FALSE)</f>
        <v>RtL</v>
      </c>
      <c r="G2693" s="113"/>
      <c r="H2693" s="113" t="str">
        <f t="shared" si="41"/>
        <v>RtL</v>
      </c>
      <c r="I2693">
        <v>1</v>
      </c>
    </row>
    <row r="2694" spans="2:9">
      <c r="B2694" t="s">
        <v>333</v>
      </c>
      <c r="C2694" t="s">
        <v>375</v>
      </c>
      <c r="D2694" t="s">
        <v>46</v>
      </c>
      <c r="E2694" t="s">
        <v>378</v>
      </c>
      <c r="F2694" s="113" t="str">
        <f>VLOOKUP(B2694,'DEER BldgType Assignment'!$B$7:$C$139,2,FALSE)</f>
        <v>RtL</v>
      </c>
      <c r="G2694" s="113"/>
      <c r="H2694" s="113" t="str">
        <f t="shared" si="41"/>
        <v>RtL</v>
      </c>
      <c r="I2694">
        <v>1</v>
      </c>
    </row>
    <row r="2695" spans="2:9">
      <c r="B2695" t="s">
        <v>333</v>
      </c>
      <c r="C2695" t="s">
        <v>375</v>
      </c>
      <c r="D2695" t="s">
        <v>46</v>
      </c>
      <c r="E2695" t="s">
        <v>386</v>
      </c>
      <c r="F2695" s="113" t="str">
        <f>VLOOKUP(B2695,'DEER BldgType Assignment'!$B$7:$C$139,2,FALSE)</f>
        <v>RtL</v>
      </c>
      <c r="G2695" s="113"/>
      <c r="H2695" s="113" t="str">
        <f t="shared" si="41"/>
        <v>RtL</v>
      </c>
      <c r="I2695">
        <v>6</v>
      </c>
    </row>
    <row r="2696" spans="2:9">
      <c r="B2696" t="s">
        <v>333</v>
      </c>
      <c r="C2696" t="s">
        <v>375</v>
      </c>
      <c r="D2696" t="s">
        <v>46</v>
      </c>
      <c r="E2696" t="s">
        <v>398</v>
      </c>
      <c r="F2696" s="113" t="str">
        <f>VLOOKUP(B2696,'DEER BldgType Assignment'!$B$7:$C$139,2,FALSE)</f>
        <v>RtL</v>
      </c>
      <c r="G2696" s="113"/>
      <c r="H2696" s="113" t="str">
        <f t="shared" ref="H2696:H2759" si="42">IF(ISBLANK(G2696),F2696,G2696)</f>
        <v>RtL</v>
      </c>
      <c r="I2696">
        <v>2</v>
      </c>
    </row>
    <row r="2697" spans="2:9">
      <c r="B2697" t="s">
        <v>333</v>
      </c>
      <c r="C2697" t="s">
        <v>375</v>
      </c>
      <c r="D2697" t="s">
        <v>46</v>
      </c>
      <c r="E2697" t="s">
        <v>393</v>
      </c>
      <c r="F2697" s="113" t="str">
        <f>VLOOKUP(B2697,'DEER BldgType Assignment'!$B$7:$C$139,2,FALSE)</f>
        <v>RtL</v>
      </c>
      <c r="G2697" s="113"/>
      <c r="H2697" s="113" t="str">
        <f t="shared" si="42"/>
        <v>RtL</v>
      </c>
      <c r="I2697">
        <v>1</v>
      </c>
    </row>
    <row r="2698" spans="2:9">
      <c r="B2698" t="s">
        <v>333</v>
      </c>
      <c r="C2698" t="s">
        <v>375</v>
      </c>
      <c r="D2698" t="s">
        <v>46</v>
      </c>
      <c r="E2698" t="s">
        <v>366</v>
      </c>
      <c r="F2698" s="113" t="str">
        <f>VLOOKUP(B2698,'DEER BldgType Assignment'!$B$7:$C$139,2,FALSE)</f>
        <v>RtL</v>
      </c>
      <c r="G2698" s="113"/>
      <c r="H2698" s="113" t="str">
        <f t="shared" si="42"/>
        <v>RtL</v>
      </c>
      <c r="I2698">
        <v>3</v>
      </c>
    </row>
    <row r="2699" spans="2:9">
      <c r="B2699" t="s">
        <v>333</v>
      </c>
      <c r="C2699" t="s">
        <v>375</v>
      </c>
      <c r="D2699" t="s">
        <v>46</v>
      </c>
      <c r="E2699" t="s">
        <v>400</v>
      </c>
      <c r="F2699" s="113" t="str">
        <f>VLOOKUP(B2699,'DEER BldgType Assignment'!$B$7:$C$139,2,FALSE)</f>
        <v>RtL</v>
      </c>
      <c r="G2699" s="113"/>
      <c r="H2699" s="113" t="str">
        <f t="shared" si="42"/>
        <v>RtL</v>
      </c>
      <c r="I2699">
        <v>2</v>
      </c>
    </row>
    <row r="2700" spans="2:9">
      <c r="B2700" t="s">
        <v>333</v>
      </c>
      <c r="C2700" t="s">
        <v>375</v>
      </c>
      <c r="D2700" t="s">
        <v>46</v>
      </c>
      <c r="E2700" t="s">
        <v>387</v>
      </c>
      <c r="F2700" s="113" t="str">
        <f>VLOOKUP(B2700,'DEER BldgType Assignment'!$B$7:$C$139,2,FALSE)</f>
        <v>RtL</v>
      </c>
      <c r="G2700" s="113"/>
      <c r="H2700" s="113" t="str">
        <f t="shared" si="42"/>
        <v>RtL</v>
      </c>
      <c r="I2700">
        <v>3</v>
      </c>
    </row>
    <row r="2701" spans="2:9">
      <c r="B2701" s="100" t="s">
        <v>229</v>
      </c>
      <c r="C2701" t="s">
        <v>375</v>
      </c>
      <c r="D2701" t="s">
        <v>105</v>
      </c>
      <c r="E2701" t="s">
        <v>387</v>
      </c>
      <c r="F2701" s="113" t="str">
        <f>VLOOKUP(B2701,'DEER BldgType Assignment'!$B$7:$C$139,2,FALSE)</f>
        <v>MLI</v>
      </c>
      <c r="G2701" s="113"/>
      <c r="H2701" s="113" t="str">
        <f t="shared" si="42"/>
        <v>MLI</v>
      </c>
      <c r="I2701">
        <v>4</v>
      </c>
    </row>
    <row r="2702" spans="2:9">
      <c r="B2702" s="100" t="s">
        <v>229</v>
      </c>
      <c r="C2702" t="s">
        <v>375</v>
      </c>
      <c r="D2702" t="s">
        <v>105</v>
      </c>
      <c r="E2702" t="s">
        <v>421</v>
      </c>
      <c r="F2702" s="113" t="str">
        <f>VLOOKUP(B2702,'DEER BldgType Assignment'!$B$7:$C$139,2,FALSE)</f>
        <v>MLI</v>
      </c>
      <c r="G2702" s="113"/>
      <c r="H2702" s="113" t="str">
        <f t="shared" si="42"/>
        <v>MLI</v>
      </c>
      <c r="I2702">
        <v>1</v>
      </c>
    </row>
    <row r="2703" spans="2:9">
      <c r="B2703" s="100" t="s">
        <v>229</v>
      </c>
      <c r="C2703" t="s">
        <v>375</v>
      </c>
      <c r="D2703" t="s">
        <v>105</v>
      </c>
      <c r="E2703" t="s">
        <v>366</v>
      </c>
      <c r="F2703" s="113" t="str">
        <f>VLOOKUP(B2703,'DEER BldgType Assignment'!$B$7:$C$139,2,FALSE)</f>
        <v>MLI</v>
      </c>
      <c r="G2703" s="113"/>
      <c r="H2703" s="113" t="str">
        <f t="shared" si="42"/>
        <v>MLI</v>
      </c>
      <c r="I2703">
        <v>1</v>
      </c>
    </row>
    <row r="2704" spans="2:9">
      <c r="B2704" s="100" t="s">
        <v>229</v>
      </c>
      <c r="C2704" t="s">
        <v>375</v>
      </c>
      <c r="D2704" t="s">
        <v>105</v>
      </c>
      <c r="E2704" t="s">
        <v>386</v>
      </c>
      <c r="F2704" s="113" t="str">
        <f>VLOOKUP(B2704,'DEER BldgType Assignment'!$B$7:$C$139,2,FALSE)</f>
        <v>MLI</v>
      </c>
      <c r="G2704" s="113"/>
      <c r="H2704" s="113" t="str">
        <f t="shared" si="42"/>
        <v>MLI</v>
      </c>
      <c r="I2704">
        <v>1</v>
      </c>
    </row>
    <row r="2705" spans="2:9">
      <c r="B2705" t="s">
        <v>324</v>
      </c>
      <c r="C2705" t="s">
        <v>48</v>
      </c>
      <c r="D2705" t="s">
        <v>48</v>
      </c>
      <c r="E2705" t="s">
        <v>386</v>
      </c>
      <c r="F2705" s="113" t="str">
        <f>VLOOKUP(B2705,'DEER BldgType Assignment'!$B$7:$C$139,2,FALSE)</f>
        <v>RtS</v>
      </c>
      <c r="G2705" s="113"/>
      <c r="H2705" s="113" t="str">
        <f t="shared" si="42"/>
        <v>RtS</v>
      </c>
      <c r="I2705">
        <v>1</v>
      </c>
    </row>
    <row r="2706" spans="2:9">
      <c r="B2706" t="s">
        <v>324</v>
      </c>
      <c r="C2706" t="s">
        <v>48</v>
      </c>
      <c r="D2706" t="s">
        <v>48</v>
      </c>
      <c r="E2706" t="s">
        <v>401</v>
      </c>
      <c r="F2706" s="113" t="str">
        <f>VLOOKUP(B2706,'DEER BldgType Assignment'!$B$7:$C$139,2,FALSE)</f>
        <v>RtS</v>
      </c>
      <c r="G2706" s="113"/>
      <c r="H2706" s="113" t="str">
        <f t="shared" si="42"/>
        <v>RtS</v>
      </c>
      <c r="I2706">
        <v>2</v>
      </c>
    </row>
    <row r="2707" spans="2:9">
      <c r="B2707" t="s">
        <v>324</v>
      </c>
      <c r="C2707" t="s">
        <v>48</v>
      </c>
      <c r="D2707" t="s">
        <v>48</v>
      </c>
      <c r="E2707" t="s">
        <v>366</v>
      </c>
      <c r="F2707" s="113" t="str">
        <f>VLOOKUP(B2707,'DEER BldgType Assignment'!$B$7:$C$139,2,FALSE)</f>
        <v>RtS</v>
      </c>
      <c r="G2707" s="113"/>
      <c r="H2707" s="113" t="str">
        <f t="shared" si="42"/>
        <v>RtS</v>
      </c>
      <c r="I2707">
        <v>1</v>
      </c>
    </row>
    <row r="2708" spans="2:9">
      <c r="B2708" t="s">
        <v>223</v>
      </c>
      <c r="C2708" t="s">
        <v>276</v>
      </c>
      <c r="D2708" t="s">
        <v>105</v>
      </c>
      <c r="E2708" t="s">
        <v>396</v>
      </c>
      <c r="F2708" s="113" t="str">
        <f>VLOOKUP(B2708,'DEER BldgType Assignment'!$B$7:$C$139,2,FALSE)</f>
        <v>MLI</v>
      </c>
      <c r="G2708" s="113"/>
      <c r="H2708" s="113" t="str">
        <f t="shared" si="42"/>
        <v>MLI</v>
      </c>
      <c r="I2708">
        <v>1</v>
      </c>
    </row>
    <row r="2709" spans="2:9">
      <c r="B2709" t="s">
        <v>223</v>
      </c>
      <c r="C2709" t="s">
        <v>276</v>
      </c>
      <c r="D2709" t="s">
        <v>105</v>
      </c>
      <c r="E2709" t="s">
        <v>379</v>
      </c>
      <c r="F2709" s="113" t="str">
        <f>VLOOKUP(B2709,'DEER BldgType Assignment'!$B$7:$C$139,2,FALSE)</f>
        <v>MLI</v>
      </c>
      <c r="G2709" s="113"/>
      <c r="H2709" s="113" t="str">
        <f t="shared" si="42"/>
        <v>MLI</v>
      </c>
      <c r="I2709">
        <v>1</v>
      </c>
    </row>
    <row r="2710" spans="2:9">
      <c r="B2710" t="s">
        <v>223</v>
      </c>
      <c r="C2710" t="s">
        <v>276</v>
      </c>
      <c r="D2710" t="s">
        <v>105</v>
      </c>
      <c r="E2710" t="s">
        <v>386</v>
      </c>
      <c r="F2710" s="113" t="str">
        <f>VLOOKUP(B2710,'DEER BldgType Assignment'!$B$7:$C$139,2,FALSE)</f>
        <v>MLI</v>
      </c>
      <c r="G2710" s="113"/>
      <c r="H2710" s="113" t="str">
        <f t="shared" si="42"/>
        <v>MLI</v>
      </c>
      <c r="I2710">
        <v>10</v>
      </c>
    </row>
    <row r="2711" spans="2:9">
      <c r="B2711" t="s">
        <v>223</v>
      </c>
      <c r="C2711" t="s">
        <v>276</v>
      </c>
      <c r="D2711" t="s">
        <v>105</v>
      </c>
      <c r="E2711" t="s">
        <v>385</v>
      </c>
      <c r="F2711" s="113" t="str">
        <f>VLOOKUP(B2711,'DEER BldgType Assignment'!$B$7:$C$139,2,FALSE)</f>
        <v>MLI</v>
      </c>
      <c r="G2711" s="113"/>
      <c r="H2711" s="113" t="str">
        <f t="shared" si="42"/>
        <v>MLI</v>
      </c>
      <c r="I2711">
        <v>1</v>
      </c>
    </row>
    <row r="2712" spans="2:9">
      <c r="B2712" t="s">
        <v>223</v>
      </c>
      <c r="C2712" t="s">
        <v>276</v>
      </c>
      <c r="D2712" t="s">
        <v>105</v>
      </c>
      <c r="E2712" t="s">
        <v>391</v>
      </c>
      <c r="F2712" s="113" t="str">
        <f>VLOOKUP(B2712,'DEER BldgType Assignment'!$B$7:$C$139,2,FALSE)</f>
        <v>MLI</v>
      </c>
      <c r="G2712" s="113"/>
      <c r="H2712" s="113" t="str">
        <f t="shared" si="42"/>
        <v>MLI</v>
      </c>
      <c r="I2712">
        <v>2</v>
      </c>
    </row>
    <row r="2713" spans="2:9">
      <c r="B2713" t="s">
        <v>223</v>
      </c>
      <c r="C2713" t="s">
        <v>276</v>
      </c>
      <c r="D2713" t="s">
        <v>105</v>
      </c>
      <c r="E2713" t="s">
        <v>398</v>
      </c>
      <c r="F2713" s="113" t="str">
        <f>VLOOKUP(B2713,'DEER BldgType Assignment'!$B$7:$C$139,2,FALSE)</f>
        <v>MLI</v>
      </c>
      <c r="G2713" s="113"/>
      <c r="H2713" s="113" t="str">
        <f t="shared" si="42"/>
        <v>MLI</v>
      </c>
      <c r="I2713">
        <v>2</v>
      </c>
    </row>
    <row r="2714" spans="2:9">
      <c r="B2714" t="s">
        <v>223</v>
      </c>
      <c r="C2714" t="s">
        <v>276</v>
      </c>
      <c r="D2714" t="s">
        <v>105</v>
      </c>
      <c r="E2714" t="s">
        <v>366</v>
      </c>
      <c r="F2714" s="113" t="str">
        <f>VLOOKUP(B2714,'DEER BldgType Assignment'!$B$7:$C$139,2,FALSE)</f>
        <v>MLI</v>
      </c>
      <c r="G2714" s="113"/>
      <c r="H2714" s="113" t="str">
        <f t="shared" si="42"/>
        <v>MLI</v>
      </c>
      <c r="I2714">
        <v>3</v>
      </c>
    </row>
    <row r="2715" spans="2:9">
      <c r="B2715" t="s">
        <v>223</v>
      </c>
      <c r="C2715" t="s">
        <v>276</v>
      </c>
      <c r="D2715" t="s">
        <v>105</v>
      </c>
      <c r="E2715" t="s">
        <v>396</v>
      </c>
      <c r="F2715" s="113" t="str">
        <f>VLOOKUP(B2715,'DEER BldgType Assignment'!$B$7:$C$139,2,FALSE)</f>
        <v>MLI</v>
      </c>
      <c r="G2715" s="113"/>
      <c r="H2715" s="113" t="str">
        <f t="shared" si="42"/>
        <v>MLI</v>
      </c>
      <c r="I2715">
        <v>3</v>
      </c>
    </row>
    <row r="2716" spans="2:9">
      <c r="B2716" t="s">
        <v>223</v>
      </c>
      <c r="C2716" t="s">
        <v>276</v>
      </c>
      <c r="D2716" t="s">
        <v>105</v>
      </c>
      <c r="E2716" t="s">
        <v>385</v>
      </c>
      <c r="F2716" s="113" t="str">
        <f>VLOOKUP(B2716,'DEER BldgType Assignment'!$B$7:$C$139,2,FALSE)</f>
        <v>MLI</v>
      </c>
      <c r="G2716" s="113"/>
      <c r="H2716" s="113" t="str">
        <f t="shared" si="42"/>
        <v>MLI</v>
      </c>
      <c r="I2716">
        <v>1</v>
      </c>
    </row>
    <row r="2717" spans="2:9">
      <c r="B2717" t="s">
        <v>223</v>
      </c>
      <c r="C2717" t="s">
        <v>276</v>
      </c>
      <c r="D2717" t="s">
        <v>105</v>
      </c>
      <c r="E2717" t="s">
        <v>406</v>
      </c>
      <c r="F2717" s="113" t="str">
        <f>VLOOKUP(B2717,'DEER BldgType Assignment'!$B$7:$C$139,2,FALSE)</f>
        <v>MLI</v>
      </c>
      <c r="G2717" s="113"/>
      <c r="H2717" s="113" t="str">
        <f t="shared" si="42"/>
        <v>MLI</v>
      </c>
      <c r="I2717">
        <v>1</v>
      </c>
    </row>
    <row r="2718" spans="2:9">
      <c r="B2718" t="s">
        <v>223</v>
      </c>
      <c r="C2718" t="s">
        <v>276</v>
      </c>
      <c r="D2718" t="s">
        <v>105</v>
      </c>
      <c r="E2718" t="s">
        <v>386</v>
      </c>
      <c r="F2718" s="113" t="str">
        <f>VLOOKUP(B2718,'DEER BldgType Assignment'!$B$7:$C$139,2,FALSE)</f>
        <v>MLI</v>
      </c>
      <c r="G2718" s="113"/>
      <c r="H2718" s="113" t="str">
        <f t="shared" si="42"/>
        <v>MLI</v>
      </c>
      <c r="I2718">
        <v>3</v>
      </c>
    </row>
    <row r="2719" spans="2:9">
      <c r="B2719" t="s">
        <v>223</v>
      </c>
      <c r="C2719" t="s">
        <v>276</v>
      </c>
      <c r="D2719" t="s">
        <v>105</v>
      </c>
      <c r="E2719" t="s">
        <v>391</v>
      </c>
      <c r="F2719" s="113" t="str">
        <f>VLOOKUP(B2719,'DEER BldgType Assignment'!$B$7:$C$139,2,FALSE)</f>
        <v>MLI</v>
      </c>
      <c r="G2719" s="113"/>
      <c r="H2719" s="113" t="str">
        <f t="shared" si="42"/>
        <v>MLI</v>
      </c>
      <c r="I2719">
        <v>2</v>
      </c>
    </row>
    <row r="2720" spans="2:9">
      <c r="B2720" t="s">
        <v>223</v>
      </c>
      <c r="C2720" t="s">
        <v>276</v>
      </c>
      <c r="D2720" t="s">
        <v>105</v>
      </c>
      <c r="E2720" t="s">
        <v>397</v>
      </c>
      <c r="F2720" s="113" t="str">
        <f>VLOOKUP(B2720,'DEER BldgType Assignment'!$B$7:$C$139,2,FALSE)</f>
        <v>MLI</v>
      </c>
      <c r="G2720" s="113"/>
      <c r="H2720" s="113" t="str">
        <f t="shared" si="42"/>
        <v>MLI</v>
      </c>
      <c r="I2720">
        <v>1</v>
      </c>
    </row>
    <row r="2721" spans="2:9">
      <c r="B2721" t="s">
        <v>223</v>
      </c>
      <c r="C2721" t="s">
        <v>276</v>
      </c>
      <c r="D2721" t="s">
        <v>105</v>
      </c>
      <c r="E2721" t="s">
        <v>379</v>
      </c>
      <c r="F2721" s="113" t="str">
        <f>VLOOKUP(B2721,'DEER BldgType Assignment'!$B$7:$C$139,2,FALSE)</f>
        <v>MLI</v>
      </c>
      <c r="G2721" s="113"/>
      <c r="H2721" s="113" t="str">
        <f t="shared" si="42"/>
        <v>MLI</v>
      </c>
      <c r="I2721">
        <v>1</v>
      </c>
    </row>
    <row r="2722" spans="2:9">
      <c r="B2722" t="s">
        <v>223</v>
      </c>
      <c r="C2722" t="s">
        <v>276</v>
      </c>
      <c r="D2722" t="s">
        <v>105</v>
      </c>
      <c r="E2722" t="s">
        <v>385</v>
      </c>
      <c r="F2722" s="113" t="str">
        <f>VLOOKUP(B2722,'DEER BldgType Assignment'!$B$7:$C$139,2,FALSE)</f>
        <v>MLI</v>
      </c>
      <c r="G2722" s="113"/>
      <c r="H2722" s="113" t="str">
        <f t="shared" si="42"/>
        <v>MLI</v>
      </c>
      <c r="I2722">
        <v>1</v>
      </c>
    </row>
    <row r="2723" spans="2:9">
      <c r="B2723" t="s">
        <v>219</v>
      </c>
      <c r="C2723" t="s">
        <v>15</v>
      </c>
      <c r="D2723" t="s">
        <v>15</v>
      </c>
      <c r="E2723" t="s">
        <v>422</v>
      </c>
      <c r="F2723" s="113" t="str">
        <f>VLOOKUP(B2723,'DEER BldgType Assignment'!$B$7:$C$139,2,FALSE)</f>
        <v>Asm</v>
      </c>
      <c r="G2723" s="113"/>
      <c r="H2723" s="113" t="str">
        <f t="shared" si="42"/>
        <v>Asm</v>
      </c>
      <c r="I2723">
        <v>1</v>
      </c>
    </row>
    <row r="2724" spans="2:9">
      <c r="B2724" t="s">
        <v>219</v>
      </c>
      <c r="C2724" t="s">
        <v>15</v>
      </c>
      <c r="D2724" t="s">
        <v>15</v>
      </c>
      <c r="E2724" t="s">
        <v>398</v>
      </c>
      <c r="F2724" s="113" t="str">
        <f>VLOOKUP(B2724,'DEER BldgType Assignment'!$B$7:$C$139,2,FALSE)</f>
        <v>Asm</v>
      </c>
      <c r="G2724" s="113"/>
      <c r="H2724" s="113" t="str">
        <f t="shared" si="42"/>
        <v>Asm</v>
      </c>
      <c r="I2724">
        <v>1</v>
      </c>
    </row>
    <row r="2725" spans="2:9">
      <c r="B2725" s="100" t="s">
        <v>326</v>
      </c>
      <c r="C2725" t="s">
        <v>319</v>
      </c>
      <c r="D2725" t="s">
        <v>289</v>
      </c>
      <c r="E2725" t="s">
        <v>423</v>
      </c>
      <c r="F2725" s="113" t="str">
        <f>VLOOKUP(B2725,'DEER BldgType Assignment'!$B$7:$C$139,2,FALSE)</f>
        <v>NA</v>
      </c>
      <c r="G2725" s="113"/>
      <c r="H2725" s="113" t="str">
        <f t="shared" si="42"/>
        <v>NA</v>
      </c>
      <c r="I2725">
        <v>1</v>
      </c>
    </row>
    <row r="2726" spans="2:9">
      <c r="B2726" s="100" t="s">
        <v>326</v>
      </c>
      <c r="C2726" t="s">
        <v>319</v>
      </c>
      <c r="D2726" t="s">
        <v>289</v>
      </c>
      <c r="E2726" t="s">
        <v>424</v>
      </c>
      <c r="F2726" s="113" t="str">
        <f>VLOOKUP(B2726,'DEER BldgType Assignment'!$B$7:$C$139,2,FALSE)</f>
        <v>NA</v>
      </c>
      <c r="G2726" s="113"/>
      <c r="H2726" s="113" t="str">
        <f t="shared" si="42"/>
        <v>NA</v>
      </c>
      <c r="I2726">
        <v>5</v>
      </c>
    </row>
    <row r="2727" spans="2:9">
      <c r="B2727" t="s">
        <v>335</v>
      </c>
      <c r="C2727" t="s">
        <v>48</v>
      </c>
      <c r="D2727" t="s">
        <v>48</v>
      </c>
      <c r="E2727" t="s">
        <v>420</v>
      </c>
      <c r="F2727" s="113" t="str">
        <f>VLOOKUP(B2727,'DEER BldgType Assignment'!$B$7:$C$139,2,FALSE)</f>
        <v>RtS</v>
      </c>
      <c r="G2727" s="113"/>
      <c r="H2727" s="113" t="str">
        <f t="shared" si="42"/>
        <v>RtS</v>
      </c>
      <c r="I2727">
        <v>5</v>
      </c>
    </row>
    <row r="2728" spans="2:9">
      <c r="B2728" t="s">
        <v>292</v>
      </c>
      <c r="C2728" t="s">
        <v>42</v>
      </c>
      <c r="D2728" t="s">
        <v>42</v>
      </c>
      <c r="E2728" t="s">
        <v>405</v>
      </c>
      <c r="F2728" s="113" t="str">
        <f>VLOOKUP(B2728,'DEER BldgType Assignment'!$B$7:$C$139,2,FALSE)</f>
        <v>RFF</v>
      </c>
      <c r="G2728" s="113"/>
      <c r="H2728" s="113" t="str">
        <f t="shared" si="42"/>
        <v>RFF</v>
      </c>
      <c r="I2728">
        <v>1</v>
      </c>
    </row>
    <row r="2729" spans="2:9">
      <c r="B2729" t="s">
        <v>243</v>
      </c>
      <c r="C2729" t="s">
        <v>21</v>
      </c>
      <c r="D2729" t="s">
        <v>102</v>
      </c>
      <c r="E2729" t="s">
        <v>366</v>
      </c>
      <c r="F2729" s="113" t="str">
        <f>VLOOKUP(B2729,'DEER BldgType Assignment'!$B$7:$C$139,2,FALSE)</f>
        <v>ECC</v>
      </c>
      <c r="G2729" s="113"/>
      <c r="H2729" s="113" t="str">
        <f t="shared" si="42"/>
        <v>ECC</v>
      </c>
      <c r="I2729">
        <v>1</v>
      </c>
    </row>
    <row r="2730" spans="2:9">
      <c r="B2730" t="s">
        <v>257</v>
      </c>
      <c r="C2730" t="s">
        <v>382</v>
      </c>
      <c r="D2730" t="s">
        <v>289</v>
      </c>
      <c r="E2730" t="s">
        <v>425</v>
      </c>
      <c r="F2730" s="113" t="str">
        <f>VLOOKUP(B2730,'DEER BldgType Assignment'!$B$7:$C$139,2,FALSE)</f>
        <v>NA</v>
      </c>
      <c r="G2730" s="113"/>
      <c r="H2730" s="113" t="str">
        <f t="shared" si="42"/>
        <v>NA</v>
      </c>
      <c r="I2730">
        <v>1</v>
      </c>
    </row>
    <row r="2731" spans="2:9">
      <c r="B2731" t="s">
        <v>223</v>
      </c>
      <c r="C2731" t="s">
        <v>276</v>
      </c>
      <c r="D2731" t="s">
        <v>105</v>
      </c>
      <c r="E2731" t="s">
        <v>388</v>
      </c>
      <c r="F2731" s="113" t="str">
        <f>VLOOKUP(B2731,'DEER BldgType Assignment'!$B$7:$C$139,2,FALSE)</f>
        <v>MLI</v>
      </c>
      <c r="G2731" s="113"/>
      <c r="H2731" s="113" t="str">
        <f t="shared" si="42"/>
        <v>MLI</v>
      </c>
      <c r="I2731">
        <v>1</v>
      </c>
    </row>
    <row r="2732" spans="2:9">
      <c r="B2732" s="100" t="s">
        <v>229</v>
      </c>
      <c r="C2732" t="s">
        <v>48</v>
      </c>
      <c r="D2732" t="s">
        <v>105</v>
      </c>
      <c r="E2732" t="s">
        <v>386</v>
      </c>
      <c r="F2732" s="113" t="str">
        <f>VLOOKUP(B2732,'DEER BldgType Assignment'!$B$7:$C$139,2,FALSE)</f>
        <v>MLI</v>
      </c>
      <c r="G2732" s="113"/>
      <c r="H2732" s="113" t="str">
        <f t="shared" si="42"/>
        <v>MLI</v>
      </c>
      <c r="I2732">
        <v>1</v>
      </c>
    </row>
    <row r="2733" spans="2:9">
      <c r="B2733" s="100" t="s">
        <v>229</v>
      </c>
      <c r="C2733" t="s">
        <v>48</v>
      </c>
      <c r="D2733" t="s">
        <v>105</v>
      </c>
      <c r="E2733" t="s">
        <v>366</v>
      </c>
      <c r="F2733" s="113" t="str">
        <f>VLOOKUP(B2733,'DEER BldgType Assignment'!$B$7:$C$139,2,FALSE)</f>
        <v>MLI</v>
      </c>
      <c r="G2733" s="113"/>
      <c r="H2733" s="113" t="str">
        <f t="shared" si="42"/>
        <v>MLI</v>
      </c>
      <c r="I2733">
        <v>2</v>
      </c>
    </row>
    <row r="2734" spans="2:9">
      <c r="B2734" s="100" t="s">
        <v>229</v>
      </c>
      <c r="C2734" t="s">
        <v>48</v>
      </c>
      <c r="D2734" t="s">
        <v>105</v>
      </c>
      <c r="E2734" t="s">
        <v>381</v>
      </c>
      <c r="F2734" s="113" t="str">
        <f>VLOOKUP(B2734,'DEER BldgType Assignment'!$B$7:$C$139,2,FALSE)</f>
        <v>MLI</v>
      </c>
      <c r="G2734" s="113"/>
      <c r="H2734" s="113" t="str">
        <f t="shared" si="42"/>
        <v>MLI</v>
      </c>
      <c r="I2734">
        <v>2</v>
      </c>
    </row>
    <row r="2735" spans="2:9">
      <c r="B2735" t="s">
        <v>344</v>
      </c>
      <c r="C2735" t="s">
        <v>36</v>
      </c>
      <c r="D2735" t="s">
        <v>52</v>
      </c>
      <c r="E2735" t="s">
        <v>366</v>
      </c>
      <c r="F2735" s="113" t="str">
        <f>VLOOKUP(B2735,'DEER BldgType Assignment'!$B$7:$C$139,2,FALSE)</f>
        <v>SUn</v>
      </c>
      <c r="G2735" s="113"/>
      <c r="H2735" s="113" t="str">
        <f t="shared" si="42"/>
        <v>SUn</v>
      </c>
      <c r="I2735">
        <v>1</v>
      </c>
    </row>
    <row r="2736" spans="2:9">
      <c r="B2736" t="s">
        <v>344</v>
      </c>
      <c r="C2736" t="s">
        <v>36</v>
      </c>
      <c r="D2736" t="s">
        <v>52</v>
      </c>
      <c r="E2736" t="s">
        <v>379</v>
      </c>
      <c r="F2736" s="113" t="str">
        <f>VLOOKUP(B2736,'DEER BldgType Assignment'!$B$7:$C$139,2,FALSE)</f>
        <v>SUn</v>
      </c>
      <c r="G2736" s="113"/>
      <c r="H2736" s="113" t="str">
        <f t="shared" si="42"/>
        <v>SUn</v>
      </c>
      <c r="I2736">
        <v>2</v>
      </c>
    </row>
    <row r="2737" spans="2:9">
      <c r="B2737" t="s">
        <v>344</v>
      </c>
      <c r="C2737" t="s">
        <v>36</v>
      </c>
      <c r="D2737" t="s">
        <v>52</v>
      </c>
      <c r="E2737" t="s">
        <v>385</v>
      </c>
      <c r="F2737" s="113" t="str">
        <f>VLOOKUP(B2737,'DEER BldgType Assignment'!$B$7:$C$139,2,FALSE)</f>
        <v>SUn</v>
      </c>
      <c r="G2737" s="113"/>
      <c r="H2737" s="113" t="str">
        <f t="shared" si="42"/>
        <v>SUn</v>
      </c>
      <c r="I2737">
        <v>1</v>
      </c>
    </row>
    <row r="2738" spans="2:9">
      <c r="B2738" t="s">
        <v>344</v>
      </c>
      <c r="C2738" t="s">
        <v>36</v>
      </c>
      <c r="D2738" t="s">
        <v>52</v>
      </c>
      <c r="E2738" t="s">
        <v>391</v>
      </c>
      <c r="F2738" s="113" t="str">
        <f>VLOOKUP(B2738,'DEER BldgType Assignment'!$B$7:$C$139,2,FALSE)</f>
        <v>SUn</v>
      </c>
      <c r="G2738" s="113"/>
      <c r="H2738" s="113" t="str">
        <f t="shared" si="42"/>
        <v>SUn</v>
      </c>
      <c r="I2738">
        <v>2</v>
      </c>
    </row>
    <row r="2739" spans="2:9">
      <c r="B2739" t="s">
        <v>344</v>
      </c>
      <c r="C2739" t="s">
        <v>36</v>
      </c>
      <c r="D2739" t="s">
        <v>52</v>
      </c>
      <c r="E2739" t="s">
        <v>406</v>
      </c>
      <c r="F2739" s="113" t="str">
        <f>VLOOKUP(B2739,'DEER BldgType Assignment'!$B$7:$C$139,2,FALSE)</f>
        <v>SUn</v>
      </c>
      <c r="G2739" s="113"/>
      <c r="H2739" s="113" t="str">
        <f t="shared" si="42"/>
        <v>SUn</v>
      </c>
      <c r="I2739">
        <v>1</v>
      </c>
    </row>
    <row r="2740" spans="2:9">
      <c r="B2740" t="s">
        <v>344</v>
      </c>
      <c r="C2740" t="s">
        <v>36</v>
      </c>
      <c r="D2740" t="s">
        <v>52</v>
      </c>
      <c r="E2740" t="s">
        <v>386</v>
      </c>
      <c r="F2740" s="113" t="str">
        <f>VLOOKUP(B2740,'DEER BldgType Assignment'!$B$7:$C$139,2,FALSE)</f>
        <v>SUn</v>
      </c>
      <c r="G2740" s="113"/>
      <c r="H2740" s="113" t="str">
        <f t="shared" si="42"/>
        <v>SUn</v>
      </c>
      <c r="I2740">
        <v>2</v>
      </c>
    </row>
    <row r="2741" spans="2:9">
      <c r="B2741" t="s">
        <v>344</v>
      </c>
      <c r="C2741" t="s">
        <v>36</v>
      </c>
      <c r="D2741" t="s">
        <v>52</v>
      </c>
      <c r="E2741" t="s">
        <v>400</v>
      </c>
      <c r="F2741" s="113" t="str">
        <f>VLOOKUP(B2741,'DEER BldgType Assignment'!$B$7:$C$139,2,FALSE)</f>
        <v>SUn</v>
      </c>
      <c r="G2741" s="113"/>
      <c r="H2741" s="113" t="str">
        <f t="shared" si="42"/>
        <v>SUn</v>
      </c>
      <c r="I2741">
        <v>1</v>
      </c>
    </row>
    <row r="2742" spans="2:9">
      <c r="B2742" t="s">
        <v>335</v>
      </c>
      <c r="C2742" t="s">
        <v>48</v>
      </c>
      <c r="D2742" t="s">
        <v>48</v>
      </c>
      <c r="E2742" t="s">
        <v>401</v>
      </c>
      <c r="F2742" s="113" t="str">
        <f>VLOOKUP(B2742,'DEER BldgType Assignment'!$B$7:$C$139,2,FALSE)</f>
        <v>RtS</v>
      </c>
      <c r="G2742" s="113"/>
      <c r="H2742" s="113" t="str">
        <f t="shared" si="42"/>
        <v>RtS</v>
      </c>
      <c r="I2742">
        <v>2</v>
      </c>
    </row>
    <row r="2743" spans="2:9">
      <c r="B2743" t="s">
        <v>224</v>
      </c>
      <c r="C2743" t="s">
        <v>15</v>
      </c>
      <c r="D2743" t="s">
        <v>15</v>
      </c>
      <c r="E2743" t="s">
        <v>130</v>
      </c>
      <c r="F2743" s="113" t="str">
        <f>VLOOKUP(B2743,'DEER BldgType Assignment'!$B$7:$C$139,2,FALSE)</f>
        <v>Asm</v>
      </c>
      <c r="G2743" s="113"/>
      <c r="H2743" s="113" t="str">
        <f t="shared" si="42"/>
        <v>Asm</v>
      </c>
      <c r="I2743">
        <v>2</v>
      </c>
    </row>
    <row r="2744" spans="2:9">
      <c r="B2744" t="s">
        <v>344</v>
      </c>
      <c r="C2744" t="s">
        <v>373</v>
      </c>
      <c r="D2744" t="s">
        <v>52</v>
      </c>
      <c r="E2744" t="s">
        <v>400</v>
      </c>
      <c r="F2744" s="113" t="str">
        <f>VLOOKUP(B2744,'DEER BldgType Assignment'!$B$7:$C$139,2,FALSE)</f>
        <v>SUn</v>
      </c>
      <c r="G2744" s="113"/>
      <c r="H2744" s="113" t="str">
        <f t="shared" si="42"/>
        <v>SUn</v>
      </c>
      <c r="I2744">
        <v>1</v>
      </c>
    </row>
    <row r="2745" spans="2:9">
      <c r="B2745" t="s">
        <v>344</v>
      </c>
      <c r="C2745" t="s">
        <v>373</v>
      </c>
      <c r="D2745" t="s">
        <v>52</v>
      </c>
      <c r="E2745" t="s">
        <v>366</v>
      </c>
      <c r="F2745" s="113" t="str">
        <f>VLOOKUP(B2745,'DEER BldgType Assignment'!$B$7:$C$139,2,FALSE)</f>
        <v>SUn</v>
      </c>
      <c r="G2745" s="113"/>
      <c r="H2745" s="113" t="str">
        <f t="shared" si="42"/>
        <v>SUn</v>
      </c>
      <c r="I2745">
        <v>2</v>
      </c>
    </row>
    <row r="2746" spans="2:9">
      <c r="B2746" t="s">
        <v>344</v>
      </c>
      <c r="C2746" t="s">
        <v>373</v>
      </c>
      <c r="D2746" t="s">
        <v>52</v>
      </c>
      <c r="E2746" t="s">
        <v>397</v>
      </c>
      <c r="F2746" s="113" t="str">
        <f>VLOOKUP(B2746,'DEER BldgType Assignment'!$B$7:$C$139,2,FALSE)</f>
        <v>SUn</v>
      </c>
      <c r="G2746" s="113"/>
      <c r="H2746" s="113" t="str">
        <f t="shared" si="42"/>
        <v>SUn</v>
      </c>
      <c r="I2746">
        <v>2</v>
      </c>
    </row>
    <row r="2747" spans="2:9">
      <c r="B2747" t="s">
        <v>226</v>
      </c>
      <c r="C2747" t="s">
        <v>15</v>
      </c>
      <c r="D2747" t="s">
        <v>15</v>
      </c>
      <c r="E2747" t="s">
        <v>385</v>
      </c>
      <c r="F2747" s="113" t="str">
        <f>VLOOKUP(B2747,'DEER BldgType Assignment'!$B$7:$C$139,2,FALSE)</f>
        <v>Asm</v>
      </c>
      <c r="G2747" s="113"/>
      <c r="H2747" s="113" t="str">
        <f t="shared" si="42"/>
        <v>Asm</v>
      </c>
      <c r="I2747">
        <v>1</v>
      </c>
    </row>
    <row r="2748" spans="2:9">
      <c r="B2748" t="s">
        <v>226</v>
      </c>
      <c r="C2748" t="s">
        <v>15</v>
      </c>
      <c r="D2748" t="s">
        <v>15</v>
      </c>
      <c r="E2748" t="s">
        <v>401</v>
      </c>
      <c r="F2748" s="113" t="str">
        <f>VLOOKUP(B2748,'DEER BldgType Assignment'!$B$7:$C$139,2,FALSE)</f>
        <v>Asm</v>
      </c>
      <c r="G2748" s="113"/>
      <c r="H2748" s="113" t="str">
        <f t="shared" si="42"/>
        <v>Asm</v>
      </c>
      <c r="I2748">
        <v>1</v>
      </c>
    </row>
    <row r="2749" spans="2:9">
      <c r="B2749" t="s">
        <v>226</v>
      </c>
      <c r="C2749" t="s">
        <v>15</v>
      </c>
      <c r="D2749" t="s">
        <v>15</v>
      </c>
      <c r="E2749" t="s">
        <v>378</v>
      </c>
      <c r="F2749" s="113" t="str">
        <f>VLOOKUP(B2749,'DEER BldgType Assignment'!$B$7:$C$139,2,FALSE)</f>
        <v>Asm</v>
      </c>
      <c r="G2749" s="113"/>
      <c r="H2749" s="113" t="str">
        <f t="shared" si="42"/>
        <v>Asm</v>
      </c>
      <c r="I2749">
        <v>1</v>
      </c>
    </row>
    <row r="2750" spans="2:9">
      <c r="B2750" t="s">
        <v>226</v>
      </c>
      <c r="C2750" t="s">
        <v>15</v>
      </c>
      <c r="D2750" t="s">
        <v>15</v>
      </c>
      <c r="E2750" t="s">
        <v>391</v>
      </c>
      <c r="F2750" s="113" t="str">
        <f>VLOOKUP(B2750,'DEER BldgType Assignment'!$B$7:$C$139,2,FALSE)</f>
        <v>Asm</v>
      </c>
      <c r="G2750" s="113"/>
      <c r="H2750" s="113" t="str">
        <f t="shared" si="42"/>
        <v>Asm</v>
      </c>
      <c r="I2750">
        <v>2</v>
      </c>
    </row>
    <row r="2751" spans="2:9">
      <c r="B2751" t="s">
        <v>226</v>
      </c>
      <c r="C2751" t="s">
        <v>15</v>
      </c>
      <c r="D2751" t="s">
        <v>15</v>
      </c>
      <c r="E2751" t="s">
        <v>386</v>
      </c>
      <c r="F2751" s="113" t="str">
        <f>VLOOKUP(B2751,'DEER BldgType Assignment'!$B$7:$C$139,2,FALSE)</f>
        <v>Asm</v>
      </c>
      <c r="G2751" s="113"/>
      <c r="H2751" s="113" t="str">
        <f t="shared" si="42"/>
        <v>Asm</v>
      </c>
      <c r="I2751">
        <v>1</v>
      </c>
    </row>
    <row r="2752" spans="2:9">
      <c r="B2752" t="s">
        <v>226</v>
      </c>
      <c r="C2752" t="s">
        <v>15</v>
      </c>
      <c r="D2752" t="s">
        <v>15</v>
      </c>
      <c r="E2752" t="s">
        <v>366</v>
      </c>
      <c r="F2752" s="113" t="str">
        <f>VLOOKUP(B2752,'DEER BldgType Assignment'!$B$7:$C$139,2,FALSE)</f>
        <v>Asm</v>
      </c>
      <c r="G2752" s="113"/>
      <c r="H2752" s="113" t="str">
        <f t="shared" si="42"/>
        <v>Asm</v>
      </c>
      <c r="I2752">
        <v>2</v>
      </c>
    </row>
    <row r="2753" spans="2:9">
      <c r="B2753" t="s">
        <v>308</v>
      </c>
      <c r="C2753" t="s">
        <v>374</v>
      </c>
      <c r="D2753" t="s">
        <v>34</v>
      </c>
      <c r="E2753" t="s">
        <v>366</v>
      </c>
      <c r="F2753" s="113" t="str">
        <f>VLOOKUP(B2753,'DEER BldgType Assignment'!$B$7:$C$139,2,FALSE)</f>
        <v>OfS</v>
      </c>
      <c r="G2753" s="113"/>
      <c r="H2753" s="113" t="str">
        <f t="shared" si="42"/>
        <v>OfS</v>
      </c>
      <c r="I2753">
        <v>1</v>
      </c>
    </row>
    <row r="2754" spans="2:9">
      <c r="B2754" t="s">
        <v>308</v>
      </c>
      <c r="C2754" t="s">
        <v>374</v>
      </c>
      <c r="D2754" t="s">
        <v>34</v>
      </c>
      <c r="E2754" t="s">
        <v>418</v>
      </c>
      <c r="F2754" s="113" t="str">
        <f>VLOOKUP(B2754,'DEER BldgType Assignment'!$B$7:$C$139,2,FALSE)</f>
        <v>OfS</v>
      </c>
      <c r="G2754" s="113"/>
      <c r="H2754" s="113" t="str">
        <f t="shared" si="42"/>
        <v>OfS</v>
      </c>
      <c r="I2754">
        <v>1</v>
      </c>
    </row>
    <row r="2755" spans="2:9">
      <c r="B2755" t="s">
        <v>308</v>
      </c>
      <c r="C2755" t="s">
        <v>374</v>
      </c>
      <c r="D2755" t="s">
        <v>34</v>
      </c>
      <c r="E2755" t="s">
        <v>406</v>
      </c>
      <c r="F2755" s="113" t="str">
        <f>VLOOKUP(B2755,'DEER BldgType Assignment'!$B$7:$C$139,2,FALSE)</f>
        <v>OfS</v>
      </c>
      <c r="G2755" s="113"/>
      <c r="H2755" s="113" t="str">
        <f t="shared" si="42"/>
        <v>OfS</v>
      </c>
      <c r="I2755">
        <v>1</v>
      </c>
    </row>
    <row r="2756" spans="2:9">
      <c r="B2756" t="s">
        <v>308</v>
      </c>
      <c r="C2756" t="s">
        <v>374</v>
      </c>
      <c r="D2756" t="s">
        <v>34</v>
      </c>
      <c r="E2756" t="s">
        <v>400</v>
      </c>
      <c r="F2756" s="113" t="str">
        <f>VLOOKUP(B2756,'DEER BldgType Assignment'!$B$7:$C$139,2,FALSE)</f>
        <v>OfS</v>
      </c>
      <c r="G2756" s="113"/>
      <c r="H2756" s="113" t="str">
        <f t="shared" si="42"/>
        <v>OfS</v>
      </c>
      <c r="I2756">
        <v>1</v>
      </c>
    </row>
    <row r="2757" spans="2:9">
      <c r="B2757" t="s">
        <v>223</v>
      </c>
      <c r="C2757" t="s">
        <v>276</v>
      </c>
      <c r="D2757" t="s">
        <v>105</v>
      </c>
      <c r="E2757" t="s">
        <v>396</v>
      </c>
      <c r="F2757" s="113" t="str">
        <f>VLOOKUP(B2757,'DEER BldgType Assignment'!$B$7:$C$139,2,FALSE)</f>
        <v>MLI</v>
      </c>
      <c r="G2757" s="113"/>
      <c r="H2757" s="113" t="str">
        <f t="shared" si="42"/>
        <v>MLI</v>
      </c>
      <c r="I2757">
        <v>1</v>
      </c>
    </row>
    <row r="2758" spans="2:9">
      <c r="B2758" t="s">
        <v>223</v>
      </c>
      <c r="C2758" t="s">
        <v>276</v>
      </c>
      <c r="D2758" t="s">
        <v>105</v>
      </c>
      <c r="E2758" t="s">
        <v>366</v>
      </c>
      <c r="F2758" s="113" t="str">
        <f>VLOOKUP(B2758,'DEER BldgType Assignment'!$B$7:$C$139,2,FALSE)</f>
        <v>MLI</v>
      </c>
      <c r="G2758" s="113"/>
      <c r="H2758" s="113" t="str">
        <f t="shared" si="42"/>
        <v>MLI</v>
      </c>
      <c r="I2758">
        <v>1</v>
      </c>
    </row>
    <row r="2759" spans="2:9">
      <c r="B2759" t="s">
        <v>223</v>
      </c>
      <c r="C2759" t="s">
        <v>276</v>
      </c>
      <c r="D2759" t="s">
        <v>105</v>
      </c>
      <c r="E2759" t="s">
        <v>406</v>
      </c>
      <c r="F2759" s="113" t="str">
        <f>VLOOKUP(B2759,'DEER BldgType Assignment'!$B$7:$C$139,2,FALSE)</f>
        <v>MLI</v>
      </c>
      <c r="G2759" s="113"/>
      <c r="H2759" s="113" t="str">
        <f t="shared" si="42"/>
        <v>MLI</v>
      </c>
      <c r="I2759">
        <v>1</v>
      </c>
    </row>
    <row r="2760" spans="2:9">
      <c r="B2760" t="s">
        <v>223</v>
      </c>
      <c r="C2760" t="s">
        <v>276</v>
      </c>
      <c r="D2760" t="s">
        <v>105</v>
      </c>
      <c r="E2760" t="s">
        <v>386</v>
      </c>
      <c r="F2760" s="113" t="str">
        <f>VLOOKUP(B2760,'DEER BldgType Assignment'!$B$7:$C$139,2,FALSE)</f>
        <v>MLI</v>
      </c>
      <c r="G2760" s="113"/>
      <c r="H2760" s="113" t="str">
        <f t="shared" ref="H2760:H2823" si="43">IF(ISBLANK(G2760),F2760,G2760)</f>
        <v>MLI</v>
      </c>
      <c r="I2760">
        <v>1</v>
      </c>
    </row>
    <row r="2761" spans="2:9">
      <c r="B2761" t="s">
        <v>341</v>
      </c>
      <c r="C2761" t="s">
        <v>44</v>
      </c>
      <c r="D2761" t="s">
        <v>44</v>
      </c>
      <c r="E2761" t="s">
        <v>415</v>
      </c>
      <c r="F2761" s="113" t="str">
        <f>VLOOKUP(B2761,'DEER BldgType Assignment'!$B$7:$C$139,2,FALSE)</f>
        <v>RSD</v>
      </c>
      <c r="G2761" s="113"/>
      <c r="H2761" s="113" t="str">
        <f t="shared" si="43"/>
        <v>RSD</v>
      </c>
      <c r="I2761">
        <v>1</v>
      </c>
    </row>
    <row r="2762" spans="2:9">
      <c r="B2762" t="s">
        <v>341</v>
      </c>
      <c r="C2762" t="s">
        <v>44</v>
      </c>
      <c r="D2762" t="s">
        <v>44</v>
      </c>
      <c r="E2762" t="s">
        <v>405</v>
      </c>
      <c r="F2762" s="113" t="str">
        <f>VLOOKUP(B2762,'DEER BldgType Assignment'!$B$7:$C$139,2,FALSE)</f>
        <v>RSD</v>
      </c>
      <c r="G2762" s="113"/>
      <c r="H2762" s="113" t="str">
        <f t="shared" si="43"/>
        <v>RSD</v>
      </c>
      <c r="I2762">
        <v>2</v>
      </c>
    </row>
    <row r="2763" spans="2:9">
      <c r="B2763" t="s">
        <v>341</v>
      </c>
      <c r="C2763" t="s">
        <v>44</v>
      </c>
      <c r="D2763" t="s">
        <v>44</v>
      </c>
      <c r="E2763" t="s">
        <v>385</v>
      </c>
      <c r="F2763" s="113" t="str">
        <f>VLOOKUP(B2763,'DEER BldgType Assignment'!$B$7:$C$139,2,FALSE)</f>
        <v>RSD</v>
      </c>
      <c r="G2763" s="113"/>
      <c r="H2763" s="113" t="str">
        <f t="shared" si="43"/>
        <v>RSD</v>
      </c>
      <c r="I2763">
        <v>1</v>
      </c>
    </row>
    <row r="2764" spans="2:9">
      <c r="B2764" t="s">
        <v>341</v>
      </c>
      <c r="C2764" t="s">
        <v>44</v>
      </c>
      <c r="D2764" t="s">
        <v>44</v>
      </c>
      <c r="E2764" t="s">
        <v>405</v>
      </c>
      <c r="F2764" s="113" t="str">
        <f>VLOOKUP(B2764,'DEER BldgType Assignment'!$B$7:$C$139,2,FALSE)</f>
        <v>RSD</v>
      </c>
      <c r="G2764" s="113"/>
      <c r="H2764" s="113" t="str">
        <f t="shared" si="43"/>
        <v>RSD</v>
      </c>
      <c r="I2764">
        <v>1</v>
      </c>
    </row>
    <row r="2765" spans="2:9">
      <c r="B2765" t="s">
        <v>226</v>
      </c>
      <c r="C2765" t="s">
        <v>15</v>
      </c>
      <c r="D2765" t="s">
        <v>15</v>
      </c>
      <c r="E2765" t="s">
        <v>385</v>
      </c>
      <c r="F2765" s="113" t="str">
        <f>VLOOKUP(B2765,'DEER BldgType Assignment'!$B$7:$C$139,2,FALSE)</f>
        <v>Asm</v>
      </c>
      <c r="G2765" s="113"/>
      <c r="H2765" s="113" t="str">
        <f t="shared" si="43"/>
        <v>Asm</v>
      </c>
      <c r="I2765">
        <v>2</v>
      </c>
    </row>
    <row r="2766" spans="2:9">
      <c r="B2766" t="s">
        <v>226</v>
      </c>
      <c r="C2766" t="s">
        <v>15</v>
      </c>
      <c r="D2766" t="s">
        <v>15</v>
      </c>
      <c r="E2766" t="s">
        <v>391</v>
      </c>
      <c r="F2766" s="113" t="str">
        <f>VLOOKUP(B2766,'DEER BldgType Assignment'!$B$7:$C$139,2,FALSE)</f>
        <v>Asm</v>
      </c>
      <c r="G2766" s="113"/>
      <c r="H2766" s="113" t="str">
        <f t="shared" si="43"/>
        <v>Asm</v>
      </c>
      <c r="I2766">
        <v>1</v>
      </c>
    </row>
    <row r="2767" spans="2:9">
      <c r="B2767" t="s">
        <v>226</v>
      </c>
      <c r="C2767" t="s">
        <v>15</v>
      </c>
      <c r="D2767" t="s">
        <v>15</v>
      </c>
      <c r="E2767" t="s">
        <v>378</v>
      </c>
      <c r="F2767" s="113" t="str">
        <f>VLOOKUP(B2767,'DEER BldgType Assignment'!$B$7:$C$139,2,FALSE)</f>
        <v>Asm</v>
      </c>
      <c r="G2767" s="113"/>
      <c r="H2767" s="113" t="str">
        <f t="shared" si="43"/>
        <v>Asm</v>
      </c>
      <c r="I2767">
        <v>2</v>
      </c>
    </row>
    <row r="2768" spans="2:9">
      <c r="B2768" t="s">
        <v>226</v>
      </c>
      <c r="C2768" t="s">
        <v>15</v>
      </c>
      <c r="D2768" t="s">
        <v>15</v>
      </c>
      <c r="E2768" t="s">
        <v>396</v>
      </c>
      <c r="F2768" s="113" t="str">
        <f>VLOOKUP(B2768,'DEER BldgType Assignment'!$B$7:$C$139,2,FALSE)</f>
        <v>Asm</v>
      </c>
      <c r="G2768" s="113"/>
      <c r="H2768" s="113" t="str">
        <f t="shared" si="43"/>
        <v>Asm</v>
      </c>
      <c r="I2768">
        <v>1</v>
      </c>
    </row>
    <row r="2769" spans="2:9">
      <c r="B2769" t="s">
        <v>308</v>
      </c>
      <c r="C2769" t="s">
        <v>374</v>
      </c>
      <c r="D2769" t="s">
        <v>34</v>
      </c>
      <c r="E2769" t="s">
        <v>385</v>
      </c>
      <c r="F2769" s="113" t="str">
        <f>VLOOKUP(B2769,'DEER BldgType Assignment'!$B$7:$C$139,2,FALSE)</f>
        <v>OfS</v>
      </c>
      <c r="G2769" s="113"/>
      <c r="H2769" s="113" t="str">
        <f t="shared" si="43"/>
        <v>OfS</v>
      </c>
      <c r="I2769">
        <v>1</v>
      </c>
    </row>
    <row r="2770" spans="2:9">
      <c r="B2770" t="s">
        <v>308</v>
      </c>
      <c r="C2770" t="s">
        <v>374</v>
      </c>
      <c r="D2770" t="s">
        <v>34</v>
      </c>
      <c r="E2770" t="s">
        <v>418</v>
      </c>
      <c r="F2770" s="113" t="str">
        <f>VLOOKUP(B2770,'DEER BldgType Assignment'!$B$7:$C$139,2,FALSE)</f>
        <v>OfS</v>
      </c>
      <c r="G2770" s="113"/>
      <c r="H2770" s="113" t="str">
        <f t="shared" si="43"/>
        <v>OfS</v>
      </c>
      <c r="I2770">
        <v>1</v>
      </c>
    </row>
    <row r="2771" spans="2:9">
      <c r="B2771" t="s">
        <v>308</v>
      </c>
      <c r="C2771" t="s">
        <v>374</v>
      </c>
      <c r="D2771" t="s">
        <v>34</v>
      </c>
      <c r="E2771" t="s">
        <v>397</v>
      </c>
      <c r="F2771" s="113" t="str">
        <f>VLOOKUP(B2771,'DEER BldgType Assignment'!$B$7:$C$139,2,FALSE)</f>
        <v>OfS</v>
      </c>
      <c r="G2771" s="113"/>
      <c r="H2771" s="113" t="str">
        <f t="shared" si="43"/>
        <v>OfS</v>
      </c>
      <c r="I2771">
        <v>2</v>
      </c>
    </row>
    <row r="2772" spans="2:9">
      <c r="B2772" t="s">
        <v>308</v>
      </c>
      <c r="C2772" t="s">
        <v>374</v>
      </c>
      <c r="D2772" t="s">
        <v>34</v>
      </c>
      <c r="E2772" t="s">
        <v>386</v>
      </c>
      <c r="F2772" s="113" t="str">
        <f>VLOOKUP(B2772,'DEER BldgType Assignment'!$B$7:$C$139,2,FALSE)</f>
        <v>OfS</v>
      </c>
      <c r="G2772" s="113"/>
      <c r="H2772" s="113" t="str">
        <f t="shared" si="43"/>
        <v>OfS</v>
      </c>
      <c r="I2772">
        <v>1</v>
      </c>
    </row>
    <row r="2773" spans="2:9">
      <c r="B2773" t="s">
        <v>308</v>
      </c>
      <c r="C2773" t="s">
        <v>374</v>
      </c>
      <c r="D2773" t="s">
        <v>34</v>
      </c>
      <c r="E2773" t="s">
        <v>385</v>
      </c>
      <c r="F2773" s="113" t="str">
        <f>VLOOKUP(B2773,'DEER BldgType Assignment'!$B$7:$C$139,2,FALSE)</f>
        <v>OfS</v>
      </c>
      <c r="G2773" s="113"/>
      <c r="H2773" s="113" t="str">
        <f t="shared" si="43"/>
        <v>OfS</v>
      </c>
      <c r="I2773">
        <v>1</v>
      </c>
    </row>
    <row r="2774" spans="2:9">
      <c r="B2774" t="s">
        <v>308</v>
      </c>
      <c r="C2774" t="s">
        <v>374</v>
      </c>
      <c r="D2774" t="s">
        <v>34</v>
      </c>
      <c r="E2774" t="s">
        <v>179</v>
      </c>
      <c r="F2774" s="113" t="str">
        <f>VLOOKUP(B2774,'DEER BldgType Assignment'!$B$7:$C$139,2,FALSE)</f>
        <v>OfS</v>
      </c>
      <c r="G2774" s="113"/>
      <c r="H2774" s="113" t="str">
        <f t="shared" si="43"/>
        <v>OfS</v>
      </c>
      <c r="I2774">
        <v>1</v>
      </c>
    </row>
    <row r="2775" spans="2:9">
      <c r="B2775" t="s">
        <v>308</v>
      </c>
      <c r="C2775" t="s">
        <v>374</v>
      </c>
      <c r="D2775" t="s">
        <v>34</v>
      </c>
      <c r="E2775" t="s">
        <v>393</v>
      </c>
      <c r="F2775" s="113" t="str">
        <f>VLOOKUP(B2775,'DEER BldgType Assignment'!$B$7:$C$139,2,FALSE)</f>
        <v>OfS</v>
      </c>
      <c r="G2775" s="113"/>
      <c r="H2775" s="113" t="str">
        <f t="shared" si="43"/>
        <v>OfS</v>
      </c>
      <c r="I2775">
        <v>1</v>
      </c>
    </row>
    <row r="2776" spans="2:9">
      <c r="B2776" t="s">
        <v>308</v>
      </c>
      <c r="C2776" t="s">
        <v>374</v>
      </c>
      <c r="D2776" t="s">
        <v>34</v>
      </c>
      <c r="E2776" t="s">
        <v>418</v>
      </c>
      <c r="F2776" s="113" t="str">
        <f>VLOOKUP(B2776,'DEER BldgType Assignment'!$B$7:$C$139,2,FALSE)</f>
        <v>OfS</v>
      </c>
      <c r="G2776" s="113"/>
      <c r="H2776" s="113" t="str">
        <f t="shared" si="43"/>
        <v>OfS</v>
      </c>
      <c r="I2776">
        <v>1</v>
      </c>
    </row>
    <row r="2777" spans="2:9">
      <c r="B2777" t="s">
        <v>308</v>
      </c>
      <c r="C2777" t="s">
        <v>374</v>
      </c>
      <c r="D2777" t="s">
        <v>34</v>
      </c>
      <c r="E2777" t="s">
        <v>391</v>
      </c>
      <c r="F2777" s="113" t="str">
        <f>VLOOKUP(B2777,'DEER BldgType Assignment'!$B$7:$C$139,2,FALSE)</f>
        <v>OfS</v>
      </c>
      <c r="G2777" s="113"/>
      <c r="H2777" s="113" t="str">
        <f t="shared" si="43"/>
        <v>OfS</v>
      </c>
      <c r="I2777">
        <v>1</v>
      </c>
    </row>
    <row r="2778" spans="2:9">
      <c r="B2778" t="s">
        <v>308</v>
      </c>
      <c r="C2778" t="s">
        <v>374</v>
      </c>
      <c r="D2778" t="s">
        <v>34</v>
      </c>
      <c r="E2778" t="s">
        <v>392</v>
      </c>
      <c r="F2778" s="113" t="str">
        <f>VLOOKUP(B2778,'DEER BldgType Assignment'!$B$7:$C$139,2,FALSE)</f>
        <v>OfS</v>
      </c>
      <c r="G2778" s="113"/>
      <c r="H2778" s="113" t="str">
        <f t="shared" si="43"/>
        <v>OfS</v>
      </c>
      <c r="I2778">
        <v>1</v>
      </c>
    </row>
    <row r="2779" spans="2:9">
      <c r="B2779" t="s">
        <v>308</v>
      </c>
      <c r="C2779" t="s">
        <v>374</v>
      </c>
      <c r="D2779" t="s">
        <v>34</v>
      </c>
      <c r="E2779" t="s">
        <v>366</v>
      </c>
      <c r="F2779" s="113" t="str">
        <f>VLOOKUP(B2779,'DEER BldgType Assignment'!$B$7:$C$139,2,FALSE)</f>
        <v>OfS</v>
      </c>
      <c r="G2779" s="113"/>
      <c r="H2779" s="113" t="str">
        <f t="shared" si="43"/>
        <v>OfS</v>
      </c>
      <c r="I2779">
        <v>1</v>
      </c>
    </row>
    <row r="2780" spans="2:9">
      <c r="B2780" t="s">
        <v>277</v>
      </c>
      <c r="C2780" t="s">
        <v>17</v>
      </c>
      <c r="D2780" t="s">
        <v>100</v>
      </c>
      <c r="E2780" t="s">
        <v>389</v>
      </c>
      <c r="F2780" s="113" t="str">
        <f>VLOOKUP(B2780,'DEER BldgType Assignment'!$B$7:$C$139,2,FALSE)</f>
        <v>EPr</v>
      </c>
      <c r="G2780" s="113"/>
      <c r="H2780" s="113" t="str">
        <f t="shared" si="43"/>
        <v>EPr</v>
      </c>
      <c r="I2780">
        <v>3</v>
      </c>
    </row>
    <row r="2781" spans="2:9">
      <c r="B2781" t="s">
        <v>277</v>
      </c>
      <c r="C2781" t="s">
        <v>17</v>
      </c>
      <c r="D2781" t="s">
        <v>100</v>
      </c>
      <c r="E2781" t="s">
        <v>386</v>
      </c>
      <c r="F2781" s="113" t="str">
        <f>VLOOKUP(B2781,'DEER BldgType Assignment'!$B$7:$C$139,2,FALSE)</f>
        <v>EPr</v>
      </c>
      <c r="G2781" s="113"/>
      <c r="H2781" s="113" t="str">
        <f t="shared" si="43"/>
        <v>EPr</v>
      </c>
      <c r="I2781">
        <v>1</v>
      </c>
    </row>
    <row r="2782" spans="2:9">
      <c r="B2782" t="s">
        <v>277</v>
      </c>
      <c r="C2782" t="s">
        <v>17</v>
      </c>
      <c r="D2782" t="s">
        <v>100</v>
      </c>
      <c r="E2782" t="s">
        <v>391</v>
      </c>
      <c r="F2782" s="113" t="str">
        <f>VLOOKUP(B2782,'DEER BldgType Assignment'!$B$7:$C$139,2,FALSE)</f>
        <v>EPr</v>
      </c>
      <c r="G2782" s="113"/>
      <c r="H2782" s="113" t="str">
        <f t="shared" si="43"/>
        <v>EPr</v>
      </c>
      <c r="I2782">
        <v>1</v>
      </c>
    </row>
    <row r="2783" spans="2:9">
      <c r="B2783" t="s">
        <v>277</v>
      </c>
      <c r="C2783" t="s">
        <v>17</v>
      </c>
      <c r="D2783" t="s">
        <v>100</v>
      </c>
      <c r="E2783" t="s">
        <v>366</v>
      </c>
      <c r="F2783" s="113" t="str">
        <f>VLOOKUP(B2783,'DEER BldgType Assignment'!$B$7:$C$139,2,FALSE)</f>
        <v>EPr</v>
      </c>
      <c r="G2783" s="113"/>
      <c r="H2783" s="113" t="str">
        <f t="shared" si="43"/>
        <v>EPr</v>
      </c>
      <c r="I2783">
        <v>1</v>
      </c>
    </row>
    <row r="2784" spans="2:9">
      <c r="B2784" t="s">
        <v>281</v>
      </c>
      <c r="C2784" t="s">
        <v>48</v>
      </c>
      <c r="D2784" t="s">
        <v>45</v>
      </c>
      <c r="E2784" t="s">
        <v>366</v>
      </c>
      <c r="F2784" s="113" t="str">
        <f>VLOOKUP(B2784,'DEER BldgType Assignment'!$B$7:$C$139,2,FALSE)</f>
        <v>Rt3</v>
      </c>
      <c r="G2784" s="113"/>
      <c r="H2784" s="113" t="str">
        <f t="shared" si="43"/>
        <v>Rt3</v>
      </c>
      <c r="I2784">
        <v>1</v>
      </c>
    </row>
    <row r="2785" spans="2:9">
      <c r="B2785" t="s">
        <v>265</v>
      </c>
      <c r="C2785" t="s">
        <v>276</v>
      </c>
      <c r="D2785" t="s">
        <v>105</v>
      </c>
      <c r="E2785" t="s">
        <v>366</v>
      </c>
      <c r="F2785" s="113" t="str">
        <f>VLOOKUP(B2785,'DEER BldgType Assignment'!$B$7:$C$139,2,FALSE)</f>
        <v>MLI</v>
      </c>
      <c r="G2785" s="113"/>
      <c r="H2785" s="113" t="str">
        <f t="shared" si="43"/>
        <v>MLI</v>
      </c>
      <c r="I2785">
        <v>1</v>
      </c>
    </row>
    <row r="2786" spans="2:9">
      <c r="B2786" t="s">
        <v>265</v>
      </c>
      <c r="C2786" t="s">
        <v>276</v>
      </c>
      <c r="D2786" t="s">
        <v>105</v>
      </c>
      <c r="E2786" t="s">
        <v>400</v>
      </c>
      <c r="F2786" s="113" t="str">
        <f>VLOOKUP(B2786,'DEER BldgType Assignment'!$B$7:$C$139,2,FALSE)</f>
        <v>MLI</v>
      </c>
      <c r="G2786" s="113"/>
      <c r="H2786" s="113" t="str">
        <f t="shared" si="43"/>
        <v>MLI</v>
      </c>
      <c r="I2786">
        <v>1</v>
      </c>
    </row>
    <row r="2787" spans="2:9">
      <c r="B2787" t="s">
        <v>265</v>
      </c>
      <c r="C2787" t="s">
        <v>276</v>
      </c>
      <c r="D2787" t="s">
        <v>105</v>
      </c>
      <c r="E2787" t="s">
        <v>391</v>
      </c>
      <c r="F2787" s="113" t="str">
        <f>VLOOKUP(B2787,'DEER BldgType Assignment'!$B$7:$C$139,2,FALSE)</f>
        <v>MLI</v>
      </c>
      <c r="G2787" s="113"/>
      <c r="H2787" s="113" t="str">
        <f t="shared" si="43"/>
        <v>MLI</v>
      </c>
      <c r="I2787">
        <v>4</v>
      </c>
    </row>
    <row r="2788" spans="2:9">
      <c r="B2788" t="s">
        <v>265</v>
      </c>
      <c r="C2788" t="s">
        <v>276</v>
      </c>
      <c r="D2788" t="s">
        <v>105</v>
      </c>
      <c r="E2788" t="s">
        <v>386</v>
      </c>
      <c r="F2788" s="113" t="str">
        <f>VLOOKUP(B2788,'DEER BldgType Assignment'!$B$7:$C$139,2,FALSE)</f>
        <v>MLI</v>
      </c>
      <c r="G2788" s="113"/>
      <c r="H2788" s="113" t="str">
        <f t="shared" si="43"/>
        <v>MLI</v>
      </c>
      <c r="I2788">
        <v>1</v>
      </c>
    </row>
    <row r="2789" spans="2:9">
      <c r="B2789" t="s">
        <v>265</v>
      </c>
      <c r="C2789" t="s">
        <v>276</v>
      </c>
      <c r="D2789" t="s">
        <v>105</v>
      </c>
      <c r="E2789" t="s">
        <v>398</v>
      </c>
      <c r="F2789" s="113" t="str">
        <f>VLOOKUP(B2789,'DEER BldgType Assignment'!$B$7:$C$139,2,FALSE)</f>
        <v>MLI</v>
      </c>
      <c r="G2789" s="113"/>
      <c r="H2789" s="113" t="str">
        <f t="shared" si="43"/>
        <v>MLI</v>
      </c>
      <c r="I2789">
        <v>2</v>
      </c>
    </row>
    <row r="2790" spans="2:9">
      <c r="B2790" t="s">
        <v>265</v>
      </c>
      <c r="C2790" t="s">
        <v>276</v>
      </c>
      <c r="D2790" t="s">
        <v>105</v>
      </c>
      <c r="E2790" t="s">
        <v>401</v>
      </c>
      <c r="F2790" s="113" t="str">
        <f>VLOOKUP(B2790,'DEER BldgType Assignment'!$B$7:$C$139,2,FALSE)</f>
        <v>MLI</v>
      </c>
      <c r="G2790" s="113"/>
      <c r="H2790" s="113" t="str">
        <f t="shared" si="43"/>
        <v>MLI</v>
      </c>
      <c r="I2790">
        <v>1</v>
      </c>
    </row>
    <row r="2791" spans="2:9">
      <c r="B2791" t="s">
        <v>265</v>
      </c>
      <c r="C2791" t="s">
        <v>276</v>
      </c>
      <c r="D2791" t="s">
        <v>105</v>
      </c>
      <c r="E2791" t="s">
        <v>387</v>
      </c>
      <c r="F2791" s="113" t="str">
        <f>VLOOKUP(B2791,'DEER BldgType Assignment'!$B$7:$C$139,2,FALSE)</f>
        <v>MLI</v>
      </c>
      <c r="G2791" s="113"/>
      <c r="H2791" s="113" t="str">
        <f t="shared" si="43"/>
        <v>MLI</v>
      </c>
      <c r="I2791">
        <v>1</v>
      </c>
    </row>
    <row r="2792" spans="2:9">
      <c r="B2792" t="s">
        <v>282</v>
      </c>
      <c r="C2792" t="s">
        <v>44</v>
      </c>
      <c r="D2792" t="s">
        <v>105</v>
      </c>
      <c r="E2792" t="s">
        <v>405</v>
      </c>
      <c r="F2792" s="113" t="str">
        <f>VLOOKUP(B2792,'DEER BldgType Assignment'!$B$7:$C$139,2,FALSE)</f>
        <v>MLI</v>
      </c>
      <c r="G2792" s="113"/>
      <c r="H2792" s="113" t="str">
        <f t="shared" si="43"/>
        <v>MLI</v>
      </c>
      <c r="I2792">
        <v>1</v>
      </c>
    </row>
    <row r="2793" spans="2:9">
      <c r="B2793" t="s">
        <v>293</v>
      </c>
      <c r="C2793" t="s">
        <v>34</v>
      </c>
      <c r="D2793" t="s">
        <v>34</v>
      </c>
      <c r="E2793" t="s">
        <v>398</v>
      </c>
      <c r="F2793" s="113" t="str">
        <f>VLOOKUP(B2793,'DEER BldgType Assignment'!$B$7:$C$139,2,FALSE)</f>
        <v>OfS</v>
      </c>
      <c r="G2793" s="113"/>
      <c r="H2793" s="113" t="str">
        <f t="shared" si="43"/>
        <v>OfS</v>
      </c>
      <c r="I2793">
        <v>2</v>
      </c>
    </row>
    <row r="2794" spans="2:9">
      <c r="B2794" t="s">
        <v>293</v>
      </c>
      <c r="C2794" t="s">
        <v>34</v>
      </c>
      <c r="D2794" t="s">
        <v>34</v>
      </c>
      <c r="E2794" t="s">
        <v>366</v>
      </c>
      <c r="F2794" s="113" t="str">
        <f>VLOOKUP(B2794,'DEER BldgType Assignment'!$B$7:$C$139,2,FALSE)</f>
        <v>OfS</v>
      </c>
      <c r="G2794" s="113"/>
      <c r="H2794" s="113" t="str">
        <f t="shared" si="43"/>
        <v>OfS</v>
      </c>
      <c r="I2794">
        <v>1</v>
      </c>
    </row>
    <row r="2795" spans="2:9">
      <c r="B2795" t="s">
        <v>335</v>
      </c>
      <c r="C2795" t="s">
        <v>48</v>
      </c>
      <c r="D2795" t="s">
        <v>48</v>
      </c>
      <c r="E2795" t="s">
        <v>401</v>
      </c>
      <c r="F2795" s="113" t="str">
        <f>VLOOKUP(B2795,'DEER BldgType Assignment'!$B$7:$C$139,2,FALSE)</f>
        <v>RtS</v>
      </c>
      <c r="G2795" s="113"/>
      <c r="H2795" s="113" t="str">
        <f t="shared" si="43"/>
        <v>RtS</v>
      </c>
      <c r="I2795">
        <v>2</v>
      </c>
    </row>
    <row r="2796" spans="2:9">
      <c r="B2796" t="s">
        <v>292</v>
      </c>
      <c r="C2796" t="s">
        <v>42</v>
      </c>
      <c r="D2796" t="s">
        <v>42</v>
      </c>
      <c r="E2796" t="s">
        <v>391</v>
      </c>
      <c r="F2796" s="113" t="str">
        <f>VLOOKUP(B2796,'DEER BldgType Assignment'!$B$7:$C$139,2,FALSE)</f>
        <v>RFF</v>
      </c>
      <c r="G2796" s="113"/>
      <c r="H2796" s="113" t="str">
        <f t="shared" si="43"/>
        <v>RFF</v>
      </c>
      <c r="I2796">
        <v>1</v>
      </c>
    </row>
    <row r="2797" spans="2:9">
      <c r="B2797" t="s">
        <v>341</v>
      </c>
      <c r="C2797" t="s">
        <v>44</v>
      </c>
      <c r="D2797" t="s">
        <v>44</v>
      </c>
      <c r="E2797" t="s">
        <v>406</v>
      </c>
      <c r="F2797" s="113" t="str">
        <f>VLOOKUP(B2797,'DEER BldgType Assignment'!$B$7:$C$139,2,FALSE)</f>
        <v>RSD</v>
      </c>
      <c r="G2797" s="113"/>
      <c r="H2797" s="113" t="str">
        <f t="shared" si="43"/>
        <v>RSD</v>
      </c>
      <c r="I2797">
        <v>1</v>
      </c>
    </row>
    <row r="2798" spans="2:9">
      <c r="B2798" t="s">
        <v>341</v>
      </c>
      <c r="C2798" t="s">
        <v>44</v>
      </c>
      <c r="D2798" t="s">
        <v>44</v>
      </c>
      <c r="E2798" t="s">
        <v>391</v>
      </c>
      <c r="F2798" s="113" t="str">
        <f>VLOOKUP(B2798,'DEER BldgType Assignment'!$B$7:$C$139,2,FALSE)</f>
        <v>RSD</v>
      </c>
      <c r="G2798" s="113"/>
      <c r="H2798" s="113" t="str">
        <f t="shared" si="43"/>
        <v>RSD</v>
      </c>
      <c r="I2798">
        <v>1</v>
      </c>
    </row>
    <row r="2799" spans="2:9">
      <c r="B2799" t="s">
        <v>341</v>
      </c>
      <c r="C2799" t="s">
        <v>44</v>
      </c>
      <c r="D2799" t="s">
        <v>44</v>
      </c>
      <c r="E2799" t="s">
        <v>426</v>
      </c>
      <c r="F2799" s="113" t="str">
        <f>VLOOKUP(B2799,'DEER BldgType Assignment'!$B$7:$C$139,2,FALSE)</f>
        <v>RSD</v>
      </c>
      <c r="G2799" s="113"/>
      <c r="H2799" s="113" t="str">
        <f t="shared" si="43"/>
        <v>RSD</v>
      </c>
      <c r="I2799">
        <v>1</v>
      </c>
    </row>
    <row r="2800" spans="2:9">
      <c r="B2800" t="s">
        <v>273</v>
      </c>
      <c r="C2800" t="s">
        <v>34</v>
      </c>
      <c r="D2800" t="s">
        <v>34</v>
      </c>
      <c r="E2800" t="s">
        <v>381</v>
      </c>
      <c r="F2800" s="113" t="str">
        <f>VLOOKUP(B2800,'DEER BldgType Assignment'!$B$7:$C$139,2,FALSE)</f>
        <v>OfS</v>
      </c>
      <c r="G2800" s="113"/>
      <c r="H2800" s="113" t="str">
        <f t="shared" si="43"/>
        <v>OfS</v>
      </c>
      <c r="I2800">
        <v>2</v>
      </c>
    </row>
    <row r="2801" spans="2:9">
      <c r="B2801" t="s">
        <v>335</v>
      </c>
      <c r="C2801" t="s">
        <v>48</v>
      </c>
      <c r="D2801" t="s">
        <v>48</v>
      </c>
      <c r="E2801" t="s">
        <v>366</v>
      </c>
      <c r="F2801" s="113" t="str">
        <f>VLOOKUP(B2801,'DEER BldgType Assignment'!$B$7:$C$139,2,FALSE)</f>
        <v>RtS</v>
      </c>
      <c r="G2801" s="113"/>
      <c r="H2801" s="113" t="str">
        <f t="shared" si="43"/>
        <v>RtS</v>
      </c>
      <c r="I2801">
        <v>1</v>
      </c>
    </row>
    <row r="2802" spans="2:9">
      <c r="B2802" s="100" t="s">
        <v>229</v>
      </c>
      <c r="C2802" t="s">
        <v>48</v>
      </c>
      <c r="D2802" t="s">
        <v>105</v>
      </c>
      <c r="E2802" t="s">
        <v>366</v>
      </c>
      <c r="F2802" s="113" t="str">
        <f>VLOOKUP(B2802,'DEER BldgType Assignment'!$B$7:$C$139,2,FALSE)</f>
        <v>MLI</v>
      </c>
      <c r="G2802" s="113"/>
      <c r="H2802" s="113" t="str">
        <f t="shared" si="43"/>
        <v>MLI</v>
      </c>
      <c r="I2802">
        <v>2</v>
      </c>
    </row>
    <row r="2803" spans="2:9">
      <c r="B2803" t="s">
        <v>308</v>
      </c>
      <c r="C2803" t="s">
        <v>374</v>
      </c>
      <c r="D2803" t="s">
        <v>34</v>
      </c>
      <c r="E2803" t="s">
        <v>385</v>
      </c>
      <c r="F2803" s="113" t="str">
        <f>VLOOKUP(B2803,'DEER BldgType Assignment'!$B$7:$C$139,2,FALSE)</f>
        <v>OfS</v>
      </c>
      <c r="G2803" s="113"/>
      <c r="H2803" s="113" t="str">
        <f t="shared" si="43"/>
        <v>OfS</v>
      </c>
      <c r="I2803">
        <v>1</v>
      </c>
    </row>
    <row r="2804" spans="2:9">
      <c r="B2804" t="s">
        <v>308</v>
      </c>
      <c r="C2804" t="s">
        <v>374</v>
      </c>
      <c r="D2804" t="s">
        <v>34</v>
      </c>
      <c r="E2804" t="s">
        <v>406</v>
      </c>
      <c r="F2804" s="113" t="str">
        <f>VLOOKUP(B2804,'DEER BldgType Assignment'!$B$7:$C$139,2,FALSE)</f>
        <v>OfS</v>
      </c>
      <c r="G2804" s="113"/>
      <c r="H2804" s="113" t="str">
        <f t="shared" si="43"/>
        <v>OfS</v>
      </c>
      <c r="I2804">
        <v>1</v>
      </c>
    </row>
    <row r="2805" spans="2:9">
      <c r="B2805" t="s">
        <v>308</v>
      </c>
      <c r="C2805" t="s">
        <v>374</v>
      </c>
      <c r="D2805" t="s">
        <v>34</v>
      </c>
      <c r="E2805" t="s">
        <v>418</v>
      </c>
      <c r="F2805" s="113" t="str">
        <f>VLOOKUP(B2805,'DEER BldgType Assignment'!$B$7:$C$139,2,FALSE)</f>
        <v>OfS</v>
      </c>
      <c r="G2805" s="113"/>
      <c r="H2805" s="113" t="str">
        <f t="shared" si="43"/>
        <v>OfS</v>
      </c>
      <c r="I2805">
        <v>1</v>
      </c>
    </row>
    <row r="2806" spans="2:9">
      <c r="B2806" t="s">
        <v>308</v>
      </c>
      <c r="C2806" t="s">
        <v>374</v>
      </c>
      <c r="D2806" t="s">
        <v>34</v>
      </c>
      <c r="E2806" t="s">
        <v>400</v>
      </c>
      <c r="F2806" s="113" t="str">
        <f>VLOOKUP(B2806,'DEER BldgType Assignment'!$B$7:$C$139,2,FALSE)</f>
        <v>OfS</v>
      </c>
      <c r="G2806" s="113"/>
      <c r="H2806" s="113" t="str">
        <f t="shared" si="43"/>
        <v>OfS</v>
      </c>
      <c r="I2806">
        <v>1</v>
      </c>
    </row>
    <row r="2807" spans="2:9">
      <c r="B2807" t="s">
        <v>224</v>
      </c>
      <c r="C2807" t="s">
        <v>15</v>
      </c>
      <c r="D2807" t="s">
        <v>15</v>
      </c>
      <c r="E2807" t="s">
        <v>402</v>
      </c>
      <c r="F2807" s="113" t="str">
        <f>VLOOKUP(B2807,'DEER BldgType Assignment'!$B$7:$C$139,2,FALSE)</f>
        <v>Asm</v>
      </c>
      <c r="G2807" s="113"/>
      <c r="H2807" s="113" t="str">
        <f t="shared" si="43"/>
        <v>Asm</v>
      </c>
      <c r="I2807">
        <v>1</v>
      </c>
    </row>
    <row r="2808" spans="2:9">
      <c r="B2808" t="s">
        <v>224</v>
      </c>
      <c r="C2808" t="s">
        <v>15</v>
      </c>
      <c r="D2808" t="s">
        <v>15</v>
      </c>
      <c r="E2808" t="s">
        <v>387</v>
      </c>
      <c r="F2808" s="113" t="str">
        <f>VLOOKUP(B2808,'DEER BldgType Assignment'!$B$7:$C$139,2,FALSE)</f>
        <v>Asm</v>
      </c>
      <c r="G2808" s="113"/>
      <c r="H2808" s="113" t="str">
        <f t="shared" si="43"/>
        <v>Asm</v>
      </c>
      <c r="I2808">
        <v>1</v>
      </c>
    </row>
    <row r="2809" spans="2:9">
      <c r="B2809" t="s">
        <v>323</v>
      </c>
      <c r="C2809" t="s">
        <v>34</v>
      </c>
      <c r="D2809" t="s">
        <v>34</v>
      </c>
      <c r="E2809" t="s">
        <v>366</v>
      </c>
      <c r="F2809" s="113" t="str">
        <f>VLOOKUP(B2809,'DEER BldgType Assignment'!$B$7:$C$139,2,FALSE)</f>
        <v>OfS</v>
      </c>
      <c r="G2809" s="113"/>
      <c r="H2809" s="113" t="str">
        <f t="shared" si="43"/>
        <v>OfS</v>
      </c>
      <c r="I2809">
        <v>1</v>
      </c>
    </row>
    <row r="2810" spans="2:9">
      <c r="B2810" s="100" t="s">
        <v>341</v>
      </c>
      <c r="C2810" t="s">
        <v>44</v>
      </c>
      <c r="D2810" t="s">
        <v>44</v>
      </c>
      <c r="E2810" t="s">
        <v>405</v>
      </c>
      <c r="F2810" s="113" t="str">
        <f>VLOOKUP(B2810,'DEER BldgType Assignment'!$B$7:$C$139,2,FALSE)</f>
        <v>RSD</v>
      </c>
      <c r="G2810" s="113"/>
      <c r="H2810" s="113" t="str">
        <f t="shared" si="43"/>
        <v>RSD</v>
      </c>
      <c r="I2810">
        <v>2</v>
      </c>
    </row>
    <row r="2811" spans="2:9">
      <c r="B2811" t="s">
        <v>335</v>
      </c>
      <c r="C2811" t="s">
        <v>48</v>
      </c>
      <c r="D2811" t="s">
        <v>48</v>
      </c>
      <c r="E2811" t="s">
        <v>387</v>
      </c>
      <c r="F2811" s="113" t="str">
        <f>VLOOKUP(B2811,'DEER BldgType Assignment'!$B$7:$C$139,2,FALSE)</f>
        <v>RtS</v>
      </c>
      <c r="G2811" s="113"/>
      <c r="H2811" s="113" t="str">
        <f t="shared" si="43"/>
        <v>RtS</v>
      </c>
      <c r="I2811">
        <v>2</v>
      </c>
    </row>
    <row r="2812" spans="2:9">
      <c r="B2812" t="s">
        <v>335</v>
      </c>
      <c r="C2812" t="s">
        <v>48</v>
      </c>
      <c r="D2812" t="s">
        <v>48</v>
      </c>
      <c r="E2812" t="s">
        <v>401</v>
      </c>
      <c r="F2812" s="113" t="str">
        <f>VLOOKUP(B2812,'DEER BldgType Assignment'!$B$7:$C$139,2,FALSE)</f>
        <v>RtS</v>
      </c>
      <c r="G2812" s="113"/>
      <c r="H2812" s="113" t="str">
        <f t="shared" si="43"/>
        <v>RtS</v>
      </c>
      <c r="I2812">
        <v>4</v>
      </c>
    </row>
    <row r="2813" spans="2:9">
      <c r="B2813" t="s">
        <v>335</v>
      </c>
      <c r="C2813" t="s">
        <v>48</v>
      </c>
      <c r="D2813" t="s">
        <v>48</v>
      </c>
      <c r="E2813" t="s">
        <v>386</v>
      </c>
      <c r="F2813" s="113" t="str">
        <f>VLOOKUP(B2813,'DEER BldgType Assignment'!$B$7:$C$139,2,FALSE)</f>
        <v>RtS</v>
      </c>
      <c r="G2813" s="113"/>
      <c r="H2813" s="113" t="str">
        <f t="shared" si="43"/>
        <v>RtS</v>
      </c>
      <c r="I2813">
        <v>1</v>
      </c>
    </row>
    <row r="2814" spans="2:9">
      <c r="B2814" t="s">
        <v>335</v>
      </c>
      <c r="C2814" t="s">
        <v>48</v>
      </c>
      <c r="D2814" t="s">
        <v>48</v>
      </c>
      <c r="E2814" t="s">
        <v>366</v>
      </c>
      <c r="F2814" s="113" t="str">
        <f>VLOOKUP(B2814,'DEER BldgType Assignment'!$B$7:$C$139,2,FALSE)</f>
        <v>RtS</v>
      </c>
      <c r="G2814" s="113"/>
      <c r="H2814" s="113" t="str">
        <f t="shared" si="43"/>
        <v>RtS</v>
      </c>
      <c r="I2814">
        <v>1</v>
      </c>
    </row>
    <row r="2815" spans="2:9">
      <c r="B2815" t="s">
        <v>335</v>
      </c>
      <c r="C2815" t="s">
        <v>48</v>
      </c>
      <c r="D2815" t="s">
        <v>48</v>
      </c>
      <c r="E2815" t="s">
        <v>401</v>
      </c>
      <c r="F2815" s="113" t="str">
        <f>VLOOKUP(B2815,'DEER BldgType Assignment'!$B$7:$C$139,2,FALSE)</f>
        <v>RtS</v>
      </c>
      <c r="G2815" s="113"/>
      <c r="H2815" s="113" t="str">
        <f t="shared" si="43"/>
        <v>RtS</v>
      </c>
      <c r="I2815">
        <v>5</v>
      </c>
    </row>
    <row r="2816" spans="2:9">
      <c r="B2816" t="s">
        <v>335</v>
      </c>
      <c r="C2816" t="s">
        <v>48</v>
      </c>
      <c r="D2816" t="s">
        <v>48</v>
      </c>
      <c r="E2816" t="s">
        <v>391</v>
      </c>
      <c r="F2816" s="113" t="str">
        <f>VLOOKUP(B2816,'DEER BldgType Assignment'!$B$7:$C$139,2,FALSE)</f>
        <v>RtS</v>
      </c>
      <c r="G2816" s="113"/>
      <c r="H2816" s="113" t="str">
        <f t="shared" si="43"/>
        <v>RtS</v>
      </c>
      <c r="I2816">
        <v>1</v>
      </c>
    </row>
    <row r="2817" spans="2:9">
      <c r="B2817" t="s">
        <v>293</v>
      </c>
      <c r="C2817" t="s">
        <v>34</v>
      </c>
      <c r="D2817" t="s">
        <v>34</v>
      </c>
      <c r="E2817" t="s">
        <v>395</v>
      </c>
      <c r="F2817" s="113" t="str">
        <f>VLOOKUP(B2817,'DEER BldgType Assignment'!$B$7:$C$139,2,FALSE)</f>
        <v>OfS</v>
      </c>
      <c r="G2817" s="113"/>
      <c r="H2817" s="113" t="str">
        <f t="shared" si="43"/>
        <v>OfS</v>
      </c>
      <c r="I2817">
        <v>1</v>
      </c>
    </row>
    <row r="2818" spans="2:9">
      <c r="B2818" t="s">
        <v>293</v>
      </c>
      <c r="C2818" t="s">
        <v>34</v>
      </c>
      <c r="D2818" t="s">
        <v>34</v>
      </c>
      <c r="E2818" t="s">
        <v>391</v>
      </c>
      <c r="F2818" s="113" t="str">
        <f>VLOOKUP(B2818,'DEER BldgType Assignment'!$B$7:$C$139,2,FALSE)</f>
        <v>OfS</v>
      </c>
      <c r="G2818" s="113"/>
      <c r="H2818" s="113" t="str">
        <f t="shared" si="43"/>
        <v>OfS</v>
      </c>
      <c r="I2818">
        <v>1</v>
      </c>
    </row>
    <row r="2819" spans="2:9">
      <c r="B2819" t="s">
        <v>293</v>
      </c>
      <c r="C2819" t="s">
        <v>34</v>
      </c>
      <c r="D2819" t="s">
        <v>34</v>
      </c>
      <c r="E2819" t="s">
        <v>398</v>
      </c>
      <c r="F2819" s="113" t="str">
        <f>VLOOKUP(B2819,'DEER BldgType Assignment'!$B$7:$C$139,2,FALSE)</f>
        <v>OfS</v>
      </c>
      <c r="G2819" s="113"/>
      <c r="H2819" s="113" t="str">
        <f t="shared" si="43"/>
        <v>OfS</v>
      </c>
      <c r="I2819">
        <v>2</v>
      </c>
    </row>
    <row r="2820" spans="2:9">
      <c r="B2820" t="s">
        <v>335</v>
      </c>
      <c r="C2820" t="s">
        <v>48</v>
      </c>
      <c r="D2820" t="s">
        <v>48</v>
      </c>
      <c r="E2820" t="s">
        <v>400</v>
      </c>
      <c r="F2820" s="113" t="str">
        <f>VLOOKUP(B2820,'DEER BldgType Assignment'!$B$7:$C$139,2,FALSE)</f>
        <v>RtS</v>
      </c>
      <c r="G2820" s="113"/>
      <c r="H2820" s="113" t="str">
        <f t="shared" si="43"/>
        <v>RtS</v>
      </c>
      <c r="I2820">
        <v>1</v>
      </c>
    </row>
    <row r="2821" spans="2:9">
      <c r="B2821" t="s">
        <v>335</v>
      </c>
      <c r="C2821" t="s">
        <v>48</v>
      </c>
      <c r="D2821" t="s">
        <v>48</v>
      </c>
      <c r="E2821" t="s">
        <v>391</v>
      </c>
      <c r="F2821" s="113" t="str">
        <f>VLOOKUP(B2821,'DEER BldgType Assignment'!$B$7:$C$139,2,FALSE)</f>
        <v>RtS</v>
      </c>
      <c r="G2821" s="113"/>
      <c r="H2821" s="113" t="str">
        <f t="shared" si="43"/>
        <v>RtS</v>
      </c>
      <c r="I2821">
        <v>1</v>
      </c>
    </row>
    <row r="2822" spans="2:9">
      <c r="B2822" t="s">
        <v>335</v>
      </c>
      <c r="C2822" t="s">
        <v>48</v>
      </c>
      <c r="D2822" t="s">
        <v>48</v>
      </c>
      <c r="E2822" t="s">
        <v>392</v>
      </c>
      <c r="F2822" s="113" t="str">
        <f>VLOOKUP(B2822,'DEER BldgType Assignment'!$B$7:$C$139,2,FALSE)</f>
        <v>RtS</v>
      </c>
      <c r="G2822" s="113"/>
      <c r="H2822" s="113" t="str">
        <f t="shared" si="43"/>
        <v>RtS</v>
      </c>
      <c r="I2822">
        <v>1</v>
      </c>
    </row>
    <row r="2823" spans="2:9">
      <c r="B2823" t="s">
        <v>335</v>
      </c>
      <c r="C2823" t="s">
        <v>48</v>
      </c>
      <c r="D2823" t="s">
        <v>48</v>
      </c>
      <c r="E2823" t="s">
        <v>366</v>
      </c>
      <c r="F2823" s="113" t="str">
        <f>VLOOKUP(B2823,'DEER BldgType Assignment'!$B$7:$C$139,2,FALSE)</f>
        <v>RtS</v>
      </c>
      <c r="G2823" s="113"/>
      <c r="H2823" s="113" t="str">
        <f t="shared" si="43"/>
        <v>RtS</v>
      </c>
      <c r="I2823">
        <v>1</v>
      </c>
    </row>
    <row r="2824" spans="2:9">
      <c r="B2824" t="s">
        <v>234</v>
      </c>
      <c r="C2824" t="s">
        <v>15</v>
      </c>
      <c r="D2824" t="s">
        <v>15</v>
      </c>
      <c r="E2824" t="s">
        <v>386</v>
      </c>
      <c r="F2824" s="113" t="str">
        <f>VLOOKUP(B2824,'DEER BldgType Assignment'!$B$7:$C$139,2,FALSE)</f>
        <v>Asm</v>
      </c>
      <c r="G2824" s="113"/>
      <c r="H2824" s="113" t="str">
        <f t="shared" ref="H2824:H2887" si="44">IF(ISBLANK(G2824),F2824,G2824)</f>
        <v>Asm</v>
      </c>
      <c r="I2824">
        <v>1</v>
      </c>
    </row>
    <row r="2825" spans="2:9">
      <c r="B2825" t="s">
        <v>234</v>
      </c>
      <c r="C2825" t="s">
        <v>15</v>
      </c>
      <c r="D2825" t="s">
        <v>15</v>
      </c>
      <c r="E2825" t="s">
        <v>366</v>
      </c>
      <c r="F2825" s="113" t="str">
        <f>VLOOKUP(B2825,'DEER BldgType Assignment'!$B$7:$C$139,2,FALSE)</f>
        <v>Asm</v>
      </c>
      <c r="G2825" s="113"/>
      <c r="H2825" s="113" t="str">
        <f t="shared" si="44"/>
        <v>Asm</v>
      </c>
      <c r="I2825">
        <v>2</v>
      </c>
    </row>
    <row r="2826" spans="2:9">
      <c r="B2826" t="s">
        <v>234</v>
      </c>
      <c r="C2826" t="s">
        <v>15</v>
      </c>
      <c r="D2826" t="s">
        <v>15</v>
      </c>
      <c r="E2826" t="s">
        <v>385</v>
      </c>
      <c r="F2826" s="113" t="str">
        <f>VLOOKUP(B2826,'DEER BldgType Assignment'!$B$7:$C$139,2,FALSE)</f>
        <v>Asm</v>
      </c>
      <c r="G2826" s="113"/>
      <c r="H2826" s="113" t="str">
        <f t="shared" si="44"/>
        <v>Asm</v>
      </c>
      <c r="I2826">
        <v>1</v>
      </c>
    </row>
    <row r="2827" spans="2:9">
      <c r="B2827" t="s">
        <v>234</v>
      </c>
      <c r="C2827" t="s">
        <v>15</v>
      </c>
      <c r="D2827" t="s">
        <v>15</v>
      </c>
      <c r="E2827" t="s">
        <v>411</v>
      </c>
      <c r="F2827" s="113" t="str">
        <f>VLOOKUP(B2827,'DEER BldgType Assignment'!$B$7:$C$139,2,FALSE)</f>
        <v>Asm</v>
      </c>
      <c r="G2827" s="113"/>
      <c r="H2827" s="113" t="str">
        <f t="shared" si="44"/>
        <v>Asm</v>
      </c>
      <c r="I2827">
        <v>1</v>
      </c>
    </row>
    <row r="2828" spans="2:9">
      <c r="B2828" t="s">
        <v>234</v>
      </c>
      <c r="C2828" t="s">
        <v>15</v>
      </c>
      <c r="D2828" t="s">
        <v>15</v>
      </c>
      <c r="E2828" t="s">
        <v>389</v>
      </c>
      <c r="F2828" s="113" t="str">
        <f>VLOOKUP(B2828,'DEER BldgType Assignment'!$B$7:$C$139,2,FALSE)</f>
        <v>Asm</v>
      </c>
      <c r="G2828" s="113"/>
      <c r="H2828" s="113" t="str">
        <f t="shared" si="44"/>
        <v>Asm</v>
      </c>
      <c r="I2828">
        <v>4</v>
      </c>
    </row>
    <row r="2829" spans="2:9">
      <c r="B2829" t="s">
        <v>234</v>
      </c>
      <c r="C2829" t="s">
        <v>15</v>
      </c>
      <c r="D2829" t="s">
        <v>15</v>
      </c>
      <c r="E2829" t="s">
        <v>405</v>
      </c>
      <c r="F2829" s="113" t="str">
        <f>VLOOKUP(B2829,'DEER BldgType Assignment'!$B$7:$C$139,2,FALSE)</f>
        <v>Asm</v>
      </c>
      <c r="G2829" s="113"/>
      <c r="H2829" s="113" t="str">
        <f t="shared" si="44"/>
        <v>Asm</v>
      </c>
      <c r="I2829">
        <v>2</v>
      </c>
    </row>
    <row r="2830" spans="2:9">
      <c r="B2830" t="s">
        <v>234</v>
      </c>
      <c r="C2830" t="s">
        <v>15</v>
      </c>
      <c r="D2830" t="s">
        <v>15</v>
      </c>
      <c r="E2830" t="s">
        <v>391</v>
      </c>
      <c r="F2830" s="113" t="str">
        <f>VLOOKUP(B2830,'DEER BldgType Assignment'!$B$7:$C$139,2,FALSE)</f>
        <v>Asm</v>
      </c>
      <c r="G2830" s="113"/>
      <c r="H2830" s="113" t="str">
        <f t="shared" si="44"/>
        <v>Asm</v>
      </c>
      <c r="I2830">
        <v>1</v>
      </c>
    </row>
    <row r="2831" spans="2:9">
      <c r="B2831" t="s">
        <v>308</v>
      </c>
      <c r="C2831" t="s">
        <v>374</v>
      </c>
      <c r="D2831" t="s">
        <v>34</v>
      </c>
      <c r="E2831" t="s">
        <v>392</v>
      </c>
      <c r="F2831" s="113" t="str">
        <f>VLOOKUP(B2831,'DEER BldgType Assignment'!$B$7:$C$139,2,FALSE)</f>
        <v>OfS</v>
      </c>
      <c r="G2831" s="113"/>
      <c r="H2831" s="113" t="str">
        <f t="shared" si="44"/>
        <v>OfS</v>
      </c>
      <c r="I2831">
        <v>1</v>
      </c>
    </row>
    <row r="2832" spans="2:9">
      <c r="B2832" t="s">
        <v>308</v>
      </c>
      <c r="C2832" t="s">
        <v>374</v>
      </c>
      <c r="D2832" t="s">
        <v>34</v>
      </c>
      <c r="E2832" t="s">
        <v>387</v>
      </c>
      <c r="F2832" s="113" t="str">
        <f>VLOOKUP(B2832,'DEER BldgType Assignment'!$B$7:$C$139,2,FALSE)</f>
        <v>OfS</v>
      </c>
      <c r="G2832" s="113"/>
      <c r="H2832" s="113" t="str">
        <f t="shared" si="44"/>
        <v>OfS</v>
      </c>
      <c r="I2832">
        <v>1</v>
      </c>
    </row>
    <row r="2833" spans="2:9">
      <c r="B2833" t="s">
        <v>308</v>
      </c>
      <c r="C2833" t="s">
        <v>374</v>
      </c>
      <c r="D2833" t="s">
        <v>34</v>
      </c>
      <c r="E2833" t="s">
        <v>386</v>
      </c>
      <c r="F2833" s="113" t="str">
        <f>VLOOKUP(B2833,'DEER BldgType Assignment'!$B$7:$C$139,2,FALSE)</f>
        <v>OfS</v>
      </c>
      <c r="G2833" s="113"/>
      <c r="H2833" s="113" t="str">
        <f t="shared" si="44"/>
        <v>OfS</v>
      </c>
      <c r="I2833">
        <v>2</v>
      </c>
    </row>
    <row r="2834" spans="2:9">
      <c r="B2834" t="s">
        <v>308</v>
      </c>
      <c r="C2834" t="s">
        <v>374</v>
      </c>
      <c r="D2834" t="s">
        <v>34</v>
      </c>
      <c r="E2834" t="s">
        <v>383</v>
      </c>
      <c r="F2834" s="113" t="str">
        <f>VLOOKUP(B2834,'DEER BldgType Assignment'!$B$7:$C$139,2,FALSE)</f>
        <v>OfS</v>
      </c>
      <c r="G2834" s="113"/>
      <c r="H2834" s="113" t="str">
        <f t="shared" si="44"/>
        <v>OfS</v>
      </c>
      <c r="I2834">
        <v>1</v>
      </c>
    </row>
    <row r="2835" spans="2:9">
      <c r="B2835" s="100" t="s">
        <v>298</v>
      </c>
      <c r="C2835" t="s">
        <v>48</v>
      </c>
      <c r="D2835" t="s">
        <v>34</v>
      </c>
      <c r="E2835" t="s">
        <v>381</v>
      </c>
      <c r="F2835" s="113" t="str">
        <f>VLOOKUP(B2835,'DEER BldgType Assignment'!$B$7:$C$139,2,FALSE)</f>
        <v>OfS</v>
      </c>
      <c r="G2835" s="113"/>
      <c r="H2835" s="113" t="str">
        <f t="shared" si="44"/>
        <v>OfS</v>
      </c>
      <c r="I2835">
        <v>1</v>
      </c>
    </row>
    <row r="2836" spans="2:9">
      <c r="B2836" s="100" t="s">
        <v>298</v>
      </c>
      <c r="C2836" t="s">
        <v>48</v>
      </c>
      <c r="D2836" t="s">
        <v>34</v>
      </c>
      <c r="E2836" t="s">
        <v>366</v>
      </c>
      <c r="F2836" s="113" t="str">
        <f>VLOOKUP(B2836,'DEER BldgType Assignment'!$B$7:$C$139,2,FALSE)</f>
        <v>OfS</v>
      </c>
      <c r="G2836" s="113"/>
      <c r="H2836" s="113" t="str">
        <f t="shared" si="44"/>
        <v>OfS</v>
      </c>
      <c r="I2836">
        <v>1</v>
      </c>
    </row>
    <row r="2837" spans="2:9">
      <c r="B2837" s="100" t="s">
        <v>229</v>
      </c>
      <c r="C2837" t="s">
        <v>48</v>
      </c>
      <c r="D2837" t="s">
        <v>105</v>
      </c>
      <c r="E2837" t="s">
        <v>387</v>
      </c>
      <c r="F2837" s="113" t="str">
        <f>VLOOKUP(B2837,'DEER BldgType Assignment'!$B$7:$C$139,2,FALSE)</f>
        <v>MLI</v>
      </c>
      <c r="G2837" s="113"/>
      <c r="H2837" s="113" t="str">
        <f t="shared" si="44"/>
        <v>MLI</v>
      </c>
      <c r="I2837">
        <v>1</v>
      </c>
    </row>
    <row r="2838" spans="2:9">
      <c r="B2838" s="100" t="s">
        <v>229</v>
      </c>
      <c r="C2838" t="s">
        <v>48</v>
      </c>
      <c r="D2838" t="s">
        <v>105</v>
      </c>
      <c r="E2838" t="s">
        <v>406</v>
      </c>
      <c r="F2838" s="113" t="str">
        <f>VLOOKUP(B2838,'DEER BldgType Assignment'!$B$7:$C$139,2,FALSE)</f>
        <v>MLI</v>
      </c>
      <c r="G2838" s="113"/>
      <c r="H2838" s="113" t="str">
        <f t="shared" si="44"/>
        <v>MLI</v>
      </c>
      <c r="I2838">
        <v>1</v>
      </c>
    </row>
    <row r="2839" spans="2:9">
      <c r="B2839" s="100" t="s">
        <v>229</v>
      </c>
      <c r="C2839" t="s">
        <v>48</v>
      </c>
      <c r="D2839" t="s">
        <v>105</v>
      </c>
      <c r="E2839" t="s">
        <v>386</v>
      </c>
      <c r="F2839" s="113" t="str">
        <f>VLOOKUP(B2839,'DEER BldgType Assignment'!$B$7:$C$139,2,FALSE)</f>
        <v>MLI</v>
      </c>
      <c r="G2839" s="113"/>
      <c r="H2839" s="113" t="str">
        <f t="shared" si="44"/>
        <v>MLI</v>
      </c>
      <c r="I2839">
        <v>1</v>
      </c>
    </row>
    <row r="2840" spans="2:9">
      <c r="B2840" s="100" t="s">
        <v>229</v>
      </c>
      <c r="C2840" t="s">
        <v>48</v>
      </c>
      <c r="D2840" t="s">
        <v>105</v>
      </c>
      <c r="E2840" t="s">
        <v>397</v>
      </c>
      <c r="F2840" s="113" t="str">
        <f>VLOOKUP(B2840,'DEER BldgType Assignment'!$B$7:$C$139,2,FALSE)</f>
        <v>MLI</v>
      </c>
      <c r="G2840" s="113"/>
      <c r="H2840" s="113" t="str">
        <f t="shared" si="44"/>
        <v>MLI</v>
      </c>
      <c r="I2840">
        <v>1</v>
      </c>
    </row>
    <row r="2841" spans="2:9">
      <c r="B2841" s="100" t="s">
        <v>341</v>
      </c>
      <c r="C2841" t="s">
        <v>44</v>
      </c>
      <c r="D2841" t="s">
        <v>44</v>
      </c>
      <c r="E2841" t="s">
        <v>409</v>
      </c>
      <c r="F2841" s="113" t="str">
        <f>VLOOKUP(B2841,'DEER BldgType Assignment'!$B$7:$C$139,2,FALSE)</f>
        <v>RSD</v>
      </c>
      <c r="G2841" s="113"/>
      <c r="H2841" s="113" t="str">
        <f t="shared" si="44"/>
        <v>RSD</v>
      </c>
      <c r="I2841">
        <v>1</v>
      </c>
    </row>
    <row r="2842" spans="2:9">
      <c r="B2842" s="100" t="s">
        <v>341</v>
      </c>
      <c r="C2842" t="s">
        <v>44</v>
      </c>
      <c r="D2842" t="s">
        <v>44</v>
      </c>
      <c r="E2842" t="s">
        <v>366</v>
      </c>
      <c r="F2842" s="113" t="str">
        <f>VLOOKUP(B2842,'DEER BldgType Assignment'!$B$7:$C$139,2,FALSE)</f>
        <v>RSD</v>
      </c>
      <c r="G2842" s="113"/>
      <c r="H2842" s="113" t="str">
        <f t="shared" si="44"/>
        <v>RSD</v>
      </c>
      <c r="I2842">
        <v>1</v>
      </c>
    </row>
    <row r="2843" spans="2:9">
      <c r="B2843" s="100" t="s">
        <v>341</v>
      </c>
      <c r="C2843" t="s">
        <v>44</v>
      </c>
      <c r="D2843" t="s">
        <v>44</v>
      </c>
      <c r="E2843" t="s">
        <v>387</v>
      </c>
      <c r="F2843" s="113" t="str">
        <f>VLOOKUP(B2843,'DEER BldgType Assignment'!$B$7:$C$139,2,FALSE)</f>
        <v>RSD</v>
      </c>
      <c r="G2843" s="113"/>
      <c r="H2843" s="113" t="str">
        <f t="shared" si="44"/>
        <v>RSD</v>
      </c>
      <c r="I2843">
        <v>1</v>
      </c>
    </row>
    <row r="2844" spans="2:9">
      <c r="B2844" s="100" t="s">
        <v>341</v>
      </c>
      <c r="C2844" t="s">
        <v>44</v>
      </c>
      <c r="D2844" t="s">
        <v>44</v>
      </c>
      <c r="E2844" t="s">
        <v>391</v>
      </c>
      <c r="F2844" s="113" t="str">
        <f>VLOOKUP(B2844,'DEER BldgType Assignment'!$B$7:$C$139,2,FALSE)</f>
        <v>RSD</v>
      </c>
      <c r="G2844" s="113"/>
      <c r="H2844" s="113" t="str">
        <f t="shared" si="44"/>
        <v>RSD</v>
      </c>
      <c r="I2844">
        <v>1</v>
      </c>
    </row>
    <row r="2845" spans="2:9">
      <c r="B2845" t="s">
        <v>308</v>
      </c>
      <c r="C2845" t="s">
        <v>374</v>
      </c>
      <c r="D2845" t="s">
        <v>34</v>
      </c>
      <c r="E2845" t="s">
        <v>397</v>
      </c>
      <c r="F2845" s="113" t="str">
        <f>VLOOKUP(B2845,'DEER BldgType Assignment'!$B$7:$C$139,2,FALSE)</f>
        <v>OfS</v>
      </c>
      <c r="G2845" s="113"/>
      <c r="H2845" s="113" t="str">
        <f t="shared" si="44"/>
        <v>OfS</v>
      </c>
      <c r="I2845">
        <v>1</v>
      </c>
    </row>
    <row r="2846" spans="2:9">
      <c r="B2846" t="s">
        <v>308</v>
      </c>
      <c r="C2846" t="s">
        <v>374</v>
      </c>
      <c r="D2846" t="s">
        <v>34</v>
      </c>
      <c r="E2846" t="s">
        <v>366</v>
      </c>
      <c r="F2846" s="113" t="str">
        <f>VLOOKUP(B2846,'DEER BldgType Assignment'!$B$7:$C$139,2,FALSE)</f>
        <v>OfS</v>
      </c>
      <c r="G2846" s="113"/>
      <c r="H2846" s="113" t="str">
        <f t="shared" si="44"/>
        <v>OfS</v>
      </c>
      <c r="I2846">
        <v>1</v>
      </c>
    </row>
    <row r="2847" spans="2:9">
      <c r="B2847" t="s">
        <v>308</v>
      </c>
      <c r="C2847" t="s">
        <v>374</v>
      </c>
      <c r="D2847" t="s">
        <v>34</v>
      </c>
      <c r="E2847" t="s">
        <v>392</v>
      </c>
      <c r="F2847" s="113" t="str">
        <f>VLOOKUP(B2847,'DEER BldgType Assignment'!$B$7:$C$139,2,FALSE)</f>
        <v>OfS</v>
      </c>
      <c r="G2847" s="113"/>
      <c r="H2847" s="113" t="str">
        <f t="shared" si="44"/>
        <v>OfS</v>
      </c>
      <c r="I2847">
        <v>1</v>
      </c>
    </row>
    <row r="2848" spans="2:9">
      <c r="B2848" t="s">
        <v>308</v>
      </c>
      <c r="C2848" t="s">
        <v>374</v>
      </c>
      <c r="D2848" t="s">
        <v>34</v>
      </c>
      <c r="E2848" t="s">
        <v>406</v>
      </c>
      <c r="F2848" s="113" t="str">
        <f>VLOOKUP(B2848,'DEER BldgType Assignment'!$B$7:$C$139,2,FALSE)</f>
        <v>OfS</v>
      </c>
      <c r="G2848" s="113"/>
      <c r="H2848" s="113" t="str">
        <f t="shared" si="44"/>
        <v>OfS</v>
      </c>
      <c r="I2848">
        <v>1</v>
      </c>
    </row>
    <row r="2849" spans="2:9">
      <c r="B2849" s="100" t="s">
        <v>229</v>
      </c>
      <c r="C2849" t="s">
        <v>48</v>
      </c>
      <c r="D2849" t="s">
        <v>105</v>
      </c>
      <c r="E2849" t="s">
        <v>381</v>
      </c>
      <c r="F2849" s="113" t="str">
        <f>VLOOKUP(B2849,'DEER BldgType Assignment'!$B$7:$C$139,2,FALSE)</f>
        <v>MLI</v>
      </c>
      <c r="G2849" s="113"/>
      <c r="H2849" s="113" t="str">
        <f t="shared" si="44"/>
        <v>MLI</v>
      </c>
      <c r="I2849">
        <v>1</v>
      </c>
    </row>
    <row r="2850" spans="2:9">
      <c r="B2850" t="s">
        <v>215</v>
      </c>
      <c r="C2850" t="s">
        <v>34</v>
      </c>
      <c r="D2850" t="s">
        <v>36</v>
      </c>
      <c r="E2850" t="s">
        <v>366</v>
      </c>
      <c r="F2850" s="113" t="str">
        <f>VLOOKUP(B2850,'DEER BldgType Assignment'!$B$7:$C$139,2,FALSE)</f>
        <v>OfL</v>
      </c>
      <c r="G2850" s="113"/>
      <c r="H2850" s="113" t="str">
        <f t="shared" si="44"/>
        <v>OfL</v>
      </c>
      <c r="I2850">
        <v>1</v>
      </c>
    </row>
    <row r="2851" spans="2:9">
      <c r="B2851" t="s">
        <v>165</v>
      </c>
      <c r="C2851" t="s">
        <v>165</v>
      </c>
      <c r="D2851" t="s">
        <v>48</v>
      </c>
      <c r="E2851" t="s">
        <v>165</v>
      </c>
      <c r="F2851" s="113" t="str">
        <f>VLOOKUP(B2851,'DEER BldgType Assignment'!$B$7:$C$139,2,FALSE)</f>
        <v>RtS</v>
      </c>
      <c r="G2851" s="113"/>
      <c r="H2851" s="113" t="str">
        <f t="shared" si="44"/>
        <v>RtS</v>
      </c>
      <c r="I2851">
        <v>2</v>
      </c>
    </row>
    <row r="2852" spans="2:9">
      <c r="B2852" t="s">
        <v>308</v>
      </c>
      <c r="C2852" t="s">
        <v>374</v>
      </c>
      <c r="D2852" t="s">
        <v>34</v>
      </c>
      <c r="E2852" t="s">
        <v>386</v>
      </c>
      <c r="F2852" s="113" t="str">
        <f>VLOOKUP(B2852,'DEER BldgType Assignment'!$B$7:$C$139,2,FALSE)</f>
        <v>OfS</v>
      </c>
      <c r="G2852" s="113"/>
      <c r="H2852" s="113" t="str">
        <f t="shared" si="44"/>
        <v>OfS</v>
      </c>
      <c r="I2852">
        <v>1</v>
      </c>
    </row>
    <row r="2853" spans="2:9">
      <c r="B2853" t="s">
        <v>308</v>
      </c>
      <c r="C2853" t="s">
        <v>374</v>
      </c>
      <c r="D2853" t="s">
        <v>34</v>
      </c>
      <c r="E2853" t="s">
        <v>366</v>
      </c>
      <c r="F2853" s="113" t="str">
        <f>VLOOKUP(B2853,'DEER BldgType Assignment'!$B$7:$C$139,2,FALSE)</f>
        <v>OfS</v>
      </c>
      <c r="G2853" s="113"/>
      <c r="H2853" s="113" t="str">
        <f t="shared" si="44"/>
        <v>OfS</v>
      </c>
      <c r="I2853">
        <v>1</v>
      </c>
    </row>
    <row r="2854" spans="2:9">
      <c r="B2854" t="s">
        <v>277</v>
      </c>
      <c r="C2854" t="s">
        <v>17</v>
      </c>
      <c r="D2854" t="s">
        <v>100</v>
      </c>
      <c r="E2854" t="s">
        <v>366</v>
      </c>
      <c r="F2854" s="113" t="str">
        <f>VLOOKUP(B2854,'DEER BldgType Assignment'!$B$7:$C$139,2,FALSE)</f>
        <v>EPr</v>
      </c>
      <c r="G2854" s="113"/>
      <c r="H2854" s="113" t="str">
        <f t="shared" si="44"/>
        <v>EPr</v>
      </c>
      <c r="I2854">
        <v>3</v>
      </c>
    </row>
    <row r="2855" spans="2:9">
      <c r="B2855" t="s">
        <v>277</v>
      </c>
      <c r="C2855" t="s">
        <v>17</v>
      </c>
      <c r="D2855" t="s">
        <v>100</v>
      </c>
      <c r="E2855" t="s">
        <v>392</v>
      </c>
      <c r="F2855" s="113" t="str">
        <f>VLOOKUP(B2855,'DEER BldgType Assignment'!$B$7:$C$139,2,FALSE)</f>
        <v>EPr</v>
      </c>
      <c r="G2855" s="113"/>
      <c r="H2855" s="113" t="str">
        <f t="shared" si="44"/>
        <v>EPr</v>
      </c>
      <c r="I2855">
        <v>1</v>
      </c>
    </row>
    <row r="2856" spans="2:9">
      <c r="B2856" t="s">
        <v>277</v>
      </c>
      <c r="C2856" t="s">
        <v>17</v>
      </c>
      <c r="D2856" t="s">
        <v>100</v>
      </c>
      <c r="E2856" t="s">
        <v>389</v>
      </c>
      <c r="F2856" s="113" t="str">
        <f>VLOOKUP(B2856,'DEER BldgType Assignment'!$B$7:$C$139,2,FALSE)</f>
        <v>EPr</v>
      </c>
      <c r="G2856" s="113"/>
      <c r="H2856" s="113" t="str">
        <f t="shared" si="44"/>
        <v>EPr</v>
      </c>
      <c r="I2856">
        <v>6</v>
      </c>
    </row>
    <row r="2857" spans="2:9">
      <c r="B2857" t="s">
        <v>275</v>
      </c>
      <c r="C2857" t="s">
        <v>48</v>
      </c>
      <c r="D2857" t="s">
        <v>48</v>
      </c>
      <c r="E2857" t="s">
        <v>406</v>
      </c>
      <c r="F2857" s="113" t="str">
        <f>VLOOKUP(B2857,'DEER BldgType Assignment'!$B$7:$C$139,2,FALSE)</f>
        <v>RtS</v>
      </c>
      <c r="G2857" s="113"/>
      <c r="H2857" s="113" t="str">
        <f t="shared" si="44"/>
        <v>RtS</v>
      </c>
      <c r="I2857">
        <v>1</v>
      </c>
    </row>
    <row r="2858" spans="2:9">
      <c r="B2858" t="s">
        <v>308</v>
      </c>
      <c r="C2858" t="s">
        <v>374</v>
      </c>
      <c r="D2858" t="s">
        <v>34</v>
      </c>
      <c r="E2858" t="s">
        <v>366</v>
      </c>
      <c r="F2858" s="113" t="str">
        <f>VLOOKUP(B2858,'DEER BldgType Assignment'!$B$7:$C$139,2,FALSE)</f>
        <v>OfS</v>
      </c>
      <c r="G2858" s="113"/>
      <c r="H2858" s="113" t="str">
        <f t="shared" si="44"/>
        <v>OfS</v>
      </c>
      <c r="I2858">
        <v>1</v>
      </c>
    </row>
    <row r="2859" spans="2:9">
      <c r="B2859" t="s">
        <v>308</v>
      </c>
      <c r="C2859" t="s">
        <v>374</v>
      </c>
      <c r="D2859" t="s">
        <v>34</v>
      </c>
      <c r="E2859" t="s">
        <v>392</v>
      </c>
      <c r="F2859" s="113" t="str">
        <f>VLOOKUP(B2859,'DEER BldgType Assignment'!$B$7:$C$139,2,FALSE)</f>
        <v>OfS</v>
      </c>
      <c r="G2859" s="113"/>
      <c r="H2859" s="113" t="str">
        <f t="shared" si="44"/>
        <v>OfS</v>
      </c>
      <c r="I2859">
        <v>1</v>
      </c>
    </row>
    <row r="2860" spans="2:9">
      <c r="B2860" t="s">
        <v>308</v>
      </c>
      <c r="C2860" t="s">
        <v>374</v>
      </c>
      <c r="D2860" t="s">
        <v>34</v>
      </c>
      <c r="E2860" t="s">
        <v>406</v>
      </c>
      <c r="F2860" s="113" t="str">
        <f>VLOOKUP(B2860,'DEER BldgType Assignment'!$B$7:$C$139,2,FALSE)</f>
        <v>OfS</v>
      </c>
      <c r="G2860" s="113"/>
      <c r="H2860" s="113" t="str">
        <f t="shared" si="44"/>
        <v>OfS</v>
      </c>
      <c r="I2860">
        <v>1</v>
      </c>
    </row>
    <row r="2861" spans="2:9">
      <c r="B2861" t="s">
        <v>308</v>
      </c>
      <c r="C2861" t="s">
        <v>374</v>
      </c>
      <c r="D2861" t="s">
        <v>34</v>
      </c>
      <c r="E2861" t="s">
        <v>418</v>
      </c>
      <c r="F2861" s="113" t="str">
        <f>VLOOKUP(B2861,'DEER BldgType Assignment'!$B$7:$C$139,2,FALSE)</f>
        <v>OfS</v>
      </c>
      <c r="G2861" s="113"/>
      <c r="H2861" s="113" t="str">
        <f t="shared" si="44"/>
        <v>OfS</v>
      </c>
      <c r="I2861">
        <v>6</v>
      </c>
    </row>
    <row r="2862" spans="2:9">
      <c r="B2862" t="s">
        <v>308</v>
      </c>
      <c r="C2862" t="s">
        <v>374</v>
      </c>
      <c r="D2862" t="s">
        <v>34</v>
      </c>
      <c r="E2862" t="s">
        <v>386</v>
      </c>
      <c r="F2862" s="113" t="str">
        <f>VLOOKUP(B2862,'DEER BldgType Assignment'!$B$7:$C$139,2,FALSE)</f>
        <v>OfS</v>
      </c>
      <c r="G2862" s="113"/>
      <c r="H2862" s="113" t="str">
        <f t="shared" si="44"/>
        <v>OfS</v>
      </c>
      <c r="I2862">
        <v>3</v>
      </c>
    </row>
    <row r="2863" spans="2:9">
      <c r="B2863" t="s">
        <v>293</v>
      </c>
      <c r="C2863" t="s">
        <v>34</v>
      </c>
      <c r="D2863" t="s">
        <v>34</v>
      </c>
      <c r="E2863" t="s">
        <v>366</v>
      </c>
      <c r="F2863" s="113" t="str">
        <f>VLOOKUP(B2863,'DEER BldgType Assignment'!$B$7:$C$139,2,FALSE)</f>
        <v>OfS</v>
      </c>
      <c r="G2863" s="113"/>
      <c r="H2863" s="113" t="str">
        <f t="shared" si="44"/>
        <v>OfS</v>
      </c>
      <c r="I2863">
        <v>1</v>
      </c>
    </row>
    <row r="2864" spans="2:9">
      <c r="B2864" t="s">
        <v>293</v>
      </c>
      <c r="C2864" t="s">
        <v>34</v>
      </c>
      <c r="D2864" t="s">
        <v>34</v>
      </c>
      <c r="E2864" t="s">
        <v>391</v>
      </c>
      <c r="F2864" s="113" t="str">
        <f>VLOOKUP(B2864,'DEER BldgType Assignment'!$B$7:$C$139,2,FALSE)</f>
        <v>OfS</v>
      </c>
      <c r="G2864" s="113"/>
      <c r="H2864" s="113" t="str">
        <f t="shared" si="44"/>
        <v>OfS</v>
      </c>
      <c r="I2864">
        <v>1</v>
      </c>
    </row>
    <row r="2865" spans="2:9">
      <c r="B2865" t="s">
        <v>293</v>
      </c>
      <c r="C2865" t="s">
        <v>34</v>
      </c>
      <c r="D2865" t="s">
        <v>34</v>
      </c>
      <c r="E2865" t="s">
        <v>397</v>
      </c>
      <c r="F2865" s="113" t="str">
        <f>VLOOKUP(B2865,'DEER BldgType Assignment'!$B$7:$C$139,2,FALSE)</f>
        <v>OfS</v>
      </c>
      <c r="G2865" s="113"/>
      <c r="H2865" s="113" t="str">
        <f t="shared" si="44"/>
        <v>OfS</v>
      </c>
      <c r="I2865">
        <v>1</v>
      </c>
    </row>
    <row r="2866" spans="2:9">
      <c r="B2866" t="s">
        <v>234</v>
      </c>
      <c r="C2866" t="s">
        <v>15</v>
      </c>
      <c r="D2866" t="s">
        <v>15</v>
      </c>
      <c r="E2866" t="s">
        <v>385</v>
      </c>
      <c r="F2866" s="113" t="str">
        <f>VLOOKUP(B2866,'DEER BldgType Assignment'!$B$7:$C$139,2,FALSE)</f>
        <v>Asm</v>
      </c>
      <c r="G2866" s="113"/>
      <c r="H2866" s="113" t="str">
        <f t="shared" si="44"/>
        <v>Asm</v>
      </c>
      <c r="I2866">
        <v>1</v>
      </c>
    </row>
    <row r="2867" spans="2:9">
      <c r="B2867" t="s">
        <v>234</v>
      </c>
      <c r="C2867" t="s">
        <v>15</v>
      </c>
      <c r="D2867" t="s">
        <v>15</v>
      </c>
      <c r="E2867" t="s">
        <v>392</v>
      </c>
      <c r="F2867" s="113" t="str">
        <f>VLOOKUP(B2867,'DEER BldgType Assignment'!$B$7:$C$139,2,FALSE)</f>
        <v>Asm</v>
      </c>
      <c r="G2867" s="113"/>
      <c r="H2867" s="113" t="str">
        <f t="shared" si="44"/>
        <v>Asm</v>
      </c>
      <c r="I2867">
        <v>3</v>
      </c>
    </row>
    <row r="2868" spans="2:9">
      <c r="B2868" t="s">
        <v>308</v>
      </c>
      <c r="C2868" t="s">
        <v>374</v>
      </c>
      <c r="D2868" t="s">
        <v>34</v>
      </c>
      <c r="E2868" t="s">
        <v>366</v>
      </c>
      <c r="F2868" s="113" t="str">
        <f>VLOOKUP(B2868,'DEER BldgType Assignment'!$B$7:$C$139,2,FALSE)</f>
        <v>OfS</v>
      </c>
      <c r="G2868" s="113"/>
      <c r="H2868" s="113" t="str">
        <f t="shared" si="44"/>
        <v>OfS</v>
      </c>
      <c r="I2868">
        <v>1</v>
      </c>
    </row>
    <row r="2869" spans="2:9">
      <c r="B2869" t="s">
        <v>277</v>
      </c>
      <c r="C2869" t="s">
        <v>17</v>
      </c>
      <c r="D2869" t="s">
        <v>100</v>
      </c>
      <c r="E2869" t="s">
        <v>389</v>
      </c>
      <c r="F2869" s="113" t="str">
        <f>VLOOKUP(B2869,'DEER BldgType Assignment'!$B$7:$C$139,2,FALSE)</f>
        <v>EPr</v>
      </c>
      <c r="G2869" s="113"/>
      <c r="H2869" s="113" t="str">
        <f t="shared" si="44"/>
        <v>EPr</v>
      </c>
      <c r="I2869">
        <v>2</v>
      </c>
    </row>
    <row r="2870" spans="2:9">
      <c r="B2870" t="s">
        <v>277</v>
      </c>
      <c r="C2870" t="s">
        <v>17</v>
      </c>
      <c r="D2870" t="s">
        <v>100</v>
      </c>
      <c r="E2870" t="s">
        <v>398</v>
      </c>
      <c r="F2870" s="113" t="str">
        <f>VLOOKUP(B2870,'DEER BldgType Assignment'!$B$7:$C$139,2,FALSE)</f>
        <v>EPr</v>
      </c>
      <c r="G2870" s="113"/>
      <c r="H2870" s="113" t="str">
        <f t="shared" si="44"/>
        <v>EPr</v>
      </c>
      <c r="I2870">
        <v>1</v>
      </c>
    </row>
    <row r="2871" spans="2:9">
      <c r="B2871" t="s">
        <v>277</v>
      </c>
      <c r="C2871" t="s">
        <v>17</v>
      </c>
      <c r="D2871" t="s">
        <v>100</v>
      </c>
      <c r="E2871" t="s">
        <v>366</v>
      </c>
      <c r="F2871" s="113" t="str">
        <f>VLOOKUP(B2871,'DEER BldgType Assignment'!$B$7:$C$139,2,FALSE)</f>
        <v>EPr</v>
      </c>
      <c r="G2871" s="113"/>
      <c r="H2871" s="113" t="str">
        <f t="shared" si="44"/>
        <v>EPr</v>
      </c>
      <c r="I2871">
        <v>1</v>
      </c>
    </row>
    <row r="2872" spans="2:9">
      <c r="B2872" t="s">
        <v>277</v>
      </c>
      <c r="C2872" t="s">
        <v>17</v>
      </c>
      <c r="D2872" t="s">
        <v>100</v>
      </c>
      <c r="E2872" t="s">
        <v>391</v>
      </c>
      <c r="F2872" s="113" t="str">
        <f>VLOOKUP(B2872,'DEER BldgType Assignment'!$B$7:$C$139,2,FALSE)</f>
        <v>EPr</v>
      </c>
      <c r="G2872" s="113"/>
      <c r="H2872" s="113" t="str">
        <f t="shared" si="44"/>
        <v>EPr</v>
      </c>
      <c r="I2872">
        <v>1</v>
      </c>
    </row>
    <row r="2873" spans="2:9">
      <c r="B2873" t="s">
        <v>277</v>
      </c>
      <c r="C2873" t="s">
        <v>17</v>
      </c>
      <c r="D2873" t="s">
        <v>100</v>
      </c>
      <c r="E2873" t="s">
        <v>397</v>
      </c>
      <c r="F2873" s="113" t="str">
        <f>VLOOKUP(B2873,'DEER BldgType Assignment'!$B$7:$C$139,2,FALSE)</f>
        <v>EPr</v>
      </c>
      <c r="G2873" s="113"/>
      <c r="H2873" s="113" t="str">
        <f t="shared" si="44"/>
        <v>EPr</v>
      </c>
      <c r="I2873">
        <v>1</v>
      </c>
    </row>
    <row r="2874" spans="2:9">
      <c r="B2874" t="s">
        <v>309</v>
      </c>
      <c r="C2874" t="s">
        <v>48</v>
      </c>
      <c r="D2874" t="s">
        <v>48</v>
      </c>
      <c r="E2874" t="s">
        <v>366</v>
      </c>
      <c r="F2874" s="113" t="str">
        <f>VLOOKUP(B2874,'DEER BldgType Assignment'!$B$7:$C$139,2,FALSE)</f>
        <v>RtS</v>
      </c>
      <c r="G2874" s="113"/>
      <c r="H2874" s="113" t="str">
        <f t="shared" si="44"/>
        <v>RtS</v>
      </c>
      <c r="I2874">
        <v>1</v>
      </c>
    </row>
    <row r="2875" spans="2:9">
      <c r="B2875" t="s">
        <v>309</v>
      </c>
      <c r="C2875" t="s">
        <v>48</v>
      </c>
      <c r="D2875" t="s">
        <v>48</v>
      </c>
      <c r="E2875" t="s">
        <v>387</v>
      </c>
      <c r="F2875" s="113" t="str">
        <f>VLOOKUP(B2875,'DEER BldgType Assignment'!$B$7:$C$139,2,FALSE)</f>
        <v>RtS</v>
      </c>
      <c r="G2875" s="113"/>
      <c r="H2875" s="113" t="str">
        <f t="shared" si="44"/>
        <v>RtS</v>
      </c>
      <c r="I2875">
        <v>1</v>
      </c>
    </row>
    <row r="2876" spans="2:9">
      <c r="B2876" t="s">
        <v>309</v>
      </c>
      <c r="C2876" t="s">
        <v>48</v>
      </c>
      <c r="D2876" t="s">
        <v>48</v>
      </c>
      <c r="E2876" t="s">
        <v>397</v>
      </c>
      <c r="F2876" s="113" t="str">
        <f>VLOOKUP(B2876,'DEER BldgType Assignment'!$B$7:$C$139,2,FALSE)</f>
        <v>RtS</v>
      </c>
      <c r="G2876" s="113"/>
      <c r="H2876" s="113" t="str">
        <f t="shared" si="44"/>
        <v>RtS</v>
      </c>
      <c r="I2876">
        <v>1</v>
      </c>
    </row>
    <row r="2877" spans="2:9">
      <c r="B2877" t="s">
        <v>309</v>
      </c>
      <c r="C2877" t="s">
        <v>48</v>
      </c>
      <c r="D2877" t="s">
        <v>48</v>
      </c>
      <c r="E2877" t="s">
        <v>383</v>
      </c>
      <c r="F2877" s="113" t="str">
        <f>VLOOKUP(B2877,'DEER BldgType Assignment'!$B$7:$C$139,2,FALSE)</f>
        <v>RtS</v>
      </c>
      <c r="G2877" s="113"/>
      <c r="H2877" s="113" t="str">
        <f t="shared" si="44"/>
        <v>RtS</v>
      </c>
      <c r="I2877">
        <v>1</v>
      </c>
    </row>
    <row r="2878" spans="2:9">
      <c r="B2878" t="s">
        <v>335</v>
      </c>
      <c r="C2878" t="s">
        <v>48</v>
      </c>
      <c r="D2878" t="s">
        <v>48</v>
      </c>
      <c r="E2878" t="s">
        <v>366</v>
      </c>
      <c r="F2878" s="113" t="str">
        <f>VLOOKUP(B2878,'DEER BldgType Assignment'!$B$7:$C$139,2,FALSE)</f>
        <v>RtS</v>
      </c>
      <c r="G2878" s="113"/>
      <c r="H2878" s="113" t="str">
        <f t="shared" si="44"/>
        <v>RtS</v>
      </c>
      <c r="I2878">
        <v>2</v>
      </c>
    </row>
    <row r="2879" spans="2:9">
      <c r="B2879" t="s">
        <v>335</v>
      </c>
      <c r="C2879" t="s">
        <v>375</v>
      </c>
      <c r="D2879" t="s">
        <v>48</v>
      </c>
      <c r="E2879" t="s">
        <v>401</v>
      </c>
      <c r="F2879" s="113" t="str">
        <f>VLOOKUP(B2879,'DEER BldgType Assignment'!$B$7:$C$139,2,FALSE)</f>
        <v>RtS</v>
      </c>
      <c r="G2879" s="113"/>
      <c r="H2879" s="113" t="str">
        <f t="shared" si="44"/>
        <v>RtS</v>
      </c>
      <c r="I2879">
        <v>2</v>
      </c>
    </row>
    <row r="2880" spans="2:9">
      <c r="B2880" t="s">
        <v>277</v>
      </c>
      <c r="C2880" t="s">
        <v>17</v>
      </c>
      <c r="D2880" t="s">
        <v>100</v>
      </c>
      <c r="E2880" t="s">
        <v>389</v>
      </c>
      <c r="F2880" s="113" t="str">
        <f>VLOOKUP(B2880,'DEER BldgType Assignment'!$B$7:$C$139,2,FALSE)</f>
        <v>EPr</v>
      </c>
      <c r="G2880" s="113"/>
      <c r="H2880" s="113" t="str">
        <f t="shared" si="44"/>
        <v>EPr</v>
      </c>
      <c r="I2880">
        <v>1</v>
      </c>
    </row>
    <row r="2881" spans="2:9">
      <c r="B2881" t="s">
        <v>277</v>
      </c>
      <c r="C2881" t="s">
        <v>17</v>
      </c>
      <c r="D2881" t="s">
        <v>100</v>
      </c>
      <c r="E2881" t="s">
        <v>391</v>
      </c>
      <c r="F2881" s="113" t="str">
        <f>VLOOKUP(B2881,'DEER BldgType Assignment'!$B$7:$C$139,2,FALSE)</f>
        <v>EPr</v>
      </c>
      <c r="G2881" s="113"/>
      <c r="H2881" s="113" t="str">
        <f t="shared" si="44"/>
        <v>EPr</v>
      </c>
      <c r="I2881">
        <v>1</v>
      </c>
    </row>
    <row r="2882" spans="2:9">
      <c r="B2882" t="s">
        <v>277</v>
      </c>
      <c r="C2882" t="s">
        <v>17</v>
      </c>
      <c r="D2882" t="s">
        <v>100</v>
      </c>
      <c r="E2882" t="s">
        <v>400</v>
      </c>
      <c r="F2882" s="113" t="str">
        <f>VLOOKUP(B2882,'DEER BldgType Assignment'!$B$7:$C$139,2,FALSE)</f>
        <v>EPr</v>
      </c>
      <c r="G2882" s="113"/>
      <c r="H2882" s="113" t="str">
        <f t="shared" si="44"/>
        <v>EPr</v>
      </c>
      <c r="I2882">
        <v>1</v>
      </c>
    </row>
    <row r="2883" spans="2:9">
      <c r="B2883" t="s">
        <v>277</v>
      </c>
      <c r="C2883" t="s">
        <v>17</v>
      </c>
      <c r="D2883" t="s">
        <v>100</v>
      </c>
      <c r="E2883" t="s">
        <v>385</v>
      </c>
      <c r="F2883" s="113" t="str">
        <f>VLOOKUP(B2883,'DEER BldgType Assignment'!$B$7:$C$139,2,FALSE)</f>
        <v>EPr</v>
      </c>
      <c r="G2883" s="113"/>
      <c r="H2883" s="113" t="str">
        <f t="shared" si="44"/>
        <v>EPr</v>
      </c>
      <c r="I2883">
        <v>1</v>
      </c>
    </row>
    <row r="2884" spans="2:9">
      <c r="B2884" t="s">
        <v>277</v>
      </c>
      <c r="C2884" t="s">
        <v>17</v>
      </c>
      <c r="D2884" t="s">
        <v>100</v>
      </c>
      <c r="E2884" t="s">
        <v>366</v>
      </c>
      <c r="F2884" s="113" t="str">
        <f>VLOOKUP(B2884,'DEER BldgType Assignment'!$B$7:$C$139,2,FALSE)</f>
        <v>EPr</v>
      </c>
      <c r="G2884" s="113"/>
      <c r="H2884" s="113" t="str">
        <f t="shared" si="44"/>
        <v>EPr</v>
      </c>
      <c r="I2884">
        <v>2</v>
      </c>
    </row>
    <row r="2885" spans="2:9">
      <c r="B2885" t="s">
        <v>292</v>
      </c>
      <c r="C2885" t="s">
        <v>42</v>
      </c>
      <c r="D2885" t="s">
        <v>42</v>
      </c>
      <c r="E2885" t="s">
        <v>401</v>
      </c>
      <c r="F2885" s="113" t="str">
        <f>VLOOKUP(B2885,'DEER BldgType Assignment'!$B$7:$C$139,2,FALSE)</f>
        <v>RFF</v>
      </c>
      <c r="G2885" s="113"/>
      <c r="H2885" s="113" t="str">
        <f t="shared" si="44"/>
        <v>RFF</v>
      </c>
      <c r="I2885">
        <v>1</v>
      </c>
    </row>
    <row r="2886" spans="2:9">
      <c r="B2886" t="s">
        <v>300</v>
      </c>
      <c r="C2886" t="s">
        <v>48</v>
      </c>
      <c r="D2886" t="s">
        <v>48</v>
      </c>
      <c r="E2886" t="s">
        <v>366</v>
      </c>
      <c r="F2886" s="113" t="str">
        <f>VLOOKUP(B2886,'DEER BldgType Assignment'!$B$7:$C$139,2,FALSE)</f>
        <v>RtS</v>
      </c>
      <c r="G2886" s="113"/>
      <c r="H2886" s="113" t="str">
        <f t="shared" si="44"/>
        <v>RtS</v>
      </c>
      <c r="I2886">
        <v>1</v>
      </c>
    </row>
    <row r="2887" spans="2:9">
      <c r="B2887" t="s">
        <v>300</v>
      </c>
      <c r="C2887" t="s">
        <v>48</v>
      </c>
      <c r="D2887" t="s">
        <v>48</v>
      </c>
      <c r="E2887" t="s">
        <v>413</v>
      </c>
      <c r="F2887" s="113" t="str">
        <f>VLOOKUP(B2887,'DEER BldgType Assignment'!$B$7:$C$139,2,FALSE)</f>
        <v>RtS</v>
      </c>
      <c r="G2887" s="113"/>
      <c r="H2887" s="113" t="str">
        <f t="shared" si="44"/>
        <v>RtS</v>
      </c>
      <c r="I2887">
        <v>3</v>
      </c>
    </row>
    <row r="2888" spans="2:9">
      <c r="B2888" s="100" t="s">
        <v>262</v>
      </c>
      <c r="C2888" t="s">
        <v>276</v>
      </c>
      <c r="D2888" t="s">
        <v>105</v>
      </c>
      <c r="E2888" t="s">
        <v>385</v>
      </c>
      <c r="F2888" s="113" t="str">
        <f>VLOOKUP(B2888,'DEER BldgType Assignment'!$B$7:$C$139,2,FALSE)</f>
        <v>MLI</v>
      </c>
      <c r="G2888" s="113"/>
      <c r="H2888" s="113" t="str">
        <f t="shared" ref="H2888:H2951" si="45">IF(ISBLANK(G2888),F2888,G2888)</f>
        <v>MLI</v>
      </c>
      <c r="I2888">
        <v>1</v>
      </c>
    </row>
    <row r="2889" spans="2:9">
      <c r="B2889" s="100" t="s">
        <v>262</v>
      </c>
      <c r="C2889" t="s">
        <v>276</v>
      </c>
      <c r="D2889" t="s">
        <v>105</v>
      </c>
      <c r="E2889" t="s">
        <v>397</v>
      </c>
      <c r="F2889" s="113" t="str">
        <f>VLOOKUP(B2889,'DEER BldgType Assignment'!$B$7:$C$139,2,FALSE)</f>
        <v>MLI</v>
      </c>
      <c r="G2889" s="113"/>
      <c r="H2889" s="113" t="str">
        <f t="shared" si="45"/>
        <v>MLI</v>
      </c>
      <c r="I2889">
        <v>1</v>
      </c>
    </row>
    <row r="2890" spans="2:9">
      <c r="B2890" s="100" t="s">
        <v>262</v>
      </c>
      <c r="C2890" t="s">
        <v>276</v>
      </c>
      <c r="D2890" t="s">
        <v>105</v>
      </c>
      <c r="E2890" t="s">
        <v>398</v>
      </c>
      <c r="F2890" s="113" t="str">
        <f>VLOOKUP(B2890,'DEER BldgType Assignment'!$B$7:$C$139,2,FALSE)</f>
        <v>MLI</v>
      </c>
      <c r="G2890" s="113"/>
      <c r="H2890" s="113" t="str">
        <f t="shared" si="45"/>
        <v>MLI</v>
      </c>
      <c r="I2890">
        <v>1</v>
      </c>
    </row>
    <row r="2891" spans="2:9">
      <c r="B2891" s="100" t="s">
        <v>262</v>
      </c>
      <c r="C2891" t="s">
        <v>276</v>
      </c>
      <c r="D2891" t="s">
        <v>105</v>
      </c>
      <c r="E2891" t="s">
        <v>406</v>
      </c>
      <c r="F2891" s="113" t="str">
        <f>VLOOKUP(B2891,'DEER BldgType Assignment'!$B$7:$C$139,2,FALSE)</f>
        <v>MLI</v>
      </c>
      <c r="G2891" s="113"/>
      <c r="H2891" s="113" t="str">
        <f t="shared" si="45"/>
        <v>MLI</v>
      </c>
      <c r="I2891">
        <v>1</v>
      </c>
    </row>
    <row r="2892" spans="2:9">
      <c r="B2892" s="100" t="s">
        <v>262</v>
      </c>
      <c r="C2892" t="s">
        <v>276</v>
      </c>
      <c r="D2892" t="s">
        <v>105</v>
      </c>
      <c r="E2892" t="s">
        <v>386</v>
      </c>
      <c r="F2892" s="113" t="str">
        <f>VLOOKUP(B2892,'DEER BldgType Assignment'!$B$7:$C$139,2,FALSE)</f>
        <v>MLI</v>
      </c>
      <c r="G2892" s="113"/>
      <c r="H2892" s="113" t="str">
        <f t="shared" si="45"/>
        <v>MLI</v>
      </c>
      <c r="I2892">
        <v>1</v>
      </c>
    </row>
    <row r="2893" spans="2:9">
      <c r="B2893" s="100" t="s">
        <v>262</v>
      </c>
      <c r="C2893" t="s">
        <v>276</v>
      </c>
      <c r="D2893" t="s">
        <v>105</v>
      </c>
      <c r="E2893" t="s">
        <v>366</v>
      </c>
      <c r="F2893" s="113" t="str">
        <f>VLOOKUP(B2893,'DEER BldgType Assignment'!$B$7:$C$139,2,FALSE)</f>
        <v>MLI</v>
      </c>
      <c r="G2893" s="113"/>
      <c r="H2893" s="113" t="str">
        <f t="shared" si="45"/>
        <v>MLI</v>
      </c>
      <c r="I2893">
        <v>1</v>
      </c>
    </row>
    <row r="2894" spans="2:9">
      <c r="B2894" s="100" t="s">
        <v>262</v>
      </c>
      <c r="C2894" t="s">
        <v>276</v>
      </c>
      <c r="D2894" t="s">
        <v>105</v>
      </c>
      <c r="E2894" t="s">
        <v>408</v>
      </c>
      <c r="F2894" s="113" t="str">
        <f>VLOOKUP(B2894,'DEER BldgType Assignment'!$B$7:$C$139,2,FALSE)</f>
        <v>MLI</v>
      </c>
      <c r="G2894" s="113"/>
      <c r="H2894" s="113" t="str">
        <f t="shared" si="45"/>
        <v>MLI</v>
      </c>
      <c r="I2894">
        <v>1</v>
      </c>
    </row>
    <row r="2895" spans="2:9">
      <c r="B2895" s="100" t="s">
        <v>262</v>
      </c>
      <c r="C2895" t="s">
        <v>276</v>
      </c>
      <c r="D2895" t="s">
        <v>105</v>
      </c>
      <c r="E2895" t="s">
        <v>388</v>
      </c>
      <c r="F2895" s="113" t="str">
        <f>VLOOKUP(B2895,'DEER BldgType Assignment'!$B$7:$C$139,2,FALSE)</f>
        <v>MLI</v>
      </c>
      <c r="G2895" s="113"/>
      <c r="H2895" s="113" t="str">
        <f t="shared" si="45"/>
        <v>MLI</v>
      </c>
      <c r="I2895">
        <v>1</v>
      </c>
    </row>
    <row r="2896" spans="2:9">
      <c r="B2896" t="s">
        <v>53</v>
      </c>
      <c r="C2896" t="s">
        <v>373</v>
      </c>
      <c r="D2896" t="s">
        <v>53</v>
      </c>
      <c r="E2896" t="s">
        <v>396</v>
      </c>
      <c r="F2896" s="113" t="str">
        <f>VLOOKUP(B2896,'DEER BldgType Assignment'!$B$7:$C$139,2,FALSE)</f>
        <v>WRf</v>
      </c>
      <c r="G2896" s="113"/>
      <c r="H2896" s="113" t="str">
        <f t="shared" si="45"/>
        <v>WRf</v>
      </c>
      <c r="I2896">
        <v>5</v>
      </c>
    </row>
    <row r="2897" spans="2:9">
      <c r="B2897" s="100" t="s">
        <v>299</v>
      </c>
      <c r="C2897" t="s">
        <v>15</v>
      </c>
      <c r="D2897" t="s">
        <v>44</v>
      </c>
      <c r="E2897" t="s">
        <v>391</v>
      </c>
      <c r="F2897" s="113" t="str">
        <f>VLOOKUP(B2897,'DEER BldgType Assignment'!$B$7:$C$139,2,FALSE)</f>
        <v>RSD</v>
      </c>
      <c r="G2897" s="113"/>
      <c r="H2897" s="113" t="str">
        <f t="shared" si="45"/>
        <v>RSD</v>
      </c>
      <c r="I2897">
        <v>1</v>
      </c>
    </row>
    <row r="2898" spans="2:9">
      <c r="B2898" s="100" t="s">
        <v>299</v>
      </c>
      <c r="C2898" t="s">
        <v>15</v>
      </c>
      <c r="D2898" t="s">
        <v>44</v>
      </c>
      <c r="E2898" t="s">
        <v>409</v>
      </c>
      <c r="F2898" s="113" t="str">
        <f>VLOOKUP(B2898,'DEER BldgType Assignment'!$B$7:$C$139,2,FALSE)</f>
        <v>RSD</v>
      </c>
      <c r="G2898" s="113"/>
      <c r="H2898" s="113" t="str">
        <f t="shared" si="45"/>
        <v>RSD</v>
      </c>
      <c r="I2898">
        <v>1</v>
      </c>
    </row>
    <row r="2899" spans="2:9">
      <c r="B2899" s="100" t="s">
        <v>299</v>
      </c>
      <c r="C2899" t="s">
        <v>15</v>
      </c>
      <c r="D2899" t="s">
        <v>44</v>
      </c>
      <c r="E2899" t="s">
        <v>366</v>
      </c>
      <c r="F2899" s="113" t="str">
        <f>VLOOKUP(B2899,'DEER BldgType Assignment'!$B$7:$C$139,2,FALSE)</f>
        <v>RSD</v>
      </c>
      <c r="G2899" s="113"/>
      <c r="H2899" s="113" t="str">
        <f t="shared" si="45"/>
        <v>RSD</v>
      </c>
      <c r="I2899">
        <v>5</v>
      </c>
    </row>
    <row r="2900" spans="2:9">
      <c r="B2900" s="100" t="s">
        <v>299</v>
      </c>
      <c r="C2900" t="s">
        <v>15</v>
      </c>
      <c r="D2900" t="s">
        <v>44</v>
      </c>
      <c r="E2900" t="s">
        <v>387</v>
      </c>
      <c r="F2900" s="113" t="str">
        <f>VLOOKUP(B2900,'DEER BldgType Assignment'!$B$7:$C$139,2,FALSE)</f>
        <v>RSD</v>
      </c>
      <c r="G2900" s="113"/>
      <c r="H2900" s="113" t="str">
        <f t="shared" si="45"/>
        <v>RSD</v>
      </c>
      <c r="I2900">
        <v>2</v>
      </c>
    </row>
    <row r="2901" spans="2:9">
      <c r="B2901" s="100" t="s">
        <v>299</v>
      </c>
      <c r="C2901" t="s">
        <v>15</v>
      </c>
      <c r="D2901" t="s">
        <v>44</v>
      </c>
      <c r="E2901" t="s">
        <v>381</v>
      </c>
      <c r="F2901" s="113" t="str">
        <f>VLOOKUP(B2901,'DEER BldgType Assignment'!$B$7:$C$139,2,FALSE)</f>
        <v>RSD</v>
      </c>
      <c r="G2901" s="113"/>
      <c r="H2901" s="113" t="str">
        <f t="shared" si="45"/>
        <v>RSD</v>
      </c>
      <c r="I2901">
        <v>2</v>
      </c>
    </row>
    <row r="2902" spans="2:9">
      <c r="B2902" t="s">
        <v>107</v>
      </c>
      <c r="C2902" t="s">
        <v>374</v>
      </c>
      <c r="D2902" t="s">
        <v>107</v>
      </c>
      <c r="E2902" t="s">
        <v>391</v>
      </c>
      <c r="F2902" s="113" t="str">
        <f>VLOOKUP(B2902,'DEER BldgType Assignment'!$B$7:$C$139,2,FALSE)</f>
        <v>Nrs</v>
      </c>
      <c r="G2902" s="113"/>
      <c r="H2902" s="113" t="str">
        <f t="shared" si="45"/>
        <v>Nrs</v>
      </c>
      <c r="I2902">
        <v>1</v>
      </c>
    </row>
    <row r="2903" spans="2:9">
      <c r="B2903" t="s">
        <v>107</v>
      </c>
      <c r="C2903" t="s">
        <v>374</v>
      </c>
      <c r="D2903" t="s">
        <v>107</v>
      </c>
      <c r="E2903" t="s">
        <v>387</v>
      </c>
      <c r="F2903" s="113" t="str">
        <f>VLOOKUP(B2903,'DEER BldgType Assignment'!$B$7:$C$139,2,FALSE)</f>
        <v>Nrs</v>
      </c>
      <c r="G2903" s="113"/>
      <c r="H2903" s="113" t="str">
        <f t="shared" si="45"/>
        <v>Nrs</v>
      </c>
      <c r="I2903">
        <v>1</v>
      </c>
    </row>
    <row r="2904" spans="2:9">
      <c r="B2904" t="s">
        <v>107</v>
      </c>
      <c r="C2904" t="s">
        <v>374</v>
      </c>
      <c r="D2904" t="s">
        <v>107</v>
      </c>
      <c r="E2904" t="s">
        <v>366</v>
      </c>
      <c r="F2904" s="113" t="str">
        <f>VLOOKUP(B2904,'DEER BldgType Assignment'!$B$7:$C$139,2,FALSE)</f>
        <v>Nrs</v>
      </c>
      <c r="G2904" s="113"/>
      <c r="H2904" s="113" t="str">
        <f t="shared" si="45"/>
        <v>Nrs</v>
      </c>
      <c r="I2904">
        <v>1</v>
      </c>
    </row>
    <row r="2905" spans="2:9">
      <c r="B2905" t="s">
        <v>107</v>
      </c>
      <c r="C2905" t="s">
        <v>374</v>
      </c>
      <c r="D2905" t="s">
        <v>107</v>
      </c>
      <c r="E2905" t="s">
        <v>381</v>
      </c>
      <c r="F2905" s="113" t="str">
        <f>VLOOKUP(B2905,'DEER BldgType Assignment'!$B$7:$C$139,2,FALSE)</f>
        <v>Nrs</v>
      </c>
      <c r="G2905" s="113"/>
      <c r="H2905" s="113" t="str">
        <f t="shared" si="45"/>
        <v>Nrs</v>
      </c>
      <c r="I2905">
        <v>1</v>
      </c>
    </row>
    <row r="2906" spans="2:9">
      <c r="B2906" t="s">
        <v>341</v>
      </c>
      <c r="C2906" t="s">
        <v>44</v>
      </c>
      <c r="D2906" t="s">
        <v>44</v>
      </c>
      <c r="E2906" t="s">
        <v>405</v>
      </c>
      <c r="F2906" s="113" t="str">
        <f>VLOOKUP(B2906,'DEER BldgType Assignment'!$B$7:$C$139,2,FALSE)</f>
        <v>RSD</v>
      </c>
      <c r="G2906" s="113"/>
      <c r="H2906" s="113" t="str">
        <f t="shared" si="45"/>
        <v>RSD</v>
      </c>
      <c r="I2906">
        <v>2</v>
      </c>
    </row>
    <row r="2907" spans="2:9">
      <c r="B2907" t="s">
        <v>341</v>
      </c>
      <c r="C2907" t="s">
        <v>44</v>
      </c>
      <c r="D2907" t="s">
        <v>44</v>
      </c>
      <c r="E2907" t="s">
        <v>391</v>
      </c>
      <c r="F2907" s="113" t="str">
        <f>VLOOKUP(B2907,'DEER BldgType Assignment'!$B$7:$C$139,2,FALSE)</f>
        <v>RSD</v>
      </c>
      <c r="G2907" s="113"/>
      <c r="H2907" s="113" t="str">
        <f t="shared" si="45"/>
        <v>RSD</v>
      </c>
      <c r="I2907">
        <v>1</v>
      </c>
    </row>
    <row r="2908" spans="2:9">
      <c r="B2908" t="s">
        <v>292</v>
      </c>
      <c r="C2908" t="s">
        <v>42</v>
      </c>
      <c r="D2908" t="s">
        <v>42</v>
      </c>
      <c r="E2908" t="s">
        <v>401</v>
      </c>
      <c r="F2908" s="113" t="str">
        <f>VLOOKUP(B2908,'DEER BldgType Assignment'!$B$7:$C$139,2,FALSE)</f>
        <v>RFF</v>
      </c>
      <c r="G2908" s="113"/>
      <c r="H2908" s="113" t="str">
        <f t="shared" si="45"/>
        <v>RFF</v>
      </c>
      <c r="I2908">
        <v>1</v>
      </c>
    </row>
    <row r="2909" spans="2:9">
      <c r="B2909" t="s">
        <v>223</v>
      </c>
      <c r="C2909" t="s">
        <v>276</v>
      </c>
      <c r="D2909" t="s">
        <v>105</v>
      </c>
      <c r="E2909" t="s">
        <v>391</v>
      </c>
      <c r="F2909" s="113" t="str">
        <f>VLOOKUP(B2909,'DEER BldgType Assignment'!$B$7:$C$139,2,FALSE)</f>
        <v>MLI</v>
      </c>
      <c r="G2909" s="113"/>
      <c r="H2909" s="113" t="str">
        <f t="shared" si="45"/>
        <v>MLI</v>
      </c>
      <c r="I2909">
        <v>1</v>
      </c>
    </row>
    <row r="2910" spans="2:9">
      <c r="B2910" t="s">
        <v>223</v>
      </c>
      <c r="C2910" t="s">
        <v>276</v>
      </c>
      <c r="D2910" t="s">
        <v>105</v>
      </c>
      <c r="E2910" t="s">
        <v>400</v>
      </c>
      <c r="F2910" s="113" t="str">
        <f>VLOOKUP(B2910,'DEER BldgType Assignment'!$B$7:$C$139,2,FALSE)</f>
        <v>MLI</v>
      </c>
      <c r="G2910" s="113"/>
      <c r="H2910" s="113" t="str">
        <f t="shared" si="45"/>
        <v>MLI</v>
      </c>
      <c r="I2910">
        <v>1</v>
      </c>
    </row>
    <row r="2911" spans="2:9">
      <c r="B2911" t="s">
        <v>253</v>
      </c>
      <c r="C2911" t="s">
        <v>374</v>
      </c>
      <c r="D2911" t="s">
        <v>34</v>
      </c>
      <c r="E2911" t="s">
        <v>366</v>
      </c>
      <c r="F2911" s="113" t="str">
        <f>VLOOKUP(B2911,'DEER BldgType Assignment'!$B$7:$C$139,2,FALSE)</f>
        <v>OfS</v>
      </c>
      <c r="G2911" s="113"/>
      <c r="H2911" s="113" t="str">
        <f t="shared" si="45"/>
        <v>OfS</v>
      </c>
      <c r="I2911">
        <v>2</v>
      </c>
    </row>
    <row r="2912" spans="2:9">
      <c r="B2912" t="s">
        <v>253</v>
      </c>
      <c r="C2912" t="s">
        <v>374</v>
      </c>
      <c r="D2912" t="s">
        <v>34</v>
      </c>
      <c r="E2912" t="s">
        <v>406</v>
      </c>
      <c r="F2912" s="113" t="str">
        <f>VLOOKUP(B2912,'DEER BldgType Assignment'!$B$7:$C$139,2,FALSE)</f>
        <v>OfS</v>
      </c>
      <c r="G2912" s="113"/>
      <c r="H2912" s="113" t="str">
        <f t="shared" si="45"/>
        <v>OfS</v>
      </c>
      <c r="I2912">
        <v>1</v>
      </c>
    </row>
    <row r="2913" spans="2:9">
      <c r="B2913" t="s">
        <v>341</v>
      </c>
      <c r="C2913" t="s">
        <v>44</v>
      </c>
      <c r="D2913" t="s">
        <v>44</v>
      </c>
      <c r="E2913" t="s">
        <v>366</v>
      </c>
      <c r="F2913" s="113" t="str">
        <f>VLOOKUP(B2913,'DEER BldgType Assignment'!$B$7:$C$139,2,FALSE)</f>
        <v>RSD</v>
      </c>
      <c r="G2913" s="113"/>
      <c r="H2913" s="113" t="str">
        <f t="shared" si="45"/>
        <v>RSD</v>
      </c>
      <c r="I2913">
        <v>2</v>
      </c>
    </row>
    <row r="2914" spans="2:9">
      <c r="B2914" t="s">
        <v>324</v>
      </c>
      <c r="C2914" t="s">
        <v>48</v>
      </c>
      <c r="D2914" t="s">
        <v>48</v>
      </c>
      <c r="E2914" t="s">
        <v>366</v>
      </c>
      <c r="F2914" s="113" t="str">
        <f>VLOOKUP(B2914,'DEER BldgType Assignment'!$B$7:$C$139,2,FALSE)</f>
        <v>RtS</v>
      </c>
      <c r="G2914" s="113"/>
      <c r="H2914" s="113" t="str">
        <f t="shared" si="45"/>
        <v>RtS</v>
      </c>
      <c r="I2914">
        <v>1</v>
      </c>
    </row>
    <row r="2915" spans="2:9">
      <c r="B2915" t="s">
        <v>343</v>
      </c>
      <c r="C2915" t="s">
        <v>319</v>
      </c>
      <c r="D2915" t="s">
        <v>289</v>
      </c>
      <c r="E2915" t="s">
        <v>424</v>
      </c>
      <c r="F2915" s="113" t="str">
        <f>VLOOKUP(B2915,'DEER BldgType Assignment'!$B$7:$C$139,2,FALSE)</f>
        <v>NA</v>
      </c>
      <c r="G2915" s="113"/>
      <c r="H2915" s="113" t="str">
        <f t="shared" si="45"/>
        <v>NA</v>
      </c>
      <c r="I2915">
        <v>1</v>
      </c>
    </row>
    <row r="2916" spans="2:9">
      <c r="B2916" t="s">
        <v>219</v>
      </c>
      <c r="C2916" t="s">
        <v>15</v>
      </c>
      <c r="D2916" t="s">
        <v>15</v>
      </c>
      <c r="E2916" t="s">
        <v>389</v>
      </c>
      <c r="F2916" s="113" t="str">
        <f>VLOOKUP(B2916,'DEER BldgType Assignment'!$B$7:$C$139,2,FALSE)</f>
        <v>Asm</v>
      </c>
      <c r="G2916" s="113"/>
      <c r="H2916" s="113" t="str">
        <f t="shared" si="45"/>
        <v>Asm</v>
      </c>
      <c r="I2916">
        <v>2</v>
      </c>
    </row>
    <row r="2917" spans="2:9">
      <c r="B2917" t="s">
        <v>219</v>
      </c>
      <c r="C2917" t="s">
        <v>15</v>
      </c>
      <c r="D2917" t="s">
        <v>15</v>
      </c>
      <c r="E2917" t="s">
        <v>385</v>
      </c>
      <c r="F2917" s="113" t="str">
        <f>VLOOKUP(B2917,'DEER BldgType Assignment'!$B$7:$C$139,2,FALSE)</f>
        <v>Asm</v>
      </c>
      <c r="G2917" s="113"/>
      <c r="H2917" s="113" t="str">
        <f t="shared" si="45"/>
        <v>Asm</v>
      </c>
      <c r="I2917">
        <v>1</v>
      </c>
    </row>
    <row r="2918" spans="2:9">
      <c r="B2918" t="s">
        <v>219</v>
      </c>
      <c r="C2918" t="s">
        <v>15</v>
      </c>
      <c r="D2918" t="s">
        <v>15</v>
      </c>
      <c r="E2918" t="s">
        <v>391</v>
      </c>
      <c r="F2918" s="113" t="str">
        <f>VLOOKUP(B2918,'DEER BldgType Assignment'!$B$7:$C$139,2,FALSE)</f>
        <v>Asm</v>
      </c>
      <c r="G2918" s="113"/>
      <c r="H2918" s="113" t="str">
        <f t="shared" si="45"/>
        <v>Asm</v>
      </c>
      <c r="I2918">
        <v>1</v>
      </c>
    </row>
    <row r="2919" spans="2:9">
      <c r="B2919" t="s">
        <v>219</v>
      </c>
      <c r="C2919" t="s">
        <v>15</v>
      </c>
      <c r="D2919" t="s">
        <v>15</v>
      </c>
      <c r="E2919" t="s">
        <v>392</v>
      </c>
      <c r="F2919" s="113" t="str">
        <f>VLOOKUP(B2919,'DEER BldgType Assignment'!$B$7:$C$139,2,FALSE)</f>
        <v>Asm</v>
      </c>
      <c r="G2919" s="113"/>
      <c r="H2919" s="113" t="str">
        <f t="shared" si="45"/>
        <v>Asm</v>
      </c>
      <c r="I2919">
        <v>1</v>
      </c>
    </row>
    <row r="2920" spans="2:9">
      <c r="B2920" t="s">
        <v>219</v>
      </c>
      <c r="C2920" t="s">
        <v>15</v>
      </c>
      <c r="D2920" t="s">
        <v>15</v>
      </c>
      <c r="E2920" t="s">
        <v>386</v>
      </c>
      <c r="F2920" s="113" t="str">
        <f>VLOOKUP(B2920,'DEER BldgType Assignment'!$B$7:$C$139,2,FALSE)</f>
        <v>Asm</v>
      </c>
      <c r="G2920" s="113"/>
      <c r="H2920" s="113" t="str">
        <f t="shared" si="45"/>
        <v>Asm</v>
      </c>
      <c r="I2920">
        <v>3</v>
      </c>
    </row>
    <row r="2921" spans="2:9">
      <c r="B2921" t="s">
        <v>219</v>
      </c>
      <c r="C2921" t="s">
        <v>15</v>
      </c>
      <c r="D2921" t="s">
        <v>15</v>
      </c>
      <c r="E2921" t="s">
        <v>400</v>
      </c>
      <c r="F2921" s="113" t="str">
        <f>VLOOKUP(B2921,'DEER BldgType Assignment'!$B$7:$C$139,2,FALSE)</f>
        <v>Asm</v>
      </c>
      <c r="G2921" s="113"/>
      <c r="H2921" s="113" t="str">
        <f t="shared" si="45"/>
        <v>Asm</v>
      </c>
      <c r="I2921">
        <v>1</v>
      </c>
    </row>
    <row r="2922" spans="2:9">
      <c r="B2922" t="s">
        <v>277</v>
      </c>
      <c r="C2922" t="s">
        <v>17</v>
      </c>
      <c r="D2922" t="s">
        <v>100</v>
      </c>
      <c r="E2922" t="s">
        <v>390</v>
      </c>
      <c r="F2922" s="113" t="str">
        <f>VLOOKUP(B2922,'DEER BldgType Assignment'!$B$7:$C$139,2,FALSE)</f>
        <v>EPr</v>
      </c>
      <c r="G2922" s="113"/>
      <c r="H2922" s="113" t="str">
        <f t="shared" si="45"/>
        <v>EPr</v>
      </c>
      <c r="I2922">
        <v>2</v>
      </c>
    </row>
    <row r="2923" spans="2:9">
      <c r="B2923" t="s">
        <v>273</v>
      </c>
      <c r="C2923" t="s">
        <v>34</v>
      </c>
      <c r="D2923" t="s">
        <v>34</v>
      </c>
      <c r="E2923" t="s">
        <v>366</v>
      </c>
      <c r="F2923" s="113" t="str">
        <f>VLOOKUP(B2923,'DEER BldgType Assignment'!$B$7:$C$139,2,FALSE)</f>
        <v>OfS</v>
      </c>
      <c r="G2923" s="113"/>
      <c r="H2923" s="113" t="str">
        <f t="shared" si="45"/>
        <v>OfS</v>
      </c>
      <c r="I2923">
        <v>1</v>
      </c>
    </row>
    <row r="2924" spans="2:9">
      <c r="B2924" t="s">
        <v>282</v>
      </c>
      <c r="C2924" t="s">
        <v>48</v>
      </c>
      <c r="D2924" t="s">
        <v>105</v>
      </c>
      <c r="E2924" t="s">
        <v>387</v>
      </c>
      <c r="F2924" s="113" t="str">
        <f>VLOOKUP(B2924,'DEER BldgType Assignment'!$B$7:$C$139,2,FALSE)</f>
        <v>MLI</v>
      </c>
      <c r="G2924" s="113"/>
      <c r="H2924" s="113" t="str">
        <f t="shared" si="45"/>
        <v>MLI</v>
      </c>
      <c r="I2924">
        <v>1</v>
      </c>
    </row>
    <row r="2925" spans="2:9">
      <c r="B2925" t="s">
        <v>269</v>
      </c>
      <c r="C2925" t="s">
        <v>373</v>
      </c>
      <c r="D2925" t="s">
        <v>50</v>
      </c>
      <c r="E2925" t="s">
        <v>379</v>
      </c>
      <c r="F2925" s="113" t="str">
        <f>VLOOKUP(B2925,'DEER BldgType Assignment'!$B$7:$C$139,2,FALSE)</f>
        <v>SCn</v>
      </c>
      <c r="G2925" s="113"/>
      <c r="H2925" s="113" t="str">
        <f t="shared" si="45"/>
        <v>SCn</v>
      </c>
      <c r="I2925">
        <v>1</v>
      </c>
    </row>
    <row r="2926" spans="2:9">
      <c r="B2926" t="s">
        <v>269</v>
      </c>
      <c r="C2926" t="s">
        <v>373</v>
      </c>
      <c r="D2926" t="s">
        <v>50</v>
      </c>
      <c r="E2926" t="s">
        <v>385</v>
      </c>
      <c r="F2926" s="113" t="str">
        <f>VLOOKUP(B2926,'DEER BldgType Assignment'!$B$7:$C$139,2,FALSE)</f>
        <v>SCn</v>
      </c>
      <c r="G2926" s="113"/>
      <c r="H2926" s="113" t="str">
        <f t="shared" si="45"/>
        <v>SCn</v>
      </c>
      <c r="I2926">
        <v>1</v>
      </c>
    </row>
    <row r="2927" spans="2:9">
      <c r="B2927" t="s">
        <v>269</v>
      </c>
      <c r="C2927" t="s">
        <v>373</v>
      </c>
      <c r="D2927" t="s">
        <v>50</v>
      </c>
      <c r="E2927" t="s">
        <v>406</v>
      </c>
      <c r="F2927" s="113" t="str">
        <f>VLOOKUP(B2927,'DEER BldgType Assignment'!$B$7:$C$139,2,FALSE)</f>
        <v>SCn</v>
      </c>
      <c r="G2927" s="113"/>
      <c r="H2927" s="113" t="str">
        <f t="shared" si="45"/>
        <v>SCn</v>
      </c>
      <c r="I2927">
        <v>1</v>
      </c>
    </row>
    <row r="2928" spans="2:9">
      <c r="B2928" t="s">
        <v>269</v>
      </c>
      <c r="C2928" t="s">
        <v>373</v>
      </c>
      <c r="D2928" t="s">
        <v>50</v>
      </c>
      <c r="E2928" t="s">
        <v>386</v>
      </c>
      <c r="F2928" s="113" t="str">
        <f>VLOOKUP(B2928,'DEER BldgType Assignment'!$B$7:$C$139,2,FALSE)</f>
        <v>SCn</v>
      </c>
      <c r="G2928" s="113"/>
      <c r="H2928" s="113" t="str">
        <f t="shared" si="45"/>
        <v>SCn</v>
      </c>
      <c r="I2928">
        <v>4</v>
      </c>
    </row>
    <row r="2929" spans="2:9">
      <c r="B2929" t="s">
        <v>269</v>
      </c>
      <c r="C2929" t="s">
        <v>373</v>
      </c>
      <c r="D2929" t="s">
        <v>50</v>
      </c>
      <c r="E2929" t="s">
        <v>396</v>
      </c>
      <c r="F2929" s="113" t="str">
        <f>VLOOKUP(B2929,'DEER BldgType Assignment'!$B$7:$C$139,2,FALSE)</f>
        <v>SCn</v>
      </c>
      <c r="G2929" s="113"/>
      <c r="H2929" s="113" t="str">
        <f t="shared" si="45"/>
        <v>SCn</v>
      </c>
      <c r="I2929">
        <v>1</v>
      </c>
    </row>
    <row r="2930" spans="2:9">
      <c r="B2930" t="s">
        <v>269</v>
      </c>
      <c r="C2930" t="s">
        <v>373</v>
      </c>
      <c r="D2930" t="s">
        <v>50</v>
      </c>
      <c r="E2930" t="s">
        <v>366</v>
      </c>
      <c r="F2930" s="113" t="str">
        <f>VLOOKUP(B2930,'DEER BldgType Assignment'!$B$7:$C$139,2,FALSE)</f>
        <v>SCn</v>
      </c>
      <c r="G2930" s="113"/>
      <c r="H2930" s="113" t="str">
        <f t="shared" si="45"/>
        <v>SCn</v>
      </c>
      <c r="I2930">
        <v>1</v>
      </c>
    </row>
    <row r="2931" spans="2:9">
      <c r="B2931" t="s">
        <v>215</v>
      </c>
      <c r="C2931" t="s">
        <v>34</v>
      </c>
      <c r="D2931" t="s">
        <v>36</v>
      </c>
      <c r="E2931" t="s">
        <v>385</v>
      </c>
      <c r="F2931" s="113" t="str">
        <f>VLOOKUP(B2931,'DEER BldgType Assignment'!$B$7:$C$139,2,FALSE)</f>
        <v>OfL</v>
      </c>
      <c r="G2931" s="113"/>
      <c r="H2931" s="113" t="str">
        <f t="shared" si="45"/>
        <v>OfL</v>
      </c>
      <c r="I2931">
        <v>1</v>
      </c>
    </row>
    <row r="2932" spans="2:9">
      <c r="B2932" t="s">
        <v>215</v>
      </c>
      <c r="C2932" t="s">
        <v>34</v>
      </c>
      <c r="D2932" t="s">
        <v>36</v>
      </c>
      <c r="E2932" t="s">
        <v>366</v>
      </c>
      <c r="F2932" s="113" t="str">
        <f>VLOOKUP(B2932,'DEER BldgType Assignment'!$B$7:$C$139,2,FALSE)</f>
        <v>OfL</v>
      </c>
      <c r="G2932" s="113"/>
      <c r="H2932" s="113" t="str">
        <f t="shared" si="45"/>
        <v>OfL</v>
      </c>
      <c r="I2932">
        <v>1</v>
      </c>
    </row>
    <row r="2933" spans="2:9">
      <c r="B2933" t="s">
        <v>219</v>
      </c>
      <c r="C2933" t="s">
        <v>15</v>
      </c>
      <c r="D2933" t="s">
        <v>15</v>
      </c>
      <c r="E2933" t="s">
        <v>415</v>
      </c>
      <c r="F2933" s="113" t="str">
        <f>VLOOKUP(B2933,'DEER BldgType Assignment'!$B$7:$C$139,2,FALSE)</f>
        <v>Asm</v>
      </c>
      <c r="G2933" s="113"/>
      <c r="H2933" s="113" t="str">
        <f t="shared" si="45"/>
        <v>Asm</v>
      </c>
      <c r="I2933">
        <v>1</v>
      </c>
    </row>
    <row r="2934" spans="2:9">
      <c r="B2934" t="s">
        <v>219</v>
      </c>
      <c r="C2934" t="s">
        <v>15</v>
      </c>
      <c r="D2934" t="s">
        <v>15</v>
      </c>
      <c r="E2934" t="s">
        <v>400</v>
      </c>
      <c r="F2934" s="113" t="str">
        <f>VLOOKUP(B2934,'DEER BldgType Assignment'!$B$7:$C$139,2,FALSE)</f>
        <v>Asm</v>
      </c>
      <c r="G2934" s="113"/>
      <c r="H2934" s="113" t="str">
        <f t="shared" si="45"/>
        <v>Asm</v>
      </c>
      <c r="I2934">
        <v>2</v>
      </c>
    </row>
    <row r="2935" spans="2:9">
      <c r="B2935" t="s">
        <v>219</v>
      </c>
      <c r="C2935" t="s">
        <v>15</v>
      </c>
      <c r="D2935" t="s">
        <v>15</v>
      </c>
      <c r="E2935" t="s">
        <v>405</v>
      </c>
      <c r="F2935" s="113" t="str">
        <f>VLOOKUP(B2935,'DEER BldgType Assignment'!$B$7:$C$139,2,FALSE)</f>
        <v>Asm</v>
      </c>
      <c r="G2935" s="113"/>
      <c r="H2935" s="113" t="str">
        <f t="shared" si="45"/>
        <v>Asm</v>
      </c>
      <c r="I2935">
        <v>1</v>
      </c>
    </row>
    <row r="2936" spans="2:9">
      <c r="B2936" t="s">
        <v>335</v>
      </c>
      <c r="C2936" t="s">
        <v>48</v>
      </c>
      <c r="D2936" t="s">
        <v>48</v>
      </c>
      <c r="E2936" t="s">
        <v>401</v>
      </c>
      <c r="F2936" s="113" t="str">
        <f>VLOOKUP(B2936,'DEER BldgType Assignment'!$B$7:$C$139,2,FALSE)</f>
        <v>RtS</v>
      </c>
      <c r="G2936" s="113"/>
      <c r="H2936" s="113" t="str">
        <f t="shared" si="45"/>
        <v>RtS</v>
      </c>
      <c r="I2936">
        <v>1</v>
      </c>
    </row>
    <row r="2937" spans="2:9">
      <c r="B2937" s="100" t="s">
        <v>341</v>
      </c>
      <c r="C2937" t="s">
        <v>44</v>
      </c>
      <c r="D2937" t="s">
        <v>44</v>
      </c>
      <c r="E2937" t="s">
        <v>405</v>
      </c>
      <c r="F2937" s="113" t="str">
        <f>VLOOKUP(B2937,'DEER BldgType Assignment'!$B$7:$C$139,2,FALSE)</f>
        <v>RSD</v>
      </c>
      <c r="G2937" s="113"/>
      <c r="H2937" s="113" t="str">
        <f t="shared" si="45"/>
        <v>RSD</v>
      </c>
      <c r="I2937">
        <v>1</v>
      </c>
    </row>
    <row r="2938" spans="2:9">
      <c r="B2938" t="s">
        <v>335</v>
      </c>
      <c r="C2938" t="s">
        <v>48</v>
      </c>
      <c r="D2938" t="s">
        <v>48</v>
      </c>
      <c r="E2938" t="s">
        <v>401</v>
      </c>
      <c r="F2938" s="113" t="str">
        <f>VLOOKUP(B2938,'DEER BldgType Assignment'!$B$7:$C$139,2,FALSE)</f>
        <v>RtS</v>
      </c>
      <c r="G2938" s="113"/>
      <c r="H2938" s="113" t="str">
        <f t="shared" si="45"/>
        <v>RtS</v>
      </c>
      <c r="I2938">
        <v>1</v>
      </c>
    </row>
    <row r="2939" spans="2:9">
      <c r="B2939" s="100" t="s">
        <v>317</v>
      </c>
      <c r="C2939" t="s">
        <v>34</v>
      </c>
      <c r="D2939" t="s">
        <v>36</v>
      </c>
      <c r="E2939" t="s">
        <v>385</v>
      </c>
      <c r="F2939" s="113" t="str">
        <f>VLOOKUP(B2939,'DEER BldgType Assignment'!$B$7:$C$139,2,FALSE)</f>
        <v>OfL</v>
      </c>
      <c r="G2939" s="113"/>
      <c r="H2939" s="113" t="str">
        <f t="shared" si="45"/>
        <v>OfL</v>
      </c>
      <c r="I2939">
        <v>1</v>
      </c>
    </row>
    <row r="2940" spans="2:9">
      <c r="B2940" s="100" t="s">
        <v>317</v>
      </c>
      <c r="C2940" t="s">
        <v>34</v>
      </c>
      <c r="D2940" t="s">
        <v>36</v>
      </c>
      <c r="E2940" t="s">
        <v>406</v>
      </c>
      <c r="F2940" s="113" t="str">
        <f>VLOOKUP(B2940,'DEER BldgType Assignment'!$B$7:$C$139,2,FALSE)</f>
        <v>OfL</v>
      </c>
      <c r="G2940" s="113"/>
      <c r="H2940" s="113" t="str">
        <f t="shared" si="45"/>
        <v>OfL</v>
      </c>
      <c r="I2940">
        <v>1</v>
      </c>
    </row>
    <row r="2941" spans="2:9">
      <c r="B2941" s="100" t="s">
        <v>317</v>
      </c>
      <c r="C2941" t="s">
        <v>34</v>
      </c>
      <c r="D2941" t="s">
        <v>36</v>
      </c>
      <c r="E2941" t="s">
        <v>386</v>
      </c>
      <c r="F2941" s="113" t="str">
        <f>VLOOKUP(B2941,'DEER BldgType Assignment'!$B$7:$C$139,2,FALSE)</f>
        <v>OfL</v>
      </c>
      <c r="G2941" s="113"/>
      <c r="H2941" s="113" t="str">
        <f t="shared" si="45"/>
        <v>OfL</v>
      </c>
      <c r="I2941">
        <v>2</v>
      </c>
    </row>
    <row r="2942" spans="2:9">
      <c r="B2942" s="100" t="s">
        <v>317</v>
      </c>
      <c r="C2942" t="s">
        <v>34</v>
      </c>
      <c r="D2942" t="s">
        <v>36</v>
      </c>
      <c r="E2942" t="s">
        <v>400</v>
      </c>
      <c r="F2942" s="113" t="str">
        <f>VLOOKUP(B2942,'DEER BldgType Assignment'!$B$7:$C$139,2,FALSE)</f>
        <v>OfL</v>
      </c>
      <c r="G2942" s="113"/>
      <c r="H2942" s="113" t="str">
        <f t="shared" si="45"/>
        <v>OfL</v>
      </c>
      <c r="I2942">
        <v>1</v>
      </c>
    </row>
    <row r="2943" spans="2:9">
      <c r="B2943" t="s">
        <v>341</v>
      </c>
      <c r="C2943" t="s">
        <v>44</v>
      </c>
      <c r="D2943" t="s">
        <v>44</v>
      </c>
      <c r="E2943" t="s">
        <v>405</v>
      </c>
      <c r="F2943" s="113" t="str">
        <f>VLOOKUP(B2943,'DEER BldgType Assignment'!$B$7:$C$139,2,FALSE)</f>
        <v>RSD</v>
      </c>
      <c r="G2943" s="113"/>
      <c r="H2943" s="113" t="str">
        <f t="shared" si="45"/>
        <v>RSD</v>
      </c>
      <c r="I2943">
        <v>1</v>
      </c>
    </row>
    <row r="2944" spans="2:9">
      <c r="B2944" t="s">
        <v>341</v>
      </c>
      <c r="C2944" t="s">
        <v>44</v>
      </c>
      <c r="D2944" t="s">
        <v>44</v>
      </c>
      <c r="E2944" t="s">
        <v>366</v>
      </c>
      <c r="F2944" s="113" t="str">
        <f>VLOOKUP(B2944,'DEER BldgType Assignment'!$B$7:$C$139,2,FALSE)</f>
        <v>RSD</v>
      </c>
      <c r="G2944" s="113"/>
      <c r="H2944" s="113" t="str">
        <f t="shared" si="45"/>
        <v>RSD</v>
      </c>
      <c r="I2944">
        <v>1</v>
      </c>
    </row>
    <row r="2945" spans="2:9">
      <c r="B2945" t="s">
        <v>341</v>
      </c>
      <c r="C2945" t="s">
        <v>44</v>
      </c>
      <c r="D2945" t="s">
        <v>44</v>
      </c>
      <c r="E2945" t="s">
        <v>366</v>
      </c>
      <c r="F2945" s="113" t="str">
        <f>VLOOKUP(B2945,'DEER BldgType Assignment'!$B$7:$C$139,2,FALSE)</f>
        <v>RSD</v>
      </c>
      <c r="G2945" s="113"/>
      <c r="H2945" s="113" t="str">
        <f t="shared" si="45"/>
        <v>RSD</v>
      </c>
      <c r="I2945">
        <v>1</v>
      </c>
    </row>
    <row r="2946" spans="2:9">
      <c r="B2946" t="s">
        <v>341</v>
      </c>
      <c r="C2946" t="s">
        <v>44</v>
      </c>
      <c r="D2946" t="s">
        <v>44</v>
      </c>
      <c r="E2946" t="s">
        <v>387</v>
      </c>
      <c r="F2946" s="113" t="str">
        <f>VLOOKUP(B2946,'DEER BldgType Assignment'!$B$7:$C$139,2,FALSE)</f>
        <v>RSD</v>
      </c>
      <c r="G2946" s="113"/>
      <c r="H2946" s="113" t="str">
        <f t="shared" si="45"/>
        <v>RSD</v>
      </c>
      <c r="I2946">
        <v>2</v>
      </c>
    </row>
    <row r="2947" spans="2:9">
      <c r="B2947" t="s">
        <v>335</v>
      </c>
      <c r="C2947" t="s">
        <v>48</v>
      </c>
      <c r="D2947" t="s">
        <v>48</v>
      </c>
      <c r="E2947" t="s">
        <v>366</v>
      </c>
      <c r="F2947" s="113" t="str">
        <f>VLOOKUP(B2947,'DEER BldgType Assignment'!$B$7:$C$139,2,FALSE)</f>
        <v>RtS</v>
      </c>
      <c r="G2947" s="113"/>
      <c r="H2947" s="113" t="str">
        <f t="shared" si="45"/>
        <v>RtS</v>
      </c>
      <c r="I2947">
        <v>1</v>
      </c>
    </row>
    <row r="2948" spans="2:9">
      <c r="B2948" t="s">
        <v>335</v>
      </c>
      <c r="C2948" t="s">
        <v>48</v>
      </c>
      <c r="D2948" t="s">
        <v>48</v>
      </c>
      <c r="E2948" t="s">
        <v>401</v>
      </c>
      <c r="F2948" s="113" t="str">
        <f>VLOOKUP(B2948,'DEER BldgType Assignment'!$B$7:$C$139,2,FALSE)</f>
        <v>RtS</v>
      </c>
      <c r="G2948" s="113"/>
      <c r="H2948" s="113" t="str">
        <f t="shared" si="45"/>
        <v>RtS</v>
      </c>
      <c r="I2948">
        <v>1</v>
      </c>
    </row>
    <row r="2949" spans="2:9">
      <c r="B2949" s="100" t="s">
        <v>341</v>
      </c>
      <c r="C2949" t="s">
        <v>44</v>
      </c>
      <c r="D2949" t="s">
        <v>44</v>
      </c>
      <c r="E2949" t="s">
        <v>405</v>
      </c>
      <c r="F2949" s="113" t="str">
        <f>VLOOKUP(B2949,'DEER BldgType Assignment'!$B$7:$C$139,2,FALSE)</f>
        <v>RSD</v>
      </c>
      <c r="G2949" s="113"/>
      <c r="H2949" s="113" t="str">
        <f t="shared" si="45"/>
        <v>RSD</v>
      </c>
      <c r="I2949">
        <v>1</v>
      </c>
    </row>
    <row r="2950" spans="2:9">
      <c r="B2950" t="s">
        <v>335</v>
      </c>
      <c r="C2950" t="s">
        <v>48</v>
      </c>
      <c r="D2950" t="s">
        <v>48</v>
      </c>
      <c r="E2950" t="s">
        <v>366</v>
      </c>
      <c r="F2950" s="113" t="str">
        <f>VLOOKUP(B2950,'DEER BldgType Assignment'!$B$7:$C$139,2,FALSE)</f>
        <v>RtS</v>
      </c>
      <c r="G2950" s="113"/>
      <c r="H2950" s="113" t="str">
        <f t="shared" si="45"/>
        <v>RtS</v>
      </c>
      <c r="I2950">
        <v>1</v>
      </c>
    </row>
    <row r="2951" spans="2:9">
      <c r="B2951" s="100" t="s">
        <v>298</v>
      </c>
      <c r="C2951" t="s">
        <v>34</v>
      </c>
      <c r="D2951" t="s">
        <v>34</v>
      </c>
      <c r="E2951" t="s">
        <v>385</v>
      </c>
      <c r="F2951" s="113" t="str">
        <f>VLOOKUP(B2951,'DEER BldgType Assignment'!$B$7:$C$139,2,FALSE)</f>
        <v>OfS</v>
      </c>
      <c r="G2951" s="113"/>
      <c r="H2951" s="113" t="str">
        <f t="shared" si="45"/>
        <v>OfS</v>
      </c>
      <c r="I2951">
        <v>1</v>
      </c>
    </row>
    <row r="2952" spans="2:9">
      <c r="B2952" s="100" t="s">
        <v>298</v>
      </c>
      <c r="C2952" t="s">
        <v>34</v>
      </c>
      <c r="D2952" t="s">
        <v>34</v>
      </c>
      <c r="E2952" t="s">
        <v>366</v>
      </c>
      <c r="F2952" s="113" t="str">
        <f>VLOOKUP(B2952,'DEER BldgType Assignment'!$B$7:$C$139,2,FALSE)</f>
        <v>OfS</v>
      </c>
      <c r="G2952" s="113"/>
      <c r="H2952" s="113" t="str">
        <f t="shared" ref="H2952:H3015" si="46">IF(ISBLANK(G2952),F2952,G2952)</f>
        <v>OfS</v>
      </c>
      <c r="I2952">
        <v>1</v>
      </c>
    </row>
    <row r="2953" spans="2:9">
      <c r="B2953" t="s">
        <v>277</v>
      </c>
      <c r="C2953" t="s">
        <v>17</v>
      </c>
      <c r="D2953" t="s">
        <v>100</v>
      </c>
      <c r="E2953" t="s">
        <v>389</v>
      </c>
      <c r="F2953" s="113" t="str">
        <f>VLOOKUP(B2953,'DEER BldgType Assignment'!$B$7:$C$139,2,FALSE)</f>
        <v>EPr</v>
      </c>
      <c r="G2953" s="113"/>
      <c r="H2953" s="113" t="str">
        <f t="shared" si="46"/>
        <v>EPr</v>
      </c>
      <c r="I2953">
        <v>1</v>
      </c>
    </row>
    <row r="2954" spans="2:9">
      <c r="B2954" t="s">
        <v>277</v>
      </c>
      <c r="C2954" t="s">
        <v>17</v>
      </c>
      <c r="D2954" t="s">
        <v>100</v>
      </c>
      <c r="E2954" t="s">
        <v>366</v>
      </c>
      <c r="F2954" s="113" t="str">
        <f>VLOOKUP(B2954,'DEER BldgType Assignment'!$B$7:$C$139,2,FALSE)</f>
        <v>EPr</v>
      </c>
      <c r="G2954" s="113"/>
      <c r="H2954" s="113" t="str">
        <f t="shared" si="46"/>
        <v>EPr</v>
      </c>
      <c r="I2954">
        <v>2</v>
      </c>
    </row>
    <row r="2955" spans="2:9">
      <c r="B2955" t="s">
        <v>335</v>
      </c>
      <c r="C2955" t="s">
        <v>48</v>
      </c>
      <c r="D2955" t="s">
        <v>48</v>
      </c>
      <c r="E2955" t="s">
        <v>391</v>
      </c>
      <c r="F2955" s="113" t="str">
        <f>VLOOKUP(B2955,'DEER BldgType Assignment'!$B$7:$C$139,2,FALSE)</f>
        <v>RtS</v>
      </c>
      <c r="G2955" s="113"/>
      <c r="H2955" s="113" t="str">
        <f t="shared" si="46"/>
        <v>RtS</v>
      </c>
      <c r="I2955">
        <v>1</v>
      </c>
    </row>
    <row r="2956" spans="2:9">
      <c r="B2956" t="s">
        <v>335</v>
      </c>
      <c r="C2956" t="s">
        <v>48</v>
      </c>
      <c r="D2956" t="s">
        <v>48</v>
      </c>
      <c r="E2956" t="s">
        <v>366</v>
      </c>
      <c r="F2956" s="113" t="str">
        <f>VLOOKUP(B2956,'DEER BldgType Assignment'!$B$7:$C$139,2,FALSE)</f>
        <v>RtS</v>
      </c>
      <c r="G2956" s="113"/>
      <c r="H2956" s="113" t="str">
        <f t="shared" si="46"/>
        <v>RtS</v>
      </c>
      <c r="I2956">
        <v>1</v>
      </c>
    </row>
    <row r="2957" spans="2:9">
      <c r="B2957" s="100" t="s">
        <v>341</v>
      </c>
      <c r="C2957" t="s">
        <v>44</v>
      </c>
      <c r="D2957" t="s">
        <v>44</v>
      </c>
      <c r="E2957" t="s">
        <v>405</v>
      </c>
      <c r="F2957" s="113" t="str">
        <f>VLOOKUP(B2957,'DEER BldgType Assignment'!$B$7:$C$139,2,FALSE)</f>
        <v>RSD</v>
      </c>
      <c r="G2957" s="113"/>
      <c r="H2957" s="113" t="str">
        <f t="shared" si="46"/>
        <v>RSD</v>
      </c>
      <c r="I2957">
        <v>1</v>
      </c>
    </row>
    <row r="2958" spans="2:9">
      <c r="B2958" s="100" t="s">
        <v>341</v>
      </c>
      <c r="C2958" t="s">
        <v>44</v>
      </c>
      <c r="D2958" t="s">
        <v>44</v>
      </c>
      <c r="E2958" t="s">
        <v>366</v>
      </c>
      <c r="F2958" s="113" t="str">
        <f>VLOOKUP(B2958,'DEER BldgType Assignment'!$B$7:$C$139,2,FALSE)</f>
        <v>RSD</v>
      </c>
      <c r="G2958" s="113"/>
      <c r="H2958" s="113" t="str">
        <f t="shared" si="46"/>
        <v>RSD</v>
      </c>
      <c r="I2958">
        <v>1</v>
      </c>
    </row>
    <row r="2959" spans="2:9">
      <c r="B2959" t="s">
        <v>282</v>
      </c>
      <c r="C2959" t="s">
        <v>276</v>
      </c>
      <c r="D2959" t="s">
        <v>105</v>
      </c>
      <c r="E2959" t="s">
        <v>396</v>
      </c>
      <c r="F2959" s="113" t="str">
        <f>VLOOKUP(B2959,'DEER BldgType Assignment'!$B$7:$C$139,2,FALSE)</f>
        <v>MLI</v>
      </c>
      <c r="G2959" s="113"/>
      <c r="H2959" s="113" t="str">
        <f t="shared" si="46"/>
        <v>MLI</v>
      </c>
      <c r="I2959">
        <v>1</v>
      </c>
    </row>
    <row r="2960" spans="2:9">
      <c r="B2960" t="s">
        <v>282</v>
      </c>
      <c r="C2960" t="s">
        <v>276</v>
      </c>
      <c r="D2960" t="s">
        <v>105</v>
      </c>
      <c r="E2960" t="s">
        <v>406</v>
      </c>
      <c r="F2960" s="113" t="str">
        <f>VLOOKUP(B2960,'DEER BldgType Assignment'!$B$7:$C$139,2,FALSE)</f>
        <v>MLI</v>
      </c>
      <c r="G2960" s="113"/>
      <c r="H2960" s="113" t="str">
        <f t="shared" si="46"/>
        <v>MLI</v>
      </c>
      <c r="I2960">
        <v>1</v>
      </c>
    </row>
    <row r="2961" spans="2:9">
      <c r="B2961" t="s">
        <v>282</v>
      </c>
      <c r="C2961" t="s">
        <v>276</v>
      </c>
      <c r="D2961" t="s">
        <v>105</v>
      </c>
      <c r="E2961" t="s">
        <v>397</v>
      </c>
      <c r="F2961" s="113" t="str">
        <f>VLOOKUP(B2961,'DEER BldgType Assignment'!$B$7:$C$139,2,FALSE)</f>
        <v>MLI</v>
      </c>
      <c r="G2961" s="113"/>
      <c r="H2961" s="113" t="str">
        <f t="shared" si="46"/>
        <v>MLI</v>
      </c>
      <c r="I2961">
        <v>1</v>
      </c>
    </row>
    <row r="2962" spans="2:9">
      <c r="B2962" t="s">
        <v>335</v>
      </c>
      <c r="C2962" t="s">
        <v>48</v>
      </c>
      <c r="D2962" t="s">
        <v>48</v>
      </c>
      <c r="E2962" t="s">
        <v>366</v>
      </c>
      <c r="F2962" s="113" t="str">
        <f>VLOOKUP(B2962,'DEER BldgType Assignment'!$B$7:$C$139,2,FALSE)</f>
        <v>RtS</v>
      </c>
      <c r="G2962" s="113"/>
      <c r="H2962" s="113" t="str">
        <f t="shared" si="46"/>
        <v>RtS</v>
      </c>
      <c r="I2962">
        <v>1</v>
      </c>
    </row>
    <row r="2963" spans="2:9">
      <c r="B2963" t="s">
        <v>223</v>
      </c>
      <c r="C2963" t="s">
        <v>276</v>
      </c>
      <c r="D2963" t="s">
        <v>105</v>
      </c>
      <c r="E2963" t="s">
        <v>366</v>
      </c>
      <c r="F2963" s="113" t="str">
        <f>VLOOKUP(B2963,'DEER BldgType Assignment'!$B$7:$C$139,2,FALSE)</f>
        <v>MLI</v>
      </c>
      <c r="G2963" s="113"/>
      <c r="H2963" s="113" t="str">
        <f t="shared" si="46"/>
        <v>MLI</v>
      </c>
      <c r="I2963">
        <v>1</v>
      </c>
    </row>
    <row r="2964" spans="2:9">
      <c r="B2964" t="s">
        <v>223</v>
      </c>
      <c r="C2964" t="s">
        <v>276</v>
      </c>
      <c r="D2964" t="s">
        <v>105</v>
      </c>
      <c r="E2964" t="s">
        <v>396</v>
      </c>
      <c r="F2964" s="113" t="str">
        <f>VLOOKUP(B2964,'DEER BldgType Assignment'!$B$7:$C$139,2,FALSE)</f>
        <v>MLI</v>
      </c>
      <c r="G2964" s="113"/>
      <c r="H2964" s="113" t="str">
        <f t="shared" si="46"/>
        <v>MLI</v>
      </c>
      <c r="I2964">
        <v>3</v>
      </c>
    </row>
    <row r="2965" spans="2:9">
      <c r="B2965" t="s">
        <v>223</v>
      </c>
      <c r="C2965" t="s">
        <v>276</v>
      </c>
      <c r="D2965" t="s">
        <v>105</v>
      </c>
      <c r="E2965" t="s">
        <v>388</v>
      </c>
      <c r="F2965" s="113" t="str">
        <f>VLOOKUP(B2965,'DEER BldgType Assignment'!$B$7:$C$139,2,FALSE)</f>
        <v>MLI</v>
      </c>
      <c r="G2965" s="113"/>
      <c r="H2965" s="113" t="str">
        <f t="shared" si="46"/>
        <v>MLI</v>
      </c>
      <c r="I2965">
        <v>2</v>
      </c>
    </row>
    <row r="2966" spans="2:9">
      <c r="B2966" t="s">
        <v>223</v>
      </c>
      <c r="C2966" t="s">
        <v>276</v>
      </c>
      <c r="D2966" t="s">
        <v>105</v>
      </c>
      <c r="E2966" t="s">
        <v>379</v>
      </c>
      <c r="F2966" s="113" t="str">
        <f>VLOOKUP(B2966,'DEER BldgType Assignment'!$B$7:$C$139,2,FALSE)</f>
        <v>MLI</v>
      </c>
      <c r="G2966" s="113"/>
      <c r="H2966" s="113" t="str">
        <f t="shared" si="46"/>
        <v>MLI</v>
      </c>
      <c r="I2966">
        <v>2</v>
      </c>
    </row>
    <row r="2967" spans="2:9">
      <c r="B2967" t="s">
        <v>223</v>
      </c>
      <c r="C2967" t="s">
        <v>276</v>
      </c>
      <c r="D2967" t="s">
        <v>105</v>
      </c>
      <c r="E2967" t="s">
        <v>391</v>
      </c>
      <c r="F2967" s="113" t="str">
        <f>VLOOKUP(B2967,'DEER BldgType Assignment'!$B$7:$C$139,2,FALSE)</f>
        <v>MLI</v>
      </c>
      <c r="G2967" s="113"/>
      <c r="H2967" s="113" t="str">
        <f t="shared" si="46"/>
        <v>MLI</v>
      </c>
      <c r="I2967">
        <v>1</v>
      </c>
    </row>
    <row r="2968" spans="2:9">
      <c r="B2968" t="s">
        <v>223</v>
      </c>
      <c r="C2968" t="s">
        <v>276</v>
      </c>
      <c r="D2968" t="s">
        <v>105</v>
      </c>
      <c r="E2968" t="s">
        <v>406</v>
      </c>
      <c r="F2968" s="113" t="str">
        <f>VLOOKUP(B2968,'DEER BldgType Assignment'!$B$7:$C$139,2,FALSE)</f>
        <v>MLI</v>
      </c>
      <c r="G2968" s="113"/>
      <c r="H2968" s="113" t="str">
        <f t="shared" si="46"/>
        <v>MLI</v>
      </c>
      <c r="I2968">
        <v>1</v>
      </c>
    </row>
    <row r="2969" spans="2:9">
      <c r="B2969" t="s">
        <v>223</v>
      </c>
      <c r="C2969" t="s">
        <v>276</v>
      </c>
      <c r="D2969" t="s">
        <v>105</v>
      </c>
      <c r="E2969" t="s">
        <v>386</v>
      </c>
      <c r="F2969" s="113" t="str">
        <f>VLOOKUP(B2969,'DEER BldgType Assignment'!$B$7:$C$139,2,FALSE)</f>
        <v>MLI</v>
      </c>
      <c r="G2969" s="113"/>
      <c r="H2969" s="113" t="str">
        <f t="shared" si="46"/>
        <v>MLI</v>
      </c>
      <c r="I2969">
        <v>1</v>
      </c>
    </row>
    <row r="2970" spans="2:9">
      <c r="B2970" t="s">
        <v>223</v>
      </c>
      <c r="C2970" t="s">
        <v>276</v>
      </c>
      <c r="D2970" t="s">
        <v>105</v>
      </c>
      <c r="E2970" t="s">
        <v>398</v>
      </c>
      <c r="F2970" s="113" t="str">
        <f>VLOOKUP(B2970,'DEER BldgType Assignment'!$B$7:$C$139,2,FALSE)</f>
        <v>MLI</v>
      </c>
      <c r="G2970" s="113"/>
      <c r="H2970" s="113" t="str">
        <f t="shared" si="46"/>
        <v>MLI</v>
      </c>
      <c r="I2970">
        <v>2</v>
      </c>
    </row>
    <row r="2971" spans="2:9">
      <c r="B2971" t="s">
        <v>237</v>
      </c>
      <c r="C2971" t="s">
        <v>44</v>
      </c>
      <c r="D2971" t="s">
        <v>44</v>
      </c>
      <c r="E2971" t="s">
        <v>385</v>
      </c>
      <c r="F2971" s="113" t="str">
        <f>VLOOKUP(B2971,'DEER BldgType Assignment'!$B$7:$C$139,2,FALSE)</f>
        <v>RSD</v>
      </c>
      <c r="G2971" s="113"/>
      <c r="H2971" s="113" t="str">
        <f t="shared" si="46"/>
        <v>RSD</v>
      </c>
      <c r="I2971">
        <v>1</v>
      </c>
    </row>
    <row r="2972" spans="2:9">
      <c r="B2972" t="s">
        <v>237</v>
      </c>
      <c r="C2972" t="s">
        <v>44</v>
      </c>
      <c r="D2972" t="s">
        <v>44</v>
      </c>
      <c r="E2972" t="s">
        <v>400</v>
      </c>
      <c r="F2972" s="113" t="str">
        <f>VLOOKUP(B2972,'DEER BldgType Assignment'!$B$7:$C$139,2,FALSE)</f>
        <v>RSD</v>
      </c>
      <c r="G2972" s="113"/>
      <c r="H2972" s="113" t="str">
        <f t="shared" si="46"/>
        <v>RSD</v>
      </c>
      <c r="I2972">
        <v>1</v>
      </c>
    </row>
    <row r="2973" spans="2:9">
      <c r="B2973" t="s">
        <v>215</v>
      </c>
      <c r="C2973" t="s">
        <v>34</v>
      </c>
      <c r="D2973" t="s">
        <v>36</v>
      </c>
      <c r="E2973" t="s">
        <v>379</v>
      </c>
      <c r="F2973" s="113" t="str">
        <f>VLOOKUP(B2973,'DEER BldgType Assignment'!$B$7:$C$139,2,FALSE)</f>
        <v>OfL</v>
      </c>
      <c r="G2973" s="113"/>
      <c r="H2973" s="113" t="str">
        <f t="shared" si="46"/>
        <v>OfL</v>
      </c>
      <c r="I2973">
        <v>1</v>
      </c>
    </row>
    <row r="2974" spans="2:9">
      <c r="B2974" t="s">
        <v>234</v>
      </c>
      <c r="C2974" t="s">
        <v>15</v>
      </c>
      <c r="D2974" t="s">
        <v>15</v>
      </c>
      <c r="E2974" t="s">
        <v>386</v>
      </c>
      <c r="F2974" s="113" t="str">
        <f>VLOOKUP(B2974,'DEER BldgType Assignment'!$B$7:$C$139,2,FALSE)</f>
        <v>Asm</v>
      </c>
      <c r="G2974" s="113"/>
      <c r="H2974" s="113" t="str">
        <f t="shared" si="46"/>
        <v>Asm</v>
      </c>
      <c r="I2974">
        <v>1</v>
      </c>
    </row>
    <row r="2975" spans="2:9">
      <c r="B2975" t="s">
        <v>234</v>
      </c>
      <c r="C2975" t="s">
        <v>15</v>
      </c>
      <c r="D2975" t="s">
        <v>15</v>
      </c>
      <c r="E2975" t="s">
        <v>366</v>
      </c>
      <c r="F2975" s="113" t="str">
        <f>VLOOKUP(B2975,'DEER BldgType Assignment'!$B$7:$C$139,2,FALSE)</f>
        <v>Asm</v>
      </c>
      <c r="G2975" s="113"/>
      <c r="H2975" s="113" t="str">
        <f t="shared" si="46"/>
        <v>Asm</v>
      </c>
      <c r="I2975">
        <v>2</v>
      </c>
    </row>
    <row r="2976" spans="2:9">
      <c r="B2976" t="s">
        <v>234</v>
      </c>
      <c r="C2976" t="s">
        <v>15</v>
      </c>
      <c r="D2976" t="s">
        <v>15</v>
      </c>
      <c r="E2976" t="s">
        <v>387</v>
      </c>
      <c r="F2976" s="113" t="str">
        <f>VLOOKUP(B2976,'DEER BldgType Assignment'!$B$7:$C$139,2,FALSE)</f>
        <v>Asm</v>
      </c>
      <c r="G2976" s="113"/>
      <c r="H2976" s="113" t="str">
        <f t="shared" si="46"/>
        <v>Asm</v>
      </c>
      <c r="I2976">
        <v>1</v>
      </c>
    </row>
    <row r="2977" spans="2:9">
      <c r="B2977" t="s">
        <v>234</v>
      </c>
      <c r="C2977" t="s">
        <v>15</v>
      </c>
      <c r="D2977" t="s">
        <v>15</v>
      </c>
      <c r="E2977" t="s">
        <v>389</v>
      </c>
      <c r="F2977" s="113" t="str">
        <f>VLOOKUP(B2977,'DEER BldgType Assignment'!$B$7:$C$139,2,FALSE)</f>
        <v>Asm</v>
      </c>
      <c r="G2977" s="113"/>
      <c r="H2977" s="113" t="str">
        <f t="shared" si="46"/>
        <v>Asm</v>
      </c>
      <c r="I2977">
        <v>1</v>
      </c>
    </row>
    <row r="2978" spans="2:9">
      <c r="B2978" s="100" t="s">
        <v>298</v>
      </c>
      <c r="C2978" t="s">
        <v>34</v>
      </c>
      <c r="D2978" t="s">
        <v>34</v>
      </c>
      <c r="E2978" t="s">
        <v>366</v>
      </c>
      <c r="F2978" s="113" t="str">
        <f>VLOOKUP(B2978,'DEER BldgType Assignment'!$B$7:$C$139,2,FALSE)</f>
        <v>OfS</v>
      </c>
      <c r="G2978" s="113"/>
      <c r="H2978" s="113" t="str">
        <f t="shared" si="46"/>
        <v>OfS</v>
      </c>
      <c r="I2978">
        <v>1</v>
      </c>
    </row>
    <row r="2979" spans="2:9">
      <c r="B2979" t="s">
        <v>324</v>
      </c>
      <c r="C2979" t="s">
        <v>375</v>
      </c>
      <c r="D2979" t="s">
        <v>48</v>
      </c>
      <c r="E2979" t="s">
        <v>401</v>
      </c>
      <c r="F2979" s="113" t="str">
        <f>VLOOKUP(B2979,'DEER BldgType Assignment'!$B$7:$C$139,2,FALSE)</f>
        <v>RtS</v>
      </c>
      <c r="G2979" s="113"/>
      <c r="H2979" s="113" t="str">
        <f t="shared" si="46"/>
        <v>RtS</v>
      </c>
      <c r="I2979">
        <v>3</v>
      </c>
    </row>
    <row r="2980" spans="2:9">
      <c r="B2980" s="100" t="s">
        <v>229</v>
      </c>
      <c r="C2980" t="s">
        <v>48</v>
      </c>
      <c r="D2980" t="s">
        <v>105</v>
      </c>
      <c r="E2980" t="s">
        <v>366</v>
      </c>
      <c r="F2980" s="113" t="str">
        <f>VLOOKUP(B2980,'DEER BldgType Assignment'!$B$7:$C$139,2,FALSE)</f>
        <v>MLI</v>
      </c>
      <c r="G2980" s="113"/>
      <c r="H2980" s="113" t="str">
        <f t="shared" si="46"/>
        <v>MLI</v>
      </c>
      <c r="I2980">
        <v>2</v>
      </c>
    </row>
    <row r="2981" spans="2:9">
      <c r="B2981" t="s">
        <v>292</v>
      </c>
      <c r="C2981" t="s">
        <v>44</v>
      </c>
      <c r="D2981" t="s">
        <v>42</v>
      </c>
      <c r="E2981" t="s">
        <v>366</v>
      </c>
      <c r="F2981" s="113" t="str">
        <f>VLOOKUP(B2981,'DEER BldgType Assignment'!$B$7:$C$139,2,FALSE)</f>
        <v>RFF</v>
      </c>
      <c r="G2981" s="113"/>
      <c r="H2981" s="113" t="str">
        <f t="shared" si="46"/>
        <v>RFF</v>
      </c>
      <c r="I2981">
        <v>1</v>
      </c>
    </row>
    <row r="2982" spans="2:9">
      <c r="B2982" s="100" t="s">
        <v>298</v>
      </c>
      <c r="C2982" t="s">
        <v>34</v>
      </c>
      <c r="D2982" t="s">
        <v>34</v>
      </c>
      <c r="E2982" t="s">
        <v>379</v>
      </c>
      <c r="F2982" s="113" t="str">
        <f>VLOOKUP(B2982,'DEER BldgType Assignment'!$B$7:$C$139,2,FALSE)</f>
        <v>OfS</v>
      </c>
      <c r="G2982" s="113"/>
      <c r="H2982" s="113" t="str">
        <f t="shared" si="46"/>
        <v>OfS</v>
      </c>
      <c r="I2982">
        <v>1</v>
      </c>
    </row>
    <row r="2983" spans="2:9">
      <c r="B2983" t="s">
        <v>292</v>
      </c>
      <c r="C2983" t="s">
        <v>42</v>
      </c>
      <c r="D2983" t="s">
        <v>42</v>
      </c>
      <c r="E2983" t="s">
        <v>401</v>
      </c>
      <c r="F2983" s="113" t="str">
        <f>VLOOKUP(B2983,'DEER BldgType Assignment'!$B$7:$C$139,2,FALSE)</f>
        <v>RFF</v>
      </c>
      <c r="G2983" s="113"/>
      <c r="H2983" s="113" t="str">
        <f t="shared" si="46"/>
        <v>RFF</v>
      </c>
      <c r="I2983">
        <v>1</v>
      </c>
    </row>
    <row r="2984" spans="2:9">
      <c r="B2984" t="s">
        <v>335</v>
      </c>
      <c r="C2984" t="s">
        <v>48</v>
      </c>
      <c r="D2984" t="s">
        <v>48</v>
      </c>
      <c r="E2984" t="s">
        <v>401</v>
      </c>
      <c r="F2984" s="113" t="str">
        <f>VLOOKUP(B2984,'DEER BldgType Assignment'!$B$7:$C$139,2,FALSE)</f>
        <v>RtS</v>
      </c>
      <c r="G2984" s="113"/>
      <c r="H2984" s="113" t="str">
        <f t="shared" si="46"/>
        <v>RtS</v>
      </c>
      <c r="I2984">
        <v>2</v>
      </c>
    </row>
    <row r="2985" spans="2:9">
      <c r="B2985" t="s">
        <v>292</v>
      </c>
      <c r="C2985" t="s">
        <v>42</v>
      </c>
      <c r="D2985" t="s">
        <v>42</v>
      </c>
      <c r="E2985" t="s">
        <v>400</v>
      </c>
      <c r="F2985" s="113" t="str">
        <f>VLOOKUP(B2985,'DEER BldgType Assignment'!$B$7:$C$139,2,FALSE)</f>
        <v>RFF</v>
      </c>
      <c r="G2985" s="113"/>
      <c r="H2985" s="113" t="str">
        <f t="shared" si="46"/>
        <v>RFF</v>
      </c>
      <c r="I2985">
        <v>1</v>
      </c>
    </row>
    <row r="2986" spans="2:9">
      <c r="B2986" s="100" t="s">
        <v>235</v>
      </c>
      <c r="C2986" t="s">
        <v>42</v>
      </c>
      <c r="D2986" t="s">
        <v>44</v>
      </c>
      <c r="E2986" t="s">
        <v>405</v>
      </c>
      <c r="F2986" s="113" t="str">
        <f>VLOOKUP(B2986,'DEER BldgType Assignment'!$B$7:$C$139,2,FALSE)</f>
        <v>RSD</v>
      </c>
      <c r="G2986" s="113"/>
      <c r="H2986" s="113" t="str">
        <f t="shared" si="46"/>
        <v>RSD</v>
      </c>
      <c r="I2986">
        <v>1</v>
      </c>
    </row>
    <row r="2987" spans="2:9">
      <c r="B2987" t="s">
        <v>300</v>
      </c>
      <c r="C2987" t="s">
        <v>48</v>
      </c>
      <c r="D2987" t="s">
        <v>48</v>
      </c>
      <c r="E2987" t="s">
        <v>413</v>
      </c>
      <c r="F2987" s="113" t="str">
        <f>VLOOKUP(B2987,'DEER BldgType Assignment'!$B$7:$C$139,2,FALSE)</f>
        <v>RtS</v>
      </c>
      <c r="G2987" s="113"/>
      <c r="H2987" s="113" t="str">
        <f t="shared" si="46"/>
        <v>RtS</v>
      </c>
      <c r="I2987">
        <v>1</v>
      </c>
    </row>
    <row r="2988" spans="2:9">
      <c r="B2988" t="s">
        <v>335</v>
      </c>
      <c r="C2988" t="s">
        <v>48</v>
      </c>
      <c r="D2988" t="s">
        <v>48</v>
      </c>
      <c r="E2988" t="s">
        <v>401</v>
      </c>
      <c r="F2988" s="113" t="str">
        <f>VLOOKUP(B2988,'DEER BldgType Assignment'!$B$7:$C$139,2,FALSE)</f>
        <v>RtS</v>
      </c>
      <c r="G2988" s="113"/>
      <c r="H2988" s="113" t="str">
        <f t="shared" si="46"/>
        <v>RtS</v>
      </c>
      <c r="I2988">
        <v>2</v>
      </c>
    </row>
    <row r="2989" spans="2:9">
      <c r="B2989" t="s">
        <v>335</v>
      </c>
      <c r="C2989" t="s">
        <v>48</v>
      </c>
      <c r="D2989" t="s">
        <v>48</v>
      </c>
      <c r="E2989" t="s">
        <v>366</v>
      </c>
      <c r="F2989" s="113" t="str">
        <f>VLOOKUP(B2989,'DEER BldgType Assignment'!$B$7:$C$139,2,FALSE)</f>
        <v>RtS</v>
      </c>
      <c r="G2989" s="113"/>
      <c r="H2989" s="113" t="str">
        <f t="shared" si="46"/>
        <v>RtS</v>
      </c>
      <c r="I2989">
        <v>1</v>
      </c>
    </row>
    <row r="2990" spans="2:9">
      <c r="B2990" t="s">
        <v>335</v>
      </c>
      <c r="C2990" t="s">
        <v>48</v>
      </c>
      <c r="D2990" t="s">
        <v>48</v>
      </c>
      <c r="E2990" t="s">
        <v>401</v>
      </c>
      <c r="F2990" s="113" t="str">
        <f>VLOOKUP(B2990,'DEER BldgType Assignment'!$B$7:$C$139,2,FALSE)</f>
        <v>RtS</v>
      </c>
      <c r="G2990" s="113"/>
      <c r="H2990" s="113" t="str">
        <f t="shared" si="46"/>
        <v>RtS</v>
      </c>
      <c r="I2990">
        <v>1</v>
      </c>
    </row>
    <row r="2991" spans="2:9">
      <c r="B2991" t="s">
        <v>335</v>
      </c>
      <c r="C2991" t="s">
        <v>48</v>
      </c>
      <c r="D2991" t="s">
        <v>48</v>
      </c>
      <c r="E2991" t="s">
        <v>401</v>
      </c>
      <c r="F2991" s="113" t="str">
        <f>VLOOKUP(B2991,'DEER BldgType Assignment'!$B$7:$C$139,2,FALSE)</f>
        <v>RtS</v>
      </c>
      <c r="G2991" s="113"/>
      <c r="H2991" s="113" t="str">
        <f t="shared" si="46"/>
        <v>RtS</v>
      </c>
      <c r="I2991">
        <v>2</v>
      </c>
    </row>
    <row r="2992" spans="2:9">
      <c r="B2992" t="s">
        <v>293</v>
      </c>
      <c r="C2992" t="s">
        <v>34</v>
      </c>
      <c r="D2992" t="s">
        <v>34</v>
      </c>
      <c r="E2992" t="s">
        <v>366</v>
      </c>
      <c r="F2992" s="113" t="str">
        <f>VLOOKUP(B2992,'DEER BldgType Assignment'!$B$7:$C$139,2,FALSE)</f>
        <v>OfS</v>
      </c>
      <c r="G2992" s="113"/>
      <c r="H2992" s="113" t="str">
        <f t="shared" si="46"/>
        <v>OfS</v>
      </c>
      <c r="I2992">
        <v>1</v>
      </c>
    </row>
    <row r="2993" spans="2:9">
      <c r="B2993" t="s">
        <v>292</v>
      </c>
      <c r="C2993" t="s">
        <v>44</v>
      </c>
      <c r="D2993" t="s">
        <v>42</v>
      </c>
      <c r="E2993" t="s">
        <v>366</v>
      </c>
      <c r="F2993" s="113" t="str">
        <f>VLOOKUP(B2993,'DEER BldgType Assignment'!$B$7:$C$139,2,FALSE)</f>
        <v>RFF</v>
      </c>
      <c r="G2993" s="113"/>
      <c r="H2993" s="113" t="str">
        <f t="shared" si="46"/>
        <v>RFF</v>
      </c>
      <c r="I2993">
        <v>1</v>
      </c>
    </row>
    <row r="2994" spans="2:9">
      <c r="B2994" t="s">
        <v>292</v>
      </c>
      <c r="C2994" t="s">
        <v>44</v>
      </c>
      <c r="D2994" t="s">
        <v>42</v>
      </c>
      <c r="E2994" t="s">
        <v>405</v>
      </c>
      <c r="F2994" s="113" t="str">
        <f>VLOOKUP(B2994,'DEER BldgType Assignment'!$B$7:$C$139,2,FALSE)</f>
        <v>RFF</v>
      </c>
      <c r="G2994" s="113"/>
      <c r="H2994" s="113" t="str">
        <f t="shared" si="46"/>
        <v>RFF</v>
      </c>
      <c r="I2994">
        <v>1</v>
      </c>
    </row>
    <row r="2995" spans="2:9">
      <c r="B2995" t="s">
        <v>324</v>
      </c>
      <c r="C2995" t="s">
        <v>375</v>
      </c>
      <c r="D2995" t="s">
        <v>48</v>
      </c>
      <c r="E2995" t="s">
        <v>386</v>
      </c>
      <c r="F2995" s="113" t="str">
        <f>VLOOKUP(B2995,'DEER BldgType Assignment'!$B$7:$C$139,2,FALSE)</f>
        <v>RtS</v>
      </c>
      <c r="G2995" s="113"/>
      <c r="H2995" s="113" t="str">
        <f t="shared" si="46"/>
        <v>RtS</v>
      </c>
      <c r="I2995">
        <v>1</v>
      </c>
    </row>
    <row r="2996" spans="2:9">
      <c r="B2996" t="s">
        <v>324</v>
      </c>
      <c r="C2996" t="s">
        <v>375</v>
      </c>
      <c r="D2996" t="s">
        <v>48</v>
      </c>
      <c r="E2996" t="s">
        <v>401</v>
      </c>
      <c r="F2996" s="113" t="str">
        <f>VLOOKUP(B2996,'DEER BldgType Assignment'!$B$7:$C$139,2,FALSE)</f>
        <v>RtS</v>
      </c>
      <c r="G2996" s="113"/>
      <c r="H2996" s="113" t="str">
        <f t="shared" si="46"/>
        <v>RtS</v>
      </c>
      <c r="I2996">
        <v>2</v>
      </c>
    </row>
    <row r="2997" spans="2:9">
      <c r="B2997" t="s">
        <v>341</v>
      </c>
      <c r="C2997" t="s">
        <v>44</v>
      </c>
      <c r="D2997" t="s">
        <v>44</v>
      </c>
      <c r="E2997" t="s">
        <v>405</v>
      </c>
      <c r="F2997" s="113" t="str">
        <f>VLOOKUP(B2997,'DEER BldgType Assignment'!$B$7:$C$139,2,FALSE)</f>
        <v>RSD</v>
      </c>
      <c r="G2997" s="113"/>
      <c r="H2997" s="113" t="str">
        <f t="shared" si="46"/>
        <v>RSD</v>
      </c>
      <c r="I2997">
        <v>1</v>
      </c>
    </row>
    <row r="2998" spans="2:9">
      <c r="B2998" t="s">
        <v>341</v>
      </c>
      <c r="C2998" t="s">
        <v>44</v>
      </c>
      <c r="D2998" t="s">
        <v>44</v>
      </c>
      <c r="E2998" t="s">
        <v>385</v>
      </c>
      <c r="F2998" s="113" t="str">
        <f>VLOOKUP(B2998,'DEER BldgType Assignment'!$B$7:$C$139,2,FALSE)</f>
        <v>RSD</v>
      </c>
      <c r="G2998" s="113"/>
      <c r="H2998" s="113" t="str">
        <f t="shared" si="46"/>
        <v>RSD</v>
      </c>
      <c r="I2998">
        <v>1</v>
      </c>
    </row>
    <row r="2999" spans="2:9">
      <c r="B2999" t="s">
        <v>341</v>
      </c>
      <c r="C2999" t="s">
        <v>44</v>
      </c>
      <c r="D2999" t="s">
        <v>44</v>
      </c>
      <c r="E2999" t="s">
        <v>397</v>
      </c>
      <c r="F2999" s="113" t="str">
        <f>VLOOKUP(B2999,'DEER BldgType Assignment'!$B$7:$C$139,2,FALSE)</f>
        <v>RSD</v>
      </c>
      <c r="G2999" s="113"/>
      <c r="H2999" s="113" t="str">
        <f t="shared" si="46"/>
        <v>RSD</v>
      </c>
      <c r="I2999">
        <v>1</v>
      </c>
    </row>
    <row r="3000" spans="2:9">
      <c r="B3000" t="s">
        <v>341</v>
      </c>
      <c r="C3000" t="s">
        <v>44</v>
      </c>
      <c r="D3000" t="s">
        <v>44</v>
      </c>
      <c r="E3000" t="s">
        <v>366</v>
      </c>
      <c r="F3000" s="113" t="str">
        <f>VLOOKUP(B3000,'DEER BldgType Assignment'!$B$7:$C$139,2,FALSE)</f>
        <v>RSD</v>
      </c>
      <c r="G3000" s="113"/>
      <c r="H3000" s="113" t="str">
        <f t="shared" si="46"/>
        <v>RSD</v>
      </c>
      <c r="I3000">
        <v>1</v>
      </c>
    </row>
    <row r="3001" spans="2:9">
      <c r="B3001" s="100" t="s">
        <v>347</v>
      </c>
      <c r="C3001" t="s">
        <v>373</v>
      </c>
      <c r="D3001" t="s">
        <v>34</v>
      </c>
      <c r="E3001" t="s">
        <v>387</v>
      </c>
      <c r="F3001" s="113" t="str">
        <f>VLOOKUP(B3001,'DEER BldgType Assignment'!$B$7:$C$139,2,FALSE)</f>
        <v>OfS</v>
      </c>
      <c r="G3001" s="113"/>
      <c r="H3001" s="113" t="str">
        <f t="shared" si="46"/>
        <v>OfS</v>
      </c>
      <c r="I3001">
        <v>3</v>
      </c>
    </row>
    <row r="3002" spans="2:9">
      <c r="B3002" s="100" t="s">
        <v>347</v>
      </c>
      <c r="C3002" t="s">
        <v>373</v>
      </c>
      <c r="D3002" t="s">
        <v>34</v>
      </c>
      <c r="E3002" t="s">
        <v>379</v>
      </c>
      <c r="F3002" s="113" t="str">
        <f>VLOOKUP(B3002,'DEER BldgType Assignment'!$B$7:$C$139,2,FALSE)</f>
        <v>OfS</v>
      </c>
      <c r="G3002" s="113"/>
      <c r="H3002" s="113" t="str">
        <f t="shared" si="46"/>
        <v>OfS</v>
      </c>
      <c r="I3002">
        <v>1</v>
      </c>
    </row>
    <row r="3003" spans="2:9">
      <c r="B3003" s="100" t="s">
        <v>347</v>
      </c>
      <c r="C3003" t="s">
        <v>373</v>
      </c>
      <c r="D3003" t="s">
        <v>34</v>
      </c>
      <c r="E3003" t="s">
        <v>385</v>
      </c>
      <c r="F3003" s="113" t="str">
        <f>VLOOKUP(B3003,'DEER BldgType Assignment'!$B$7:$C$139,2,FALSE)</f>
        <v>OfS</v>
      </c>
      <c r="G3003" s="113"/>
      <c r="H3003" s="113" t="str">
        <f t="shared" si="46"/>
        <v>OfS</v>
      </c>
      <c r="I3003">
        <v>1</v>
      </c>
    </row>
    <row r="3004" spans="2:9">
      <c r="B3004" s="100" t="s">
        <v>347</v>
      </c>
      <c r="C3004" t="s">
        <v>373</v>
      </c>
      <c r="D3004" t="s">
        <v>34</v>
      </c>
      <c r="E3004" t="s">
        <v>406</v>
      </c>
      <c r="F3004" s="113" t="str">
        <f>VLOOKUP(B3004,'DEER BldgType Assignment'!$B$7:$C$139,2,FALSE)</f>
        <v>OfS</v>
      </c>
      <c r="G3004" s="113"/>
      <c r="H3004" s="113" t="str">
        <f t="shared" si="46"/>
        <v>OfS</v>
      </c>
      <c r="I3004">
        <v>1</v>
      </c>
    </row>
    <row r="3005" spans="2:9">
      <c r="B3005" s="100" t="s">
        <v>347</v>
      </c>
      <c r="C3005" t="s">
        <v>373</v>
      </c>
      <c r="D3005" t="s">
        <v>34</v>
      </c>
      <c r="E3005" t="s">
        <v>397</v>
      </c>
      <c r="F3005" s="113" t="str">
        <f>VLOOKUP(B3005,'DEER BldgType Assignment'!$B$7:$C$139,2,FALSE)</f>
        <v>OfS</v>
      </c>
      <c r="G3005" s="113"/>
      <c r="H3005" s="113" t="str">
        <f t="shared" si="46"/>
        <v>OfS</v>
      </c>
      <c r="I3005">
        <v>2</v>
      </c>
    </row>
    <row r="3006" spans="2:9">
      <c r="B3006" s="100" t="s">
        <v>347</v>
      </c>
      <c r="C3006" t="s">
        <v>373</v>
      </c>
      <c r="D3006" t="s">
        <v>34</v>
      </c>
      <c r="E3006" t="s">
        <v>398</v>
      </c>
      <c r="F3006" s="113" t="str">
        <f>VLOOKUP(B3006,'DEER BldgType Assignment'!$B$7:$C$139,2,FALSE)</f>
        <v>OfS</v>
      </c>
      <c r="G3006" s="113"/>
      <c r="H3006" s="113" t="str">
        <f t="shared" si="46"/>
        <v>OfS</v>
      </c>
      <c r="I3006">
        <v>4</v>
      </c>
    </row>
    <row r="3007" spans="2:9">
      <c r="B3007" s="100" t="s">
        <v>347</v>
      </c>
      <c r="C3007" t="s">
        <v>373</v>
      </c>
      <c r="D3007" t="s">
        <v>34</v>
      </c>
      <c r="E3007" t="s">
        <v>366</v>
      </c>
      <c r="F3007" s="113" t="str">
        <f>VLOOKUP(B3007,'DEER BldgType Assignment'!$B$7:$C$139,2,FALSE)</f>
        <v>OfS</v>
      </c>
      <c r="G3007" s="113"/>
      <c r="H3007" s="113" t="str">
        <f t="shared" si="46"/>
        <v>OfS</v>
      </c>
      <c r="I3007">
        <v>3</v>
      </c>
    </row>
    <row r="3008" spans="2:9">
      <c r="B3008" s="100" t="s">
        <v>347</v>
      </c>
      <c r="C3008" t="s">
        <v>373</v>
      </c>
      <c r="D3008" t="s">
        <v>46</v>
      </c>
      <c r="E3008" t="s">
        <v>401</v>
      </c>
      <c r="F3008" s="113" t="str">
        <f>VLOOKUP(B3008,'DEER BldgType Assignment'!$B$7:$C$139,2,FALSE)</f>
        <v>OfS</v>
      </c>
      <c r="G3008" s="113" t="s">
        <v>188</v>
      </c>
      <c r="H3008" s="113" t="str">
        <f t="shared" si="46"/>
        <v>RtL</v>
      </c>
      <c r="I3008">
        <v>2</v>
      </c>
    </row>
    <row r="3009" spans="2:9">
      <c r="B3009" t="s">
        <v>292</v>
      </c>
      <c r="C3009" t="s">
        <v>44</v>
      </c>
      <c r="D3009" t="s">
        <v>42</v>
      </c>
      <c r="E3009" t="s">
        <v>366</v>
      </c>
      <c r="F3009" s="113" t="str">
        <f>VLOOKUP(B3009,'DEER BldgType Assignment'!$B$7:$C$139,2,FALSE)</f>
        <v>RFF</v>
      </c>
      <c r="G3009" s="113"/>
      <c r="H3009" s="113" t="str">
        <f t="shared" si="46"/>
        <v>RFF</v>
      </c>
      <c r="I3009">
        <v>1</v>
      </c>
    </row>
    <row r="3010" spans="2:9">
      <c r="B3010" t="s">
        <v>292</v>
      </c>
      <c r="C3010" t="s">
        <v>42</v>
      </c>
      <c r="D3010" t="s">
        <v>42</v>
      </c>
      <c r="E3010" t="s">
        <v>405</v>
      </c>
      <c r="F3010" s="113" t="str">
        <f>VLOOKUP(B3010,'DEER BldgType Assignment'!$B$7:$C$139,2,FALSE)</f>
        <v>RFF</v>
      </c>
      <c r="G3010" s="113"/>
      <c r="H3010" s="113" t="str">
        <f t="shared" si="46"/>
        <v>RFF</v>
      </c>
      <c r="I3010">
        <v>1</v>
      </c>
    </row>
    <row r="3011" spans="2:9">
      <c r="B3011" t="s">
        <v>335</v>
      </c>
      <c r="C3011" t="s">
        <v>48</v>
      </c>
      <c r="D3011" t="s">
        <v>48</v>
      </c>
      <c r="E3011" t="s">
        <v>401</v>
      </c>
      <c r="F3011" s="113" t="str">
        <f>VLOOKUP(B3011,'DEER BldgType Assignment'!$B$7:$C$139,2,FALSE)</f>
        <v>RtS</v>
      </c>
      <c r="G3011" s="113"/>
      <c r="H3011" s="113" t="str">
        <f t="shared" si="46"/>
        <v>RtS</v>
      </c>
      <c r="I3011">
        <v>1</v>
      </c>
    </row>
    <row r="3012" spans="2:9">
      <c r="B3012" t="s">
        <v>335</v>
      </c>
      <c r="C3012" t="s">
        <v>48</v>
      </c>
      <c r="D3012" t="s">
        <v>48</v>
      </c>
      <c r="E3012" t="s">
        <v>401</v>
      </c>
      <c r="F3012" s="113" t="str">
        <f>VLOOKUP(B3012,'DEER BldgType Assignment'!$B$7:$C$139,2,FALSE)</f>
        <v>RtS</v>
      </c>
      <c r="G3012" s="113"/>
      <c r="H3012" s="113" t="str">
        <f t="shared" si="46"/>
        <v>RtS</v>
      </c>
      <c r="I3012">
        <v>2</v>
      </c>
    </row>
    <row r="3013" spans="2:9">
      <c r="B3013" t="s">
        <v>335</v>
      </c>
      <c r="C3013" t="s">
        <v>48</v>
      </c>
      <c r="D3013" t="s">
        <v>48</v>
      </c>
      <c r="E3013" t="s">
        <v>366</v>
      </c>
      <c r="F3013" s="113" t="str">
        <f>VLOOKUP(B3013,'DEER BldgType Assignment'!$B$7:$C$139,2,FALSE)</f>
        <v>RtS</v>
      </c>
      <c r="G3013" s="113"/>
      <c r="H3013" s="113" t="str">
        <f t="shared" si="46"/>
        <v>RtS</v>
      </c>
      <c r="I3013">
        <v>1</v>
      </c>
    </row>
    <row r="3014" spans="2:9">
      <c r="B3014" t="s">
        <v>335</v>
      </c>
      <c r="C3014" t="s">
        <v>375</v>
      </c>
      <c r="D3014" t="s">
        <v>48</v>
      </c>
      <c r="E3014" t="s">
        <v>386</v>
      </c>
      <c r="F3014" s="113" t="str">
        <f>VLOOKUP(B3014,'DEER BldgType Assignment'!$B$7:$C$139,2,FALSE)</f>
        <v>RtS</v>
      </c>
      <c r="G3014" s="113"/>
      <c r="H3014" s="113" t="str">
        <f t="shared" si="46"/>
        <v>RtS</v>
      </c>
      <c r="I3014">
        <v>1</v>
      </c>
    </row>
    <row r="3015" spans="2:9">
      <c r="B3015" t="s">
        <v>335</v>
      </c>
      <c r="C3015" t="s">
        <v>375</v>
      </c>
      <c r="D3015" t="s">
        <v>48</v>
      </c>
      <c r="E3015" t="s">
        <v>366</v>
      </c>
      <c r="F3015" s="113" t="str">
        <f>VLOOKUP(B3015,'DEER BldgType Assignment'!$B$7:$C$139,2,FALSE)</f>
        <v>RtS</v>
      </c>
      <c r="G3015" s="113"/>
      <c r="H3015" s="113" t="str">
        <f t="shared" si="46"/>
        <v>RtS</v>
      </c>
      <c r="I3015">
        <v>1</v>
      </c>
    </row>
    <row r="3016" spans="2:9">
      <c r="B3016" t="s">
        <v>335</v>
      </c>
      <c r="C3016" t="s">
        <v>375</v>
      </c>
      <c r="D3016" t="s">
        <v>48</v>
      </c>
      <c r="E3016" t="s">
        <v>400</v>
      </c>
      <c r="F3016" s="113" t="str">
        <f>VLOOKUP(B3016,'DEER BldgType Assignment'!$B$7:$C$139,2,FALSE)</f>
        <v>RtS</v>
      </c>
      <c r="G3016" s="113"/>
      <c r="H3016" s="113" t="str">
        <f t="shared" ref="H3016:H3079" si="47">IF(ISBLANK(G3016),F3016,G3016)</f>
        <v>RtS</v>
      </c>
      <c r="I3016">
        <v>1</v>
      </c>
    </row>
    <row r="3017" spans="2:9">
      <c r="B3017" t="s">
        <v>335</v>
      </c>
      <c r="C3017" t="s">
        <v>375</v>
      </c>
      <c r="D3017" t="s">
        <v>48</v>
      </c>
      <c r="E3017" t="s">
        <v>423</v>
      </c>
      <c r="F3017" s="113" t="str">
        <f>VLOOKUP(B3017,'DEER BldgType Assignment'!$B$7:$C$139,2,FALSE)</f>
        <v>RtS</v>
      </c>
      <c r="G3017" s="113"/>
      <c r="H3017" s="113" t="str">
        <f t="shared" si="47"/>
        <v>RtS</v>
      </c>
      <c r="I3017">
        <v>1</v>
      </c>
    </row>
    <row r="3018" spans="2:9">
      <c r="B3018" t="s">
        <v>335</v>
      </c>
      <c r="C3018" t="s">
        <v>375</v>
      </c>
      <c r="D3018" t="s">
        <v>48</v>
      </c>
      <c r="E3018" t="s">
        <v>401</v>
      </c>
      <c r="F3018" s="113" t="str">
        <f>VLOOKUP(B3018,'DEER BldgType Assignment'!$B$7:$C$139,2,FALSE)</f>
        <v>RtS</v>
      </c>
      <c r="G3018" s="113"/>
      <c r="H3018" s="113" t="str">
        <f t="shared" si="47"/>
        <v>RtS</v>
      </c>
      <c r="I3018">
        <v>2</v>
      </c>
    </row>
    <row r="3019" spans="2:9">
      <c r="B3019" s="100" t="s">
        <v>298</v>
      </c>
      <c r="C3019" t="s">
        <v>34</v>
      </c>
      <c r="D3019" t="s">
        <v>34</v>
      </c>
      <c r="E3019" t="s">
        <v>130</v>
      </c>
      <c r="F3019" s="113" t="str">
        <f>VLOOKUP(B3019,'DEER BldgType Assignment'!$B$7:$C$139,2,FALSE)</f>
        <v>OfS</v>
      </c>
      <c r="G3019" s="113"/>
      <c r="H3019" s="113" t="str">
        <f t="shared" si="47"/>
        <v>OfS</v>
      </c>
      <c r="I3019">
        <v>1</v>
      </c>
    </row>
    <row r="3020" spans="2:9">
      <c r="B3020" s="100" t="s">
        <v>298</v>
      </c>
      <c r="C3020" t="s">
        <v>34</v>
      </c>
      <c r="D3020" t="s">
        <v>34</v>
      </c>
      <c r="E3020" t="s">
        <v>395</v>
      </c>
      <c r="F3020" s="113" t="str">
        <f>VLOOKUP(B3020,'DEER BldgType Assignment'!$B$7:$C$139,2,FALSE)</f>
        <v>OfS</v>
      </c>
      <c r="G3020" s="113"/>
      <c r="H3020" s="113" t="str">
        <f t="shared" si="47"/>
        <v>OfS</v>
      </c>
      <c r="I3020">
        <v>1</v>
      </c>
    </row>
    <row r="3021" spans="2:9">
      <c r="B3021" s="100" t="s">
        <v>298</v>
      </c>
      <c r="C3021" t="s">
        <v>34</v>
      </c>
      <c r="D3021" t="s">
        <v>34</v>
      </c>
      <c r="E3021" t="s">
        <v>385</v>
      </c>
      <c r="F3021" s="113" t="str">
        <f>VLOOKUP(B3021,'DEER BldgType Assignment'!$B$7:$C$139,2,FALSE)</f>
        <v>OfS</v>
      </c>
      <c r="G3021" s="113"/>
      <c r="H3021" s="113" t="str">
        <f t="shared" si="47"/>
        <v>OfS</v>
      </c>
      <c r="I3021">
        <v>3</v>
      </c>
    </row>
    <row r="3022" spans="2:9">
      <c r="B3022" s="100" t="s">
        <v>298</v>
      </c>
      <c r="C3022" t="s">
        <v>34</v>
      </c>
      <c r="D3022" t="s">
        <v>34</v>
      </c>
      <c r="E3022" t="s">
        <v>391</v>
      </c>
      <c r="F3022" s="113" t="str">
        <f>VLOOKUP(B3022,'DEER BldgType Assignment'!$B$7:$C$139,2,FALSE)</f>
        <v>OfS</v>
      </c>
      <c r="G3022" s="113"/>
      <c r="H3022" s="113" t="str">
        <f t="shared" si="47"/>
        <v>OfS</v>
      </c>
      <c r="I3022">
        <v>1</v>
      </c>
    </row>
    <row r="3023" spans="2:9">
      <c r="B3023" s="100" t="s">
        <v>298</v>
      </c>
      <c r="C3023" t="s">
        <v>34</v>
      </c>
      <c r="D3023" t="s">
        <v>34</v>
      </c>
      <c r="E3023" t="s">
        <v>397</v>
      </c>
      <c r="F3023" s="113" t="str">
        <f>VLOOKUP(B3023,'DEER BldgType Assignment'!$B$7:$C$139,2,FALSE)</f>
        <v>OfS</v>
      </c>
      <c r="G3023" s="113"/>
      <c r="H3023" s="113" t="str">
        <f t="shared" si="47"/>
        <v>OfS</v>
      </c>
      <c r="I3023">
        <v>2</v>
      </c>
    </row>
    <row r="3024" spans="2:9">
      <c r="B3024" s="100" t="s">
        <v>298</v>
      </c>
      <c r="C3024" t="s">
        <v>34</v>
      </c>
      <c r="D3024" t="s">
        <v>34</v>
      </c>
      <c r="E3024" t="s">
        <v>386</v>
      </c>
      <c r="F3024" s="113" t="str">
        <f>VLOOKUP(B3024,'DEER BldgType Assignment'!$B$7:$C$139,2,FALSE)</f>
        <v>OfS</v>
      </c>
      <c r="G3024" s="113"/>
      <c r="H3024" s="113" t="str">
        <f t="shared" si="47"/>
        <v>OfS</v>
      </c>
      <c r="I3024">
        <v>2</v>
      </c>
    </row>
    <row r="3025" spans="2:9">
      <c r="B3025" t="s">
        <v>335</v>
      </c>
      <c r="C3025" t="s">
        <v>48</v>
      </c>
      <c r="D3025" t="s">
        <v>48</v>
      </c>
      <c r="E3025" t="s">
        <v>391</v>
      </c>
      <c r="F3025" s="113" t="str">
        <f>VLOOKUP(B3025,'DEER BldgType Assignment'!$B$7:$C$139,2,FALSE)</f>
        <v>RtS</v>
      </c>
      <c r="G3025" s="113"/>
      <c r="H3025" s="113" t="str">
        <f t="shared" si="47"/>
        <v>RtS</v>
      </c>
      <c r="I3025">
        <v>1</v>
      </c>
    </row>
    <row r="3026" spans="2:9">
      <c r="B3026" t="s">
        <v>335</v>
      </c>
      <c r="C3026" t="s">
        <v>48</v>
      </c>
      <c r="D3026" t="s">
        <v>48</v>
      </c>
      <c r="E3026" t="s">
        <v>397</v>
      </c>
      <c r="F3026" s="113" t="str">
        <f>VLOOKUP(B3026,'DEER BldgType Assignment'!$B$7:$C$139,2,FALSE)</f>
        <v>RtS</v>
      </c>
      <c r="G3026" s="113"/>
      <c r="H3026" s="113" t="str">
        <f t="shared" si="47"/>
        <v>RtS</v>
      </c>
      <c r="I3026">
        <v>1</v>
      </c>
    </row>
    <row r="3027" spans="2:9">
      <c r="B3027" t="s">
        <v>335</v>
      </c>
      <c r="C3027" t="s">
        <v>48</v>
      </c>
      <c r="D3027" t="s">
        <v>48</v>
      </c>
      <c r="E3027" t="s">
        <v>366</v>
      </c>
      <c r="F3027" s="113" t="str">
        <f>VLOOKUP(B3027,'DEER BldgType Assignment'!$B$7:$C$139,2,FALSE)</f>
        <v>RtS</v>
      </c>
      <c r="G3027" s="113"/>
      <c r="H3027" s="113" t="str">
        <f t="shared" si="47"/>
        <v>RtS</v>
      </c>
      <c r="I3027">
        <v>1</v>
      </c>
    </row>
    <row r="3028" spans="2:9">
      <c r="B3028" t="s">
        <v>335</v>
      </c>
      <c r="C3028" t="s">
        <v>48</v>
      </c>
      <c r="D3028" t="s">
        <v>48</v>
      </c>
      <c r="E3028" t="s">
        <v>401</v>
      </c>
      <c r="F3028" s="113" t="str">
        <f>VLOOKUP(B3028,'DEER BldgType Assignment'!$B$7:$C$139,2,FALSE)</f>
        <v>RtS</v>
      </c>
      <c r="G3028" s="113"/>
      <c r="H3028" s="113" t="str">
        <f t="shared" si="47"/>
        <v>RtS</v>
      </c>
      <c r="I3028">
        <v>1</v>
      </c>
    </row>
    <row r="3029" spans="2:9">
      <c r="B3029" t="s">
        <v>231</v>
      </c>
      <c r="C3029" t="s">
        <v>48</v>
      </c>
      <c r="D3029" t="s">
        <v>48</v>
      </c>
      <c r="E3029" t="s">
        <v>366</v>
      </c>
      <c r="F3029" s="113" t="str">
        <f>VLOOKUP(B3029,'DEER BldgType Assignment'!$B$7:$C$139,2,FALSE)</f>
        <v>RtS</v>
      </c>
      <c r="G3029" s="113"/>
      <c r="H3029" s="113" t="str">
        <f t="shared" si="47"/>
        <v>RtS</v>
      </c>
      <c r="I3029">
        <v>1</v>
      </c>
    </row>
    <row r="3030" spans="2:9">
      <c r="B3030" t="s">
        <v>224</v>
      </c>
      <c r="C3030" t="s">
        <v>15</v>
      </c>
      <c r="D3030" t="s">
        <v>15</v>
      </c>
      <c r="E3030" t="s">
        <v>130</v>
      </c>
      <c r="F3030" s="113" t="str">
        <f>VLOOKUP(B3030,'DEER BldgType Assignment'!$B$7:$C$139,2,FALSE)</f>
        <v>Asm</v>
      </c>
      <c r="G3030" s="113"/>
      <c r="H3030" s="113" t="str">
        <f t="shared" si="47"/>
        <v>Asm</v>
      </c>
      <c r="I3030">
        <v>1</v>
      </c>
    </row>
    <row r="3031" spans="2:9">
      <c r="B3031" t="s">
        <v>292</v>
      </c>
      <c r="C3031" t="s">
        <v>42</v>
      </c>
      <c r="D3031" t="s">
        <v>42</v>
      </c>
      <c r="E3031" t="s">
        <v>403</v>
      </c>
      <c r="F3031" s="113" t="str">
        <f>VLOOKUP(B3031,'DEER BldgType Assignment'!$B$7:$C$139,2,FALSE)</f>
        <v>RFF</v>
      </c>
      <c r="G3031" s="113"/>
      <c r="H3031" s="113" t="str">
        <f t="shared" si="47"/>
        <v>RFF</v>
      </c>
      <c r="I3031">
        <v>1</v>
      </c>
    </row>
    <row r="3032" spans="2:9">
      <c r="B3032" t="s">
        <v>323</v>
      </c>
      <c r="C3032" t="s">
        <v>34</v>
      </c>
      <c r="D3032" t="s">
        <v>34</v>
      </c>
      <c r="E3032" t="s">
        <v>366</v>
      </c>
      <c r="F3032" s="113" t="str">
        <f>VLOOKUP(B3032,'DEER BldgType Assignment'!$B$7:$C$139,2,FALSE)</f>
        <v>OfS</v>
      </c>
      <c r="G3032" s="113"/>
      <c r="H3032" s="113" t="str">
        <f t="shared" si="47"/>
        <v>OfS</v>
      </c>
      <c r="I3032">
        <v>1</v>
      </c>
    </row>
    <row r="3033" spans="2:9">
      <c r="B3033" s="100" t="s">
        <v>315</v>
      </c>
      <c r="C3033" t="s">
        <v>48</v>
      </c>
      <c r="D3033" t="s">
        <v>34</v>
      </c>
      <c r="E3033" t="s">
        <v>419</v>
      </c>
      <c r="F3033" s="113" t="str">
        <f>VLOOKUP(B3033,'DEER BldgType Assignment'!$B$7:$C$139,2,FALSE)</f>
        <v>OfS</v>
      </c>
      <c r="G3033" s="113"/>
      <c r="H3033" s="113" t="str">
        <f t="shared" si="47"/>
        <v>OfS</v>
      </c>
      <c r="I3033">
        <v>1</v>
      </c>
    </row>
    <row r="3034" spans="2:9">
      <c r="B3034" s="100" t="s">
        <v>315</v>
      </c>
      <c r="C3034" t="s">
        <v>48</v>
      </c>
      <c r="D3034" t="s">
        <v>34</v>
      </c>
      <c r="E3034" t="s">
        <v>397</v>
      </c>
      <c r="F3034" s="113" t="str">
        <f>VLOOKUP(B3034,'DEER BldgType Assignment'!$B$7:$C$139,2,FALSE)</f>
        <v>OfS</v>
      </c>
      <c r="G3034" s="113"/>
      <c r="H3034" s="113" t="str">
        <f t="shared" si="47"/>
        <v>OfS</v>
      </c>
      <c r="I3034">
        <v>1</v>
      </c>
    </row>
    <row r="3035" spans="2:9">
      <c r="B3035" t="s">
        <v>333</v>
      </c>
      <c r="C3035" t="s">
        <v>48</v>
      </c>
      <c r="D3035" t="s">
        <v>46</v>
      </c>
      <c r="E3035" t="s">
        <v>415</v>
      </c>
      <c r="F3035" s="113" t="str">
        <f>VLOOKUP(B3035,'DEER BldgType Assignment'!$B$7:$C$139,2,FALSE)</f>
        <v>RtL</v>
      </c>
      <c r="G3035" s="113"/>
      <c r="H3035" s="113" t="str">
        <f t="shared" si="47"/>
        <v>RtL</v>
      </c>
      <c r="I3035">
        <v>1</v>
      </c>
    </row>
    <row r="3036" spans="2:9">
      <c r="B3036" t="s">
        <v>333</v>
      </c>
      <c r="C3036" t="s">
        <v>48</v>
      </c>
      <c r="D3036" t="s">
        <v>46</v>
      </c>
      <c r="E3036" t="s">
        <v>387</v>
      </c>
      <c r="F3036" s="113" t="str">
        <f>VLOOKUP(B3036,'DEER BldgType Assignment'!$B$7:$C$139,2,FALSE)</f>
        <v>RtL</v>
      </c>
      <c r="G3036" s="113"/>
      <c r="H3036" s="113" t="str">
        <f t="shared" si="47"/>
        <v>RtL</v>
      </c>
      <c r="I3036">
        <v>1</v>
      </c>
    </row>
    <row r="3037" spans="2:9">
      <c r="B3037" t="s">
        <v>333</v>
      </c>
      <c r="C3037" t="s">
        <v>48</v>
      </c>
      <c r="D3037" t="s">
        <v>46</v>
      </c>
      <c r="E3037" t="s">
        <v>401</v>
      </c>
      <c r="F3037" s="113" t="str">
        <f>VLOOKUP(B3037,'DEER BldgType Assignment'!$B$7:$C$139,2,FALSE)</f>
        <v>RtL</v>
      </c>
      <c r="G3037" s="113"/>
      <c r="H3037" s="113" t="str">
        <f t="shared" si="47"/>
        <v>RtL</v>
      </c>
      <c r="I3037">
        <v>2</v>
      </c>
    </row>
    <row r="3038" spans="2:9">
      <c r="B3038" s="100" t="s">
        <v>298</v>
      </c>
      <c r="C3038" t="s">
        <v>380</v>
      </c>
      <c r="D3038" t="s">
        <v>34</v>
      </c>
      <c r="E3038" t="s">
        <v>381</v>
      </c>
      <c r="F3038" s="113" t="str">
        <f>VLOOKUP(B3038,'DEER BldgType Assignment'!$B$7:$C$139,2,FALSE)</f>
        <v>OfS</v>
      </c>
      <c r="G3038" s="113"/>
      <c r="H3038" s="113" t="str">
        <f t="shared" si="47"/>
        <v>OfS</v>
      </c>
      <c r="I3038">
        <v>1</v>
      </c>
    </row>
    <row r="3039" spans="2:9">
      <c r="B3039" s="100" t="s">
        <v>298</v>
      </c>
      <c r="C3039" t="s">
        <v>380</v>
      </c>
      <c r="D3039" t="s">
        <v>34</v>
      </c>
      <c r="E3039" t="s">
        <v>397</v>
      </c>
      <c r="F3039" s="113" t="str">
        <f>VLOOKUP(B3039,'DEER BldgType Assignment'!$B$7:$C$139,2,FALSE)</f>
        <v>OfS</v>
      </c>
      <c r="G3039" s="113"/>
      <c r="H3039" s="113" t="str">
        <f t="shared" si="47"/>
        <v>OfS</v>
      </c>
      <c r="I3039">
        <v>1</v>
      </c>
    </row>
    <row r="3040" spans="2:9">
      <c r="B3040" s="100" t="s">
        <v>298</v>
      </c>
      <c r="C3040" t="s">
        <v>380</v>
      </c>
      <c r="D3040" t="s">
        <v>34</v>
      </c>
      <c r="E3040" t="s">
        <v>398</v>
      </c>
      <c r="F3040" s="113" t="str">
        <f>VLOOKUP(B3040,'DEER BldgType Assignment'!$B$7:$C$139,2,FALSE)</f>
        <v>OfS</v>
      </c>
      <c r="G3040" s="113"/>
      <c r="H3040" s="113" t="str">
        <f t="shared" si="47"/>
        <v>OfS</v>
      </c>
      <c r="I3040">
        <v>1</v>
      </c>
    </row>
    <row r="3041" spans="2:9">
      <c r="B3041" s="100" t="s">
        <v>298</v>
      </c>
      <c r="C3041" t="s">
        <v>380</v>
      </c>
      <c r="D3041" t="s">
        <v>34</v>
      </c>
      <c r="E3041" t="s">
        <v>387</v>
      </c>
      <c r="F3041" s="113" t="str">
        <f>VLOOKUP(B3041,'DEER BldgType Assignment'!$B$7:$C$139,2,FALSE)</f>
        <v>OfS</v>
      </c>
      <c r="G3041" s="113"/>
      <c r="H3041" s="113" t="str">
        <f t="shared" si="47"/>
        <v>OfS</v>
      </c>
      <c r="I3041">
        <v>5</v>
      </c>
    </row>
    <row r="3042" spans="2:9">
      <c r="B3042" s="100" t="s">
        <v>298</v>
      </c>
      <c r="C3042" t="s">
        <v>380</v>
      </c>
      <c r="D3042" t="s">
        <v>34</v>
      </c>
      <c r="E3042" t="s">
        <v>391</v>
      </c>
      <c r="F3042" s="113" t="str">
        <f>VLOOKUP(B3042,'DEER BldgType Assignment'!$B$7:$C$139,2,FALSE)</f>
        <v>OfS</v>
      </c>
      <c r="G3042" s="113"/>
      <c r="H3042" s="113" t="str">
        <f t="shared" si="47"/>
        <v>OfS</v>
      </c>
      <c r="I3042">
        <v>1</v>
      </c>
    </row>
    <row r="3043" spans="2:9">
      <c r="B3043" s="100" t="s">
        <v>298</v>
      </c>
      <c r="C3043" t="s">
        <v>380</v>
      </c>
      <c r="D3043" t="s">
        <v>34</v>
      </c>
      <c r="E3043" t="s">
        <v>406</v>
      </c>
      <c r="F3043" s="113" t="str">
        <f>VLOOKUP(B3043,'DEER BldgType Assignment'!$B$7:$C$139,2,FALSE)</f>
        <v>OfS</v>
      </c>
      <c r="G3043" s="113"/>
      <c r="H3043" s="113" t="str">
        <f t="shared" si="47"/>
        <v>OfS</v>
      </c>
      <c r="I3043">
        <v>1</v>
      </c>
    </row>
    <row r="3044" spans="2:9">
      <c r="B3044" s="100" t="s">
        <v>298</v>
      </c>
      <c r="C3044" t="s">
        <v>380</v>
      </c>
      <c r="D3044" t="s">
        <v>34</v>
      </c>
      <c r="E3044" t="s">
        <v>366</v>
      </c>
      <c r="F3044" s="113" t="str">
        <f>VLOOKUP(B3044,'DEER BldgType Assignment'!$B$7:$C$139,2,FALSE)</f>
        <v>OfS</v>
      </c>
      <c r="G3044" s="113"/>
      <c r="H3044" s="113" t="str">
        <f t="shared" si="47"/>
        <v>OfS</v>
      </c>
      <c r="I3044">
        <v>1</v>
      </c>
    </row>
    <row r="3045" spans="2:9">
      <c r="B3045" t="s">
        <v>292</v>
      </c>
      <c r="C3045" t="s">
        <v>42</v>
      </c>
      <c r="D3045" t="s">
        <v>42</v>
      </c>
      <c r="E3045" t="s">
        <v>391</v>
      </c>
      <c r="F3045" s="113" t="str">
        <f>VLOOKUP(B3045,'DEER BldgType Assignment'!$B$7:$C$139,2,FALSE)</f>
        <v>RFF</v>
      </c>
      <c r="G3045" s="113"/>
      <c r="H3045" s="113" t="str">
        <f t="shared" si="47"/>
        <v>RFF</v>
      </c>
      <c r="I3045">
        <v>1</v>
      </c>
    </row>
    <row r="3046" spans="2:9">
      <c r="B3046" t="s">
        <v>335</v>
      </c>
      <c r="C3046" t="s">
        <v>48</v>
      </c>
      <c r="D3046" t="s">
        <v>48</v>
      </c>
      <c r="E3046" t="s">
        <v>401</v>
      </c>
      <c r="F3046" s="113" t="str">
        <f>VLOOKUP(B3046,'DEER BldgType Assignment'!$B$7:$C$139,2,FALSE)</f>
        <v>RtS</v>
      </c>
      <c r="G3046" s="113"/>
      <c r="H3046" s="113" t="str">
        <f t="shared" si="47"/>
        <v>RtS</v>
      </c>
      <c r="I3046">
        <v>1</v>
      </c>
    </row>
    <row r="3047" spans="2:9">
      <c r="B3047" t="s">
        <v>335</v>
      </c>
      <c r="C3047" t="s">
        <v>48</v>
      </c>
      <c r="D3047" t="s">
        <v>48</v>
      </c>
      <c r="E3047" t="s">
        <v>366</v>
      </c>
      <c r="F3047" s="113" t="str">
        <f>VLOOKUP(B3047,'DEER BldgType Assignment'!$B$7:$C$139,2,FALSE)</f>
        <v>RtS</v>
      </c>
      <c r="G3047" s="113"/>
      <c r="H3047" s="113" t="str">
        <f t="shared" si="47"/>
        <v>RtS</v>
      </c>
      <c r="I3047">
        <v>1</v>
      </c>
    </row>
    <row r="3048" spans="2:9">
      <c r="B3048" t="s">
        <v>335</v>
      </c>
      <c r="C3048" t="s">
        <v>48</v>
      </c>
      <c r="D3048" t="s">
        <v>48</v>
      </c>
      <c r="E3048" t="s">
        <v>401</v>
      </c>
      <c r="F3048" s="113" t="str">
        <f>VLOOKUP(B3048,'DEER BldgType Assignment'!$B$7:$C$139,2,FALSE)</f>
        <v>RtS</v>
      </c>
      <c r="G3048" s="113"/>
      <c r="H3048" s="113" t="str">
        <f t="shared" si="47"/>
        <v>RtS</v>
      </c>
      <c r="I3048">
        <v>1</v>
      </c>
    </row>
    <row r="3049" spans="2:9">
      <c r="B3049" s="100" t="s">
        <v>341</v>
      </c>
      <c r="C3049" t="s">
        <v>44</v>
      </c>
      <c r="D3049" t="s">
        <v>44</v>
      </c>
      <c r="E3049" t="s">
        <v>400</v>
      </c>
      <c r="F3049" s="113" t="str">
        <f>VLOOKUP(B3049,'DEER BldgType Assignment'!$B$7:$C$139,2,FALSE)</f>
        <v>RSD</v>
      </c>
      <c r="G3049" s="113"/>
      <c r="H3049" s="113" t="str">
        <f t="shared" si="47"/>
        <v>RSD</v>
      </c>
      <c r="I3049">
        <v>1</v>
      </c>
    </row>
    <row r="3050" spans="2:9">
      <c r="B3050" t="s">
        <v>215</v>
      </c>
      <c r="C3050" t="s">
        <v>34</v>
      </c>
      <c r="D3050" t="s">
        <v>36</v>
      </c>
      <c r="E3050" t="s">
        <v>366</v>
      </c>
      <c r="F3050" s="113" t="str">
        <f>VLOOKUP(B3050,'DEER BldgType Assignment'!$B$7:$C$139,2,FALSE)</f>
        <v>OfL</v>
      </c>
      <c r="G3050" s="113"/>
      <c r="H3050" s="113" t="str">
        <f t="shared" si="47"/>
        <v>OfL</v>
      </c>
      <c r="I3050">
        <v>1</v>
      </c>
    </row>
    <row r="3051" spans="2:9">
      <c r="B3051" t="s">
        <v>333</v>
      </c>
      <c r="C3051" t="s">
        <v>48</v>
      </c>
      <c r="D3051" t="s">
        <v>46</v>
      </c>
      <c r="E3051" t="s">
        <v>366</v>
      </c>
      <c r="F3051" s="113" t="str">
        <f>VLOOKUP(B3051,'DEER BldgType Assignment'!$B$7:$C$139,2,FALSE)</f>
        <v>RtL</v>
      </c>
      <c r="G3051" s="113"/>
      <c r="H3051" s="113" t="str">
        <f t="shared" si="47"/>
        <v>RtL</v>
      </c>
      <c r="I3051">
        <v>2</v>
      </c>
    </row>
    <row r="3052" spans="2:9">
      <c r="B3052" t="s">
        <v>333</v>
      </c>
      <c r="C3052" t="s">
        <v>48</v>
      </c>
      <c r="D3052" t="s">
        <v>46</v>
      </c>
      <c r="E3052" t="s">
        <v>391</v>
      </c>
      <c r="F3052" s="113" t="str">
        <f>VLOOKUP(B3052,'DEER BldgType Assignment'!$B$7:$C$139,2,FALSE)</f>
        <v>RtL</v>
      </c>
      <c r="G3052" s="113"/>
      <c r="H3052" s="113" t="str">
        <f t="shared" si="47"/>
        <v>RtL</v>
      </c>
      <c r="I3052">
        <v>1</v>
      </c>
    </row>
    <row r="3053" spans="2:9">
      <c r="B3053" t="s">
        <v>333</v>
      </c>
      <c r="C3053" t="s">
        <v>48</v>
      </c>
      <c r="D3053" t="s">
        <v>46</v>
      </c>
      <c r="E3053" t="s">
        <v>386</v>
      </c>
      <c r="F3053" s="113" t="str">
        <f>VLOOKUP(B3053,'DEER BldgType Assignment'!$B$7:$C$139,2,FALSE)</f>
        <v>RtL</v>
      </c>
      <c r="G3053" s="113"/>
      <c r="H3053" s="113" t="str">
        <f t="shared" si="47"/>
        <v>RtL</v>
      </c>
      <c r="I3053">
        <v>1</v>
      </c>
    </row>
    <row r="3054" spans="2:9">
      <c r="B3054" t="s">
        <v>333</v>
      </c>
      <c r="C3054" t="s">
        <v>48</v>
      </c>
      <c r="D3054" t="s">
        <v>46</v>
      </c>
      <c r="E3054" t="s">
        <v>401</v>
      </c>
      <c r="F3054" s="113" t="str">
        <f>VLOOKUP(B3054,'DEER BldgType Assignment'!$B$7:$C$139,2,FALSE)</f>
        <v>RtL</v>
      </c>
      <c r="G3054" s="113"/>
      <c r="H3054" s="113" t="str">
        <f t="shared" si="47"/>
        <v>RtL</v>
      </c>
      <c r="I3054">
        <v>2</v>
      </c>
    </row>
    <row r="3055" spans="2:9">
      <c r="B3055" t="s">
        <v>333</v>
      </c>
      <c r="C3055" t="s">
        <v>48</v>
      </c>
      <c r="D3055" t="s">
        <v>46</v>
      </c>
      <c r="E3055" t="s">
        <v>397</v>
      </c>
      <c r="F3055" s="113" t="str">
        <f>VLOOKUP(B3055,'DEER BldgType Assignment'!$B$7:$C$139,2,FALSE)</f>
        <v>RtL</v>
      </c>
      <c r="G3055" s="113"/>
      <c r="H3055" s="113" t="str">
        <f t="shared" si="47"/>
        <v>RtL</v>
      </c>
      <c r="I3055">
        <v>2</v>
      </c>
    </row>
    <row r="3056" spans="2:9">
      <c r="B3056" t="s">
        <v>333</v>
      </c>
      <c r="C3056" t="s">
        <v>48</v>
      </c>
      <c r="D3056" t="s">
        <v>46</v>
      </c>
      <c r="E3056" t="s">
        <v>396</v>
      </c>
      <c r="F3056" s="113" t="str">
        <f>VLOOKUP(B3056,'DEER BldgType Assignment'!$B$7:$C$139,2,FALSE)</f>
        <v>RtL</v>
      </c>
      <c r="G3056" s="113"/>
      <c r="H3056" s="113" t="str">
        <f t="shared" si="47"/>
        <v>RtL</v>
      </c>
      <c r="I3056">
        <v>1</v>
      </c>
    </row>
    <row r="3057" spans="2:9">
      <c r="B3057" s="100" t="s">
        <v>341</v>
      </c>
      <c r="C3057" t="s">
        <v>44</v>
      </c>
      <c r="D3057" t="s">
        <v>44</v>
      </c>
      <c r="E3057" t="s">
        <v>405</v>
      </c>
      <c r="F3057" s="113" t="str">
        <f>VLOOKUP(B3057,'DEER BldgType Assignment'!$B$7:$C$139,2,FALSE)</f>
        <v>RSD</v>
      </c>
      <c r="G3057" s="113"/>
      <c r="H3057" s="113" t="str">
        <f t="shared" si="47"/>
        <v>RSD</v>
      </c>
      <c r="I3057">
        <v>1</v>
      </c>
    </row>
    <row r="3058" spans="2:9">
      <c r="B3058" s="100" t="s">
        <v>341</v>
      </c>
      <c r="C3058" t="s">
        <v>44</v>
      </c>
      <c r="D3058" t="s">
        <v>44</v>
      </c>
      <c r="E3058" t="s">
        <v>366</v>
      </c>
      <c r="F3058" s="113" t="str">
        <f>VLOOKUP(B3058,'DEER BldgType Assignment'!$B$7:$C$139,2,FALSE)</f>
        <v>RSD</v>
      </c>
      <c r="G3058" s="113"/>
      <c r="H3058" s="113" t="str">
        <f t="shared" si="47"/>
        <v>RSD</v>
      </c>
      <c r="I3058">
        <v>1</v>
      </c>
    </row>
    <row r="3059" spans="2:9">
      <c r="B3059" t="s">
        <v>324</v>
      </c>
      <c r="C3059" t="s">
        <v>48</v>
      </c>
      <c r="D3059" t="s">
        <v>48</v>
      </c>
      <c r="E3059" t="s">
        <v>401</v>
      </c>
      <c r="F3059" s="113" t="str">
        <f>VLOOKUP(B3059,'DEER BldgType Assignment'!$B$7:$C$139,2,FALSE)</f>
        <v>RtS</v>
      </c>
      <c r="G3059" s="113"/>
      <c r="H3059" s="113" t="str">
        <f t="shared" si="47"/>
        <v>RtS</v>
      </c>
      <c r="I3059">
        <v>1</v>
      </c>
    </row>
    <row r="3060" spans="2:9">
      <c r="B3060" t="s">
        <v>277</v>
      </c>
      <c r="C3060" t="s">
        <v>17</v>
      </c>
      <c r="D3060" t="s">
        <v>100</v>
      </c>
      <c r="E3060" t="s">
        <v>390</v>
      </c>
      <c r="F3060" s="113" t="str">
        <f>VLOOKUP(B3060,'DEER BldgType Assignment'!$B$7:$C$139,2,FALSE)</f>
        <v>EPr</v>
      </c>
      <c r="G3060" s="113"/>
      <c r="H3060" s="113" t="str">
        <f t="shared" si="47"/>
        <v>EPr</v>
      </c>
      <c r="I3060">
        <v>1</v>
      </c>
    </row>
    <row r="3061" spans="2:9">
      <c r="B3061" t="s">
        <v>277</v>
      </c>
      <c r="C3061" t="s">
        <v>17</v>
      </c>
      <c r="D3061" t="s">
        <v>100</v>
      </c>
      <c r="E3061" t="s">
        <v>366</v>
      </c>
      <c r="F3061" s="113" t="str">
        <f>VLOOKUP(B3061,'DEER BldgType Assignment'!$B$7:$C$139,2,FALSE)</f>
        <v>EPr</v>
      </c>
      <c r="G3061" s="113"/>
      <c r="H3061" s="113" t="str">
        <f t="shared" si="47"/>
        <v>EPr</v>
      </c>
      <c r="I3061">
        <v>1</v>
      </c>
    </row>
    <row r="3062" spans="2:9">
      <c r="B3062" s="100" t="s">
        <v>341</v>
      </c>
      <c r="C3062" t="s">
        <v>44</v>
      </c>
      <c r="D3062" t="s">
        <v>44</v>
      </c>
      <c r="E3062" t="s">
        <v>405</v>
      </c>
      <c r="F3062" s="113" t="str">
        <f>VLOOKUP(B3062,'DEER BldgType Assignment'!$B$7:$C$139,2,FALSE)</f>
        <v>RSD</v>
      </c>
      <c r="G3062" s="113"/>
      <c r="H3062" s="113" t="str">
        <f t="shared" si="47"/>
        <v>RSD</v>
      </c>
      <c r="I3062">
        <v>1</v>
      </c>
    </row>
    <row r="3063" spans="2:9">
      <c r="B3063" s="100" t="s">
        <v>341</v>
      </c>
      <c r="C3063" t="s">
        <v>44</v>
      </c>
      <c r="D3063" t="s">
        <v>44</v>
      </c>
      <c r="E3063" t="s">
        <v>400</v>
      </c>
      <c r="F3063" s="113" t="str">
        <f>VLOOKUP(B3063,'DEER BldgType Assignment'!$B$7:$C$139,2,FALSE)</f>
        <v>RSD</v>
      </c>
      <c r="G3063" s="113"/>
      <c r="H3063" s="113" t="str">
        <f t="shared" si="47"/>
        <v>RSD</v>
      </c>
      <c r="I3063">
        <v>1</v>
      </c>
    </row>
    <row r="3064" spans="2:9">
      <c r="B3064" t="s">
        <v>215</v>
      </c>
      <c r="C3064" t="s">
        <v>34</v>
      </c>
      <c r="D3064" t="s">
        <v>36</v>
      </c>
      <c r="E3064" t="s">
        <v>366</v>
      </c>
      <c r="F3064" s="113" t="str">
        <f>VLOOKUP(B3064,'DEER BldgType Assignment'!$B$7:$C$139,2,FALSE)</f>
        <v>OfL</v>
      </c>
      <c r="G3064" s="113"/>
      <c r="H3064" s="113" t="str">
        <f t="shared" si="47"/>
        <v>OfL</v>
      </c>
      <c r="I3064">
        <v>1</v>
      </c>
    </row>
    <row r="3065" spans="2:9">
      <c r="B3065" t="s">
        <v>215</v>
      </c>
      <c r="C3065" t="s">
        <v>34</v>
      </c>
      <c r="D3065" t="s">
        <v>36</v>
      </c>
      <c r="E3065" t="s">
        <v>385</v>
      </c>
      <c r="F3065" s="113" t="str">
        <f>VLOOKUP(B3065,'DEER BldgType Assignment'!$B$7:$C$139,2,FALSE)</f>
        <v>OfL</v>
      </c>
      <c r="G3065" s="113"/>
      <c r="H3065" s="113" t="str">
        <f t="shared" si="47"/>
        <v>OfL</v>
      </c>
      <c r="I3065">
        <v>1</v>
      </c>
    </row>
    <row r="3066" spans="2:9">
      <c r="B3066" t="s">
        <v>273</v>
      </c>
      <c r="C3066" t="s">
        <v>34</v>
      </c>
      <c r="D3066" t="s">
        <v>34</v>
      </c>
      <c r="E3066" t="s">
        <v>398</v>
      </c>
      <c r="F3066" s="113" t="str">
        <f>VLOOKUP(B3066,'DEER BldgType Assignment'!$B$7:$C$139,2,FALSE)</f>
        <v>OfS</v>
      </c>
      <c r="G3066" s="113"/>
      <c r="H3066" s="113" t="str">
        <f t="shared" si="47"/>
        <v>OfS</v>
      </c>
      <c r="I3066">
        <v>1</v>
      </c>
    </row>
    <row r="3067" spans="2:9">
      <c r="B3067" t="s">
        <v>264</v>
      </c>
      <c r="C3067" t="s">
        <v>276</v>
      </c>
      <c r="D3067" t="s">
        <v>105</v>
      </c>
      <c r="E3067" t="s">
        <v>408</v>
      </c>
      <c r="F3067" s="113" t="str">
        <f>VLOOKUP(B3067,'DEER BldgType Assignment'!$B$7:$C$139,2,FALSE)</f>
        <v>MLI</v>
      </c>
      <c r="G3067" s="113"/>
      <c r="H3067" s="113" t="str">
        <f t="shared" si="47"/>
        <v>MLI</v>
      </c>
      <c r="I3067">
        <v>6</v>
      </c>
    </row>
    <row r="3068" spans="2:9">
      <c r="B3068" t="s">
        <v>344</v>
      </c>
      <c r="C3068" t="s">
        <v>34</v>
      </c>
      <c r="D3068" t="s">
        <v>52</v>
      </c>
      <c r="E3068" t="s">
        <v>366</v>
      </c>
      <c r="F3068" s="113" t="str">
        <f>VLOOKUP(B3068,'DEER BldgType Assignment'!$B$7:$C$139,2,FALSE)</f>
        <v>SUn</v>
      </c>
      <c r="G3068" s="113"/>
      <c r="H3068" s="113" t="str">
        <f t="shared" si="47"/>
        <v>SUn</v>
      </c>
      <c r="I3068">
        <v>1</v>
      </c>
    </row>
    <row r="3069" spans="2:9">
      <c r="B3069" t="s">
        <v>282</v>
      </c>
      <c r="C3069" t="s">
        <v>373</v>
      </c>
      <c r="D3069" t="s">
        <v>105</v>
      </c>
      <c r="E3069" t="s">
        <v>396</v>
      </c>
      <c r="F3069" s="113" t="str">
        <f>VLOOKUP(B3069,'DEER BldgType Assignment'!$B$7:$C$139,2,FALSE)</f>
        <v>MLI</v>
      </c>
      <c r="G3069" s="113"/>
      <c r="H3069" s="113" t="str">
        <f t="shared" si="47"/>
        <v>MLI</v>
      </c>
      <c r="I3069">
        <v>2</v>
      </c>
    </row>
    <row r="3070" spans="2:9">
      <c r="B3070" t="s">
        <v>282</v>
      </c>
      <c r="C3070" t="s">
        <v>373</v>
      </c>
      <c r="D3070" t="s">
        <v>105</v>
      </c>
      <c r="E3070" t="s">
        <v>395</v>
      </c>
      <c r="F3070" s="113" t="str">
        <f>VLOOKUP(B3070,'DEER BldgType Assignment'!$B$7:$C$139,2,FALSE)</f>
        <v>MLI</v>
      </c>
      <c r="G3070" s="113"/>
      <c r="H3070" s="113" t="str">
        <f t="shared" si="47"/>
        <v>MLI</v>
      </c>
      <c r="I3070">
        <v>1</v>
      </c>
    </row>
    <row r="3071" spans="2:9">
      <c r="B3071" t="s">
        <v>282</v>
      </c>
      <c r="C3071" t="s">
        <v>373</v>
      </c>
      <c r="D3071" t="s">
        <v>105</v>
      </c>
      <c r="E3071" t="s">
        <v>385</v>
      </c>
      <c r="F3071" s="113" t="str">
        <f>VLOOKUP(B3071,'DEER BldgType Assignment'!$B$7:$C$139,2,FALSE)</f>
        <v>MLI</v>
      </c>
      <c r="G3071" s="113"/>
      <c r="H3071" s="113" t="str">
        <f t="shared" si="47"/>
        <v>MLI</v>
      </c>
      <c r="I3071">
        <v>1</v>
      </c>
    </row>
    <row r="3072" spans="2:9">
      <c r="B3072" t="s">
        <v>282</v>
      </c>
      <c r="C3072" t="s">
        <v>373</v>
      </c>
      <c r="D3072" t="s">
        <v>105</v>
      </c>
      <c r="E3072" t="s">
        <v>386</v>
      </c>
      <c r="F3072" s="113" t="str">
        <f>VLOOKUP(B3072,'DEER BldgType Assignment'!$B$7:$C$139,2,FALSE)</f>
        <v>MLI</v>
      </c>
      <c r="G3072" s="113"/>
      <c r="H3072" s="113" t="str">
        <f t="shared" si="47"/>
        <v>MLI</v>
      </c>
      <c r="I3072">
        <v>1</v>
      </c>
    </row>
    <row r="3073" spans="2:9">
      <c r="B3073" t="s">
        <v>215</v>
      </c>
      <c r="C3073" t="s">
        <v>34</v>
      </c>
      <c r="D3073" t="s">
        <v>36</v>
      </c>
      <c r="E3073" t="s">
        <v>379</v>
      </c>
      <c r="F3073" s="113" t="str">
        <f>VLOOKUP(B3073,'DEER BldgType Assignment'!$B$7:$C$139,2,FALSE)</f>
        <v>OfL</v>
      </c>
      <c r="G3073" s="113"/>
      <c r="H3073" s="113" t="str">
        <f t="shared" si="47"/>
        <v>OfL</v>
      </c>
      <c r="I3073">
        <v>1</v>
      </c>
    </row>
    <row r="3074" spans="2:9">
      <c r="B3074" t="s">
        <v>215</v>
      </c>
      <c r="C3074" t="s">
        <v>34</v>
      </c>
      <c r="D3074" t="s">
        <v>36</v>
      </c>
      <c r="E3074" t="s">
        <v>397</v>
      </c>
      <c r="F3074" s="113" t="str">
        <f>VLOOKUP(B3074,'DEER BldgType Assignment'!$B$7:$C$139,2,FALSE)</f>
        <v>OfL</v>
      </c>
      <c r="G3074" s="113"/>
      <c r="H3074" s="113" t="str">
        <f t="shared" si="47"/>
        <v>OfL</v>
      </c>
      <c r="I3074">
        <v>1</v>
      </c>
    </row>
    <row r="3075" spans="2:9">
      <c r="B3075" t="s">
        <v>308</v>
      </c>
      <c r="C3075" t="s">
        <v>34</v>
      </c>
      <c r="D3075" t="s">
        <v>34</v>
      </c>
      <c r="E3075" t="s">
        <v>179</v>
      </c>
      <c r="F3075" s="113" t="str">
        <f>VLOOKUP(B3075,'DEER BldgType Assignment'!$B$7:$C$139,2,FALSE)</f>
        <v>OfS</v>
      </c>
      <c r="G3075" s="113"/>
      <c r="H3075" s="113" t="str">
        <f t="shared" si="47"/>
        <v>OfS</v>
      </c>
      <c r="I3075">
        <v>1</v>
      </c>
    </row>
    <row r="3076" spans="2:9">
      <c r="B3076" t="s">
        <v>308</v>
      </c>
      <c r="C3076" t="s">
        <v>34</v>
      </c>
      <c r="D3076" t="s">
        <v>34</v>
      </c>
      <c r="E3076" t="s">
        <v>406</v>
      </c>
      <c r="F3076" s="113" t="str">
        <f>VLOOKUP(B3076,'DEER BldgType Assignment'!$B$7:$C$139,2,FALSE)</f>
        <v>OfS</v>
      </c>
      <c r="G3076" s="113"/>
      <c r="H3076" s="113" t="str">
        <f t="shared" si="47"/>
        <v>OfS</v>
      </c>
      <c r="I3076">
        <v>1</v>
      </c>
    </row>
    <row r="3077" spans="2:9">
      <c r="B3077" t="s">
        <v>335</v>
      </c>
      <c r="C3077" t="s">
        <v>48</v>
      </c>
      <c r="D3077" t="s">
        <v>48</v>
      </c>
      <c r="E3077" t="s">
        <v>366</v>
      </c>
      <c r="F3077" s="113" t="str">
        <f>VLOOKUP(B3077,'DEER BldgType Assignment'!$B$7:$C$139,2,FALSE)</f>
        <v>RtS</v>
      </c>
      <c r="G3077" s="113"/>
      <c r="H3077" s="113" t="str">
        <f t="shared" si="47"/>
        <v>RtS</v>
      </c>
      <c r="I3077">
        <v>1</v>
      </c>
    </row>
    <row r="3078" spans="2:9">
      <c r="B3078" t="s">
        <v>335</v>
      </c>
      <c r="C3078" t="s">
        <v>48</v>
      </c>
      <c r="D3078" t="s">
        <v>48</v>
      </c>
      <c r="E3078" t="s">
        <v>401</v>
      </c>
      <c r="F3078" s="113" t="str">
        <f>VLOOKUP(B3078,'DEER BldgType Assignment'!$B$7:$C$139,2,FALSE)</f>
        <v>RtS</v>
      </c>
      <c r="G3078" s="113"/>
      <c r="H3078" s="113" t="str">
        <f t="shared" si="47"/>
        <v>RtS</v>
      </c>
      <c r="I3078">
        <v>1</v>
      </c>
    </row>
    <row r="3079" spans="2:9">
      <c r="B3079" s="100" t="s">
        <v>298</v>
      </c>
      <c r="C3079" t="s">
        <v>48</v>
      </c>
      <c r="D3079" t="s">
        <v>34</v>
      </c>
      <c r="E3079" t="s">
        <v>366</v>
      </c>
      <c r="F3079" s="113" t="str">
        <f>VLOOKUP(B3079,'DEER BldgType Assignment'!$B$7:$C$139,2,FALSE)</f>
        <v>OfS</v>
      </c>
      <c r="G3079" s="113"/>
      <c r="H3079" s="113" t="str">
        <f t="shared" si="47"/>
        <v>OfS</v>
      </c>
      <c r="I3079">
        <v>1</v>
      </c>
    </row>
    <row r="3080" spans="2:9">
      <c r="B3080" t="s">
        <v>285</v>
      </c>
      <c r="C3080" t="s">
        <v>34</v>
      </c>
      <c r="D3080" t="s">
        <v>40</v>
      </c>
      <c r="E3080" t="s">
        <v>366</v>
      </c>
      <c r="F3080" s="113" t="str">
        <f>VLOOKUP(B3080,'DEER BldgType Assignment'!$B$7:$C$139,2,FALSE)</f>
        <v>MBT</v>
      </c>
      <c r="G3080" s="113"/>
      <c r="H3080" s="113" t="str">
        <f t="shared" ref="H3080:H3143" si="48">IF(ISBLANK(G3080),F3080,G3080)</f>
        <v>MBT</v>
      </c>
      <c r="I3080">
        <v>2</v>
      </c>
    </row>
    <row r="3081" spans="2:9">
      <c r="B3081" t="s">
        <v>215</v>
      </c>
      <c r="C3081" t="s">
        <v>34</v>
      </c>
      <c r="D3081" t="s">
        <v>36</v>
      </c>
      <c r="E3081" t="s">
        <v>385</v>
      </c>
      <c r="F3081" s="113" t="str">
        <f>VLOOKUP(B3081,'DEER BldgType Assignment'!$B$7:$C$139,2,FALSE)</f>
        <v>OfL</v>
      </c>
      <c r="G3081" s="113"/>
      <c r="H3081" s="113" t="str">
        <f t="shared" si="48"/>
        <v>OfL</v>
      </c>
      <c r="I3081">
        <v>1</v>
      </c>
    </row>
    <row r="3082" spans="2:9">
      <c r="B3082" t="s">
        <v>215</v>
      </c>
      <c r="C3082" t="s">
        <v>34</v>
      </c>
      <c r="D3082" t="s">
        <v>36</v>
      </c>
      <c r="E3082" t="s">
        <v>406</v>
      </c>
      <c r="F3082" s="113" t="str">
        <f>VLOOKUP(B3082,'DEER BldgType Assignment'!$B$7:$C$139,2,FALSE)</f>
        <v>OfL</v>
      </c>
      <c r="G3082" s="113"/>
      <c r="H3082" s="113" t="str">
        <f t="shared" si="48"/>
        <v>OfL</v>
      </c>
      <c r="I3082">
        <v>1</v>
      </c>
    </row>
    <row r="3083" spans="2:9">
      <c r="B3083" t="s">
        <v>341</v>
      </c>
      <c r="C3083" t="s">
        <v>44</v>
      </c>
      <c r="D3083" t="s">
        <v>44</v>
      </c>
      <c r="E3083" t="s">
        <v>405</v>
      </c>
      <c r="F3083" s="113" t="str">
        <f>VLOOKUP(B3083,'DEER BldgType Assignment'!$B$7:$C$139,2,FALSE)</f>
        <v>RSD</v>
      </c>
      <c r="G3083" s="113"/>
      <c r="H3083" s="113" t="str">
        <f t="shared" si="48"/>
        <v>RSD</v>
      </c>
      <c r="I3083">
        <v>1</v>
      </c>
    </row>
    <row r="3084" spans="2:9">
      <c r="B3084" t="s">
        <v>308</v>
      </c>
      <c r="C3084" t="s">
        <v>34</v>
      </c>
      <c r="D3084" t="s">
        <v>34</v>
      </c>
      <c r="E3084" t="s">
        <v>366</v>
      </c>
      <c r="F3084" s="113" t="str">
        <f>VLOOKUP(B3084,'DEER BldgType Assignment'!$B$7:$C$139,2,FALSE)</f>
        <v>OfS</v>
      </c>
      <c r="G3084" s="113"/>
      <c r="H3084" s="113" t="str">
        <f t="shared" si="48"/>
        <v>OfS</v>
      </c>
      <c r="I3084">
        <v>1</v>
      </c>
    </row>
    <row r="3085" spans="2:9">
      <c r="B3085" t="s">
        <v>215</v>
      </c>
      <c r="C3085" t="s">
        <v>34</v>
      </c>
      <c r="D3085" t="s">
        <v>36</v>
      </c>
      <c r="E3085" t="s">
        <v>386</v>
      </c>
      <c r="F3085" s="113" t="str">
        <f>VLOOKUP(B3085,'DEER BldgType Assignment'!$B$7:$C$139,2,FALSE)</f>
        <v>OfL</v>
      </c>
      <c r="G3085" s="113"/>
      <c r="H3085" s="113" t="str">
        <f t="shared" si="48"/>
        <v>OfL</v>
      </c>
      <c r="I3085">
        <v>1</v>
      </c>
    </row>
    <row r="3086" spans="2:9">
      <c r="B3086" t="s">
        <v>335</v>
      </c>
      <c r="C3086" t="s">
        <v>48</v>
      </c>
      <c r="D3086" t="s">
        <v>48</v>
      </c>
      <c r="E3086" t="s">
        <v>400</v>
      </c>
      <c r="F3086" s="113" t="str">
        <f>VLOOKUP(B3086,'DEER BldgType Assignment'!$B$7:$C$139,2,FALSE)</f>
        <v>RtS</v>
      </c>
      <c r="G3086" s="113"/>
      <c r="H3086" s="113" t="str">
        <f t="shared" si="48"/>
        <v>RtS</v>
      </c>
      <c r="I3086">
        <v>1</v>
      </c>
    </row>
    <row r="3087" spans="2:9">
      <c r="B3087" t="s">
        <v>253</v>
      </c>
      <c r="C3087" t="s">
        <v>34</v>
      </c>
      <c r="D3087" t="s">
        <v>34</v>
      </c>
      <c r="E3087" t="s">
        <v>385</v>
      </c>
      <c r="F3087" s="113" t="str">
        <f>VLOOKUP(B3087,'DEER BldgType Assignment'!$B$7:$C$139,2,FALSE)</f>
        <v>OfS</v>
      </c>
      <c r="G3087" s="113"/>
      <c r="H3087" s="113" t="str">
        <f t="shared" si="48"/>
        <v>OfS</v>
      </c>
      <c r="I3087">
        <v>1</v>
      </c>
    </row>
    <row r="3088" spans="2:9">
      <c r="B3088" t="s">
        <v>253</v>
      </c>
      <c r="C3088" t="s">
        <v>34</v>
      </c>
      <c r="D3088" t="s">
        <v>34</v>
      </c>
      <c r="E3088" t="s">
        <v>366</v>
      </c>
      <c r="F3088" s="113" t="str">
        <f>VLOOKUP(B3088,'DEER BldgType Assignment'!$B$7:$C$139,2,FALSE)</f>
        <v>OfS</v>
      </c>
      <c r="G3088" s="113"/>
      <c r="H3088" s="113" t="str">
        <f t="shared" si="48"/>
        <v>OfS</v>
      </c>
      <c r="I3088">
        <v>1</v>
      </c>
    </row>
    <row r="3089" spans="2:9">
      <c r="B3089" t="s">
        <v>308</v>
      </c>
      <c r="C3089" t="s">
        <v>34</v>
      </c>
      <c r="D3089" t="s">
        <v>34</v>
      </c>
      <c r="E3089" t="s">
        <v>366</v>
      </c>
      <c r="F3089" s="113" t="str">
        <f>VLOOKUP(B3089,'DEER BldgType Assignment'!$B$7:$C$139,2,FALSE)</f>
        <v>OfS</v>
      </c>
      <c r="G3089" s="113"/>
      <c r="H3089" s="113" t="str">
        <f t="shared" si="48"/>
        <v>OfS</v>
      </c>
      <c r="I3089">
        <v>1</v>
      </c>
    </row>
    <row r="3090" spans="2:9">
      <c r="B3090" t="s">
        <v>308</v>
      </c>
      <c r="C3090" t="s">
        <v>34</v>
      </c>
      <c r="D3090" t="s">
        <v>34</v>
      </c>
      <c r="E3090" t="s">
        <v>387</v>
      </c>
      <c r="F3090" s="113" t="str">
        <f>VLOOKUP(B3090,'DEER BldgType Assignment'!$B$7:$C$139,2,FALSE)</f>
        <v>OfS</v>
      </c>
      <c r="G3090" s="113"/>
      <c r="H3090" s="113" t="str">
        <f t="shared" si="48"/>
        <v>OfS</v>
      </c>
      <c r="I3090">
        <v>1</v>
      </c>
    </row>
    <row r="3091" spans="2:9">
      <c r="B3091" s="100" t="s">
        <v>341</v>
      </c>
      <c r="C3091" t="s">
        <v>44</v>
      </c>
      <c r="D3091" t="s">
        <v>44</v>
      </c>
      <c r="E3091" t="s">
        <v>366</v>
      </c>
      <c r="F3091" s="113" t="str">
        <f>VLOOKUP(B3091,'DEER BldgType Assignment'!$B$7:$C$139,2,FALSE)</f>
        <v>RSD</v>
      </c>
      <c r="G3091" s="113"/>
      <c r="H3091" s="113" t="str">
        <f t="shared" si="48"/>
        <v>RSD</v>
      </c>
      <c r="I3091">
        <v>1</v>
      </c>
    </row>
    <row r="3092" spans="2:9">
      <c r="B3092" t="s">
        <v>293</v>
      </c>
      <c r="C3092" t="s">
        <v>34</v>
      </c>
      <c r="D3092" t="s">
        <v>34</v>
      </c>
      <c r="E3092" t="s">
        <v>406</v>
      </c>
      <c r="F3092" s="113" t="str">
        <f>VLOOKUP(B3092,'DEER BldgType Assignment'!$B$7:$C$139,2,FALSE)</f>
        <v>OfS</v>
      </c>
      <c r="G3092" s="113"/>
      <c r="H3092" s="113" t="str">
        <f t="shared" si="48"/>
        <v>OfS</v>
      </c>
      <c r="I3092">
        <v>1</v>
      </c>
    </row>
    <row r="3093" spans="2:9">
      <c r="B3093" t="s">
        <v>231</v>
      </c>
      <c r="C3093" t="s">
        <v>48</v>
      </c>
      <c r="D3093" t="s">
        <v>48</v>
      </c>
      <c r="E3093" t="s">
        <v>366</v>
      </c>
      <c r="F3093" s="113" t="str">
        <f>VLOOKUP(B3093,'DEER BldgType Assignment'!$B$7:$C$139,2,FALSE)</f>
        <v>RtS</v>
      </c>
      <c r="G3093" s="113"/>
      <c r="H3093" s="113" t="str">
        <f t="shared" si="48"/>
        <v>RtS</v>
      </c>
      <c r="I3093">
        <v>1</v>
      </c>
    </row>
    <row r="3094" spans="2:9">
      <c r="B3094" t="s">
        <v>231</v>
      </c>
      <c r="C3094" t="s">
        <v>48</v>
      </c>
      <c r="D3094" t="s">
        <v>48</v>
      </c>
      <c r="E3094" t="s">
        <v>387</v>
      </c>
      <c r="F3094" s="113" t="str">
        <f>VLOOKUP(B3094,'DEER BldgType Assignment'!$B$7:$C$139,2,FALSE)</f>
        <v>RtS</v>
      </c>
      <c r="G3094" s="113"/>
      <c r="H3094" s="113" t="str">
        <f t="shared" si="48"/>
        <v>RtS</v>
      </c>
      <c r="I3094">
        <v>1</v>
      </c>
    </row>
    <row r="3095" spans="2:9">
      <c r="B3095" t="s">
        <v>223</v>
      </c>
      <c r="C3095" t="s">
        <v>34</v>
      </c>
      <c r="D3095" t="s">
        <v>105</v>
      </c>
      <c r="E3095" t="s">
        <v>366</v>
      </c>
      <c r="F3095" s="113" t="str">
        <f>VLOOKUP(B3095,'DEER BldgType Assignment'!$B$7:$C$139,2,FALSE)</f>
        <v>MLI</v>
      </c>
      <c r="G3095" s="113"/>
      <c r="H3095" s="113" t="str">
        <f t="shared" si="48"/>
        <v>MLI</v>
      </c>
      <c r="I3095">
        <v>2</v>
      </c>
    </row>
    <row r="3096" spans="2:9">
      <c r="B3096" s="100" t="s">
        <v>340</v>
      </c>
      <c r="C3096" t="s">
        <v>373</v>
      </c>
      <c r="D3096" t="s">
        <v>50</v>
      </c>
      <c r="E3096" t="s">
        <v>387</v>
      </c>
      <c r="F3096" s="113" t="str">
        <f>VLOOKUP(B3096,'DEER BldgType Assignment'!$B$7:$C$139,2,FALSE)</f>
        <v>SCn</v>
      </c>
      <c r="G3096" s="113"/>
      <c r="H3096" s="113" t="str">
        <f t="shared" si="48"/>
        <v>SCn</v>
      </c>
      <c r="I3096">
        <v>1</v>
      </c>
    </row>
    <row r="3097" spans="2:9">
      <c r="B3097" t="s">
        <v>234</v>
      </c>
      <c r="C3097" t="s">
        <v>15</v>
      </c>
      <c r="D3097" t="s">
        <v>15</v>
      </c>
      <c r="E3097" t="s">
        <v>389</v>
      </c>
      <c r="F3097" s="113" t="str">
        <f>VLOOKUP(B3097,'DEER BldgType Assignment'!$B$7:$C$139,2,FALSE)</f>
        <v>Asm</v>
      </c>
      <c r="G3097" s="113"/>
      <c r="H3097" s="113" t="str">
        <f t="shared" si="48"/>
        <v>Asm</v>
      </c>
      <c r="I3097">
        <v>2</v>
      </c>
    </row>
    <row r="3098" spans="2:9">
      <c r="B3098" t="s">
        <v>234</v>
      </c>
      <c r="C3098" t="s">
        <v>15</v>
      </c>
      <c r="D3098" t="s">
        <v>15</v>
      </c>
      <c r="E3098" t="s">
        <v>391</v>
      </c>
      <c r="F3098" s="113" t="str">
        <f>VLOOKUP(B3098,'DEER BldgType Assignment'!$B$7:$C$139,2,FALSE)</f>
        <v>Asm</v>
      </c>
      <c r="G3098" s="113"/>
      <c r="H3098" s="113" t="str">
        <f t="shared" si="48"/>
        <v>Asm</v>
      </c>
      <c r="I3098">
        <v>1</v>
      </c>
    </row>
    <row r="3099" spans="2:9">
      <c r="B3099" t="s">
        <v>234</v>
      </c>
      <c r="C3099" t="s">
        <v>15</v>
      </c>
      <c r="D3099" t="s">
        <v>15</v>
      </c>
      <c r="E3099" t="s">
        <v>406</v>
      </c>
      <c r="F3099" s="113" t="str">
        <f>VLOOKUP(B3099,'DEER BldgType Assignment'!$B$7:$C$139,2,FALSE)</f>
        <v>Asm</v>
      </c>
      <c r="G3099" s="113"/>
      <c r="H3099" s="113" t="str">
        <f t="shared" si="48"/>
        <v>Asm</v>
      </c>
      <c r="I3099">
        <v>1</v>
      </c>
    </row>
    <row r="3100" spans="2:9">
      <c r="B3100" t="s">
        <v>234</v>
      </c>
      <c r="C3100" t="s">
        <v>15</v>
      </c>
      <c r="D3100" t="s">
        <v>15</v>
      </c>
      <c r="E3100" t="s">
        <v>378</v>
      </c>
      <c r="F3100" s="113" t="str">
        <f>VLOOKUP(B3100,'DEER BldgType Assignment'!$B$7:$C$139,2,FALSE)</f>
        <v>Asm</v>
      </c>
      <c r="G3100" s="113"/>
      <c r="H3100" s="113" t="str">
        <f t="shared" si="48"/>
        <v>Asm</v>
      </c>
      <c r="I3100">
        <v>1</v>
      </c>
    </row>
    <row r="3101" spans="2:9">
      <c r="B3101" t="s">
        <v>234</v>
      </c>
      <c r="C3101" t="s">
        <v>15</v>
      </c>
      <c r="D3101" t="s">
        <v>15</v>
      </c>
      <c r="E3101" t="s">
        <v>397</v>
      </c>
      <c r="F3101" s="113" t="str">
        <f>VLOOKUP(B3101,'DEER BldgType Assignment'!$B$7:$C$139,2,FALSE)</f>
        <v>Asm</v>
      </c>
      <c r="G3101" s="113"/>
      <c r="H3101" s="113" t="str">
        <f t="shared" si="48"/>
        <v>Asm</v>
      </c>
      <c r="I3101">
        <v>1</v>
      </c>
    </row>
    <row r="3102" spans="2:9">
      <c r="B3102" t="s">
        <v>234</v>
      </c>
      <c r="C3102" t="s">
        <v>15</v>
      </c>
      <c r="D3102" t="s">
        <v>15</v>
      </c>
      <c r="E3102" t="s">
        <v>411</v>
      </c>
      <c r="F3102" s="113" t="str">
        <f>VLOOKUP(B3102,'DEER BldgType Assignment'!$B$7:$C$139,2,FALSE)</f>
        <v>Asm</v>
      </c>
      <c r="G3102" s="113"/>
      <c r="H3102" s="113" t="str">
        <f t="shared" si="48"/>
        <v>Asm</v>
      </c>
      <c r="I3102">
        <v>1</v>
      </c>
    </row>
    <row r="3103" spans="2:9">
      <c r="B3103" t="s">
        <v>234</v>
      </c>
      <c r="C3103" t="s">
        <v>15</v>
      </c>
      <c r="D3103" t="s">
        <v>15</v>
      </c>
      <c r="E3103" t="s">
        <v>366</v>
      </c>
      <c r="F3103" s="113" t="str">
        <f>VLOOKUP(B3103,'DEER BldgType Assignment'!$B$7:$C$139,2,FALSE)</f>
        <v>Asm</v>
      </c>
      <c r="G3103" s="113"/>
      <c r="H3103" s="113" t="str">
        <f t="shared" si="48"/>
        <v>Asm</v>
      </c>
      <c r="I3103">
        <v>2</v>
      </c>
    </row>
    <row r="3104" spans="2:9">
      <c r="B3104" t="s">
        <v>234</v>
      </c>
      <c r="C3104" t="s">
        <v>15</v>
      </c>
      <c r="D3104" t="s">
        <v>15</v>
      </c>
      <c r="E3104" t="s">
        <v>385</v>
      </c>
      <c r="F3104" s="113" t="str">
        <f>VLOOKUP(B3104,'DEER BldgType Assignment'!$B$7:$C$139,2,FALSE)</f>
        <v>Asm</v>
      </c>
      <c r="G3104" s="113"/>
      <c r="H3104" s="113" t="str">
        <f t="shared" si="48"/>
        <v>Asm</v>
      </c>
      <c r="I3104">
        <v>4</v>
      </c>
    </row>
    <row r="3105" spans="2:9">
      <c r="B3105" t="s">
        <v>310</v>
      </c>
      <c r="C3105" t="s">
        <v>19</v>
      </c>
      <c r="D3105" t="s">
        <v>101</v>
      </c>
      <c r="E3105" t="s">
        <v>389</v>
      </c>
      <c r="F3105" s="113" t="str">
        <f>VLOOKUP(B3105,'DEER BldgType Assignment'!$B$7:$C$139,2,FALSE)</f>
        <v>ESe</v>
      </c>
      <c r="G3105" s="113"/>
      <c r="H3105" s="113" t="str">
        <f t="shared" si="48"/>
        <v>ESe</v>
      </c>
      <c r="I3105">
        <v>2</v>
      </c>
    </row>
    <row r="3106" spans="2:9">
      <c r="B3106" t="s">
        <v>310</v>
      </c>
      <c r="C3106" t="s">
        <v>19</v>
      </c>
      <c r="D3106" t="s">
        <v>101</v>
      </c>
      <c r="E3106" t="s">
        <v>385</v>
      </c>
      <c r="F3106" s="113" t="str">
        <f>VLOOKUP(B3106,'DEER BldgType Assignment'!$B$7:$C$139,2,FALSE)</f>
        <v>ESe</v>
      </c>
      <c r="G3106" s="113"/>
      <c r="H3106" s="113" t="str">
        <f t="shared" si="48"/>
        <v>ESe</v>
      </c>
      <c r="I3106">
        <v>3</v>
      </c>
    </row>
    <row r="3107" spans="2:9">
      <c r="B3107" t="s">
        <v>310</v>
      </c>
      <c r="C3107" t="s">
        <v>19</v>
      </c>
      <c r="D3107" t="s">
        <v>101</v>
      </c>
      <c r="E3107" t="s">
        <v>397</v>
      </c>
      <c r="F3107" s="113" t="str">
        <f>VLOOKUP(B3107,'DEER BldgType Assignment'!$B$7:$C$139,2,FALSE)</f>
        <v>ESe</v>
      </c>
      <c r="G3107" s="113"/>
      <c r="H3107" s="113" t="str">
        <f t="shared" si="48"/>
        <v>ESe</v>
      </c>
      <c r="I3107">
        <v>1</v>
      </c>
    </row>
    <row r="3108" spans="2:9">
      <c r="B3108" t="s">
        <v>310</v>
      </c>
      <c r="C3108" t="s">
        <v>19</v>
      </c>
      <c r="D3108" t="s">
        <v>101</v>
      </c>
      <c r="E3108" t="s">
        <v>386</v>
      </c>
      <c r="F3108" s="113" t="str">
        <f>VLOOKUP(B3108,'DEER BldgType Assignment'!$B$7:$C$139,2,FALSE)</f>
        <v>ESe</v>
      </c>
      <c r="G3108" s="113"/>
      <c r="H3108" s="113" t="str">
        <f t="shared" si="48"/>
        <v>ESe</v>
      </c>
      <c r="I3108">
        <v>1</v>
      </c>
    </row>
    <row r="3109" spans="2:9">
      <c r="B3109" t="s">
        <v>291</v>
      </c>
      <c r="C3109" t="s">
        <v>17</v>
      </c>
      <c r="D3109" t="s">
        <v>100</v>
      </c>
      <c r="E3109" t="s">
        <v>389</v>
      </c>
      <c r="F3109" s="113" t="str">
        <f>VLOOKUP(B3109,'DEER BldgType Assignment'!$B$7:$C$139,2,FALSE)</f>
        <v>EPr</v>
      </c>
      <c r="G3109" s="113"/>
      <c r="H3109" s="113" t="str">
        <f t="shared" si="48"/>
        <v>EPr</v>
      </c>
      <c r="I3109">
        <v>3</v>
      </c>
    </row>
    <row r="3110" spans="2:9">
      <c r="B3110" t="s">
        <v>291</v>
      </c>
      <c r="C3110" t="s">
        <v>17</v>
      </c>
      <c r="D3110" t="s">
        <v>100</v>
      </c>
      <c r="E3110" t="s">
        <v>386</v>
      </c>
      <c r="F3110" s="113" t="str">
        <f>VLOOKUP(B3110,'DEER BldgType Assignment'!$B$7:$C$139,2,FALSE)</f>
        <v>EPr</v>
      </c>
      <c r="G3110" s="113"/>
      <c r="H3110" s="113" t="str">
        <f t="shared" si="48"/>
        <v>EPr</v>
      </c>
      <c r="I3110">
        <v>1</v>
      </c>
    </row>
    <row r="3111" spans="2:9">
      <c r="B3111" t="s">
        <v>291</v>
      </c>
      <c r="C3111" t="s">
        <v>17</v>
      </c>
      <c r="D3111" t="s">
        <v>100</v>
      </c>
      <c r="E3111" t="s">
        <v>387</v>
      </c>
      <c r="F3111" s="113" t="str">
        <f>VLOOKUP(B3111,'DEER BldgType Assignment'!$B$7:$C$139,2,FALSE)</f>
        <v>EPr</v>
      </c>
      <c r="G3111" s="113"/>
      <c r="H3111" s="113" t="str">
        <f t="shared" si="48"/>
        <v>EPr</v>
      </c>
      <c r="I3111">
        <v>1</v>
      </c>
    </row>
    <row r="3112" spans="2:9">
      <c r="B3112" s="100" t="s">
        <v>317</v>
      </c>
      <c r="C3112" t="s">
        <v>36</v>
      </c>
      <c r="D3112" t="s">
        <v>36</v>
      </c>
      <c r="E3112" t="s">
        <v>398</v>
      </c>
      <c r="F3112" s="113" t="str">
        <f>VLOOKUP(B3112,'DEER BldgType Assignment'!$B$7:$C$139,2,FALSE)</f>
        <v>OfL</v>
      </c>
      <c r="G3112" s="113"/>
      <c r="H3112" s="113" t="str">
        <f t="shared" si="48"/>
        <v>OfL</v>
      </c>
      <c r="I3112">
        <v>2</v>
      </c>
    </row>
    <row r="3113" spans="2:9">
      <c r="B3113" s="100" t="s">
        <v>317</v>
      </c>
      <c r="C3113" t="s">
        <v>36</v>
      </c>
      <c r="D3113" t="s">
        <v>36</v>
      </c>
      <c r="E3113" t="s">
        <v>379</v>
      </c>
      <c r="F3113" s="113" t="str">
        <f>VLOOKUP(B3113,'DEER BldgType Assignment'!$B$7:$C$139,2,FALSE)</f>
        <v>OfL</v>
      </c>
      <c r="G3113" s="113"/>
      <c r="H3113" s="113" t="str">
        <f t="shared" si="48"/>
        <v>OfL</v>
      </c>
      <c r="I3113">
        <v>1</v>
      </c>
    </row>
    <row r="3114" spans="2:9">
      <c r="B3114" s="100" t="s">
        <v>317</v>
      </c>
      <c r="C3114" t="s">
        <v>36</v>
      </c>
      <c r="D3114" t="s">
        <v>36</v>
      </c>
      <c r="E3114" t="s">
        <v>397</v>
      </c>
      <c r="F3114" s="113" t="str">
        <f>VLOOKUP(B3114,'DEER BldgType Assignment'!$B$7:$C$139,2,FALSE)</f>
        <v>OfL</v>
      </c>
      <c r="G3114" s="113"/>
      <c r="H3114" s="113" t="str">
        <f t="shared" si="48"/>
        <v>OfL</v>
      </c>
      <c r="I3114">
        <v>7</v>
      </c>
    </row>
    <row r="3115" spans="2:9">
      <c r="B3115" t="s">
        <v>327</v>
      </c>
      <c r="C3115" t="s">
        <v>380</v>
      </c>
      <c r="D3115" t="s">
        <v>289</v>
      </c>
      <c r="E3115" t="s">
        <v>366</v>
      </c>
      <c r="F3115" s="113" t="str">
        <f>VLOOKUP(B3115,'DEER BldgType Assignment'!$B$7:$C$139,2,FALSE)</f>
        <v>NA</v>
      </c>
      <c r="G3115" s="113"/>
      <c r="H3115" s="113" t="str">
        <f t="shared" si="48"/>
        <v>NA</v>
      </c>
      <c r="I3115">
        <v>1</v>
      </c>
    </row>
    <row r="3116" spans="2:9">
      <c r="B3116" t="s">
        <v>327</v>
      </c>
      <c r="C3116" t="s">
        <v>380</v>
      </c>
      <c r="D3116" t="s">
        <v>289</v>
      </c>
      <c r="E3116" t="s">
        <v>424</v>
      </c>
      <c r="F3116" s="113" t="str">
        <f>VLOOKUP(B3116,'DEER BldgType Assignment'!$B$7:$C$139,2,FALSE)</f>
        <v>NA</v>
      </c>
      <c r="G3116" s="113"/>
      <c r="H3116" s="113" t="str">
        <f t="shared" si="48"/>
        <v>NA</v>
      </c>
      <c r="I3116">
        <v>1</v>
      </c>
    </row>
    <row r="3117" spans="2:9">
      <c r="B3117" t="s">
        <v>327</v>
      </c>
      <c r="C3117" t="s">
        <v>380</v>
      </c>
      <c r="D3117" t="s">
        <v>289</v>
      </c>
      <c r="E3117" t="s">
        <v>385</v>
      </c>
      <c r="F3117" s="113" t="str">
        <f>VLOOKUP(B3117,'DEER BldgType Assignment'!$B$7:$C$139,2,FALSE)</f>
        <v>NA</v>
      </c>
      <c r="G3117" s="113"/>
      <c r="H3117" s="113" t="str">
        <f t="shared" si="48"/>
        <v>NA</v>
      </c>
      <c r="I3117">
        <v>1</v>
      </c>
    </row>
    <row r="3118" spans="2:9">
      <c r="B3118" t="s">
        <v>327</v>
      </c>
      <c r="C3118" t="s">
        <v>380</v>
      </c>
      <c r="D3118" t="s">
        <v>289</v>
      </c>
      <c r="E3118" t="s">
        <v>392</v>
      </c>
      <c r="F3118" s="113" t="str">
        <f>VLOOKUP(B3118,'DEER BldgType Assignment'!$B$7:$C$139,2,FALSE)</f>
        <v>NA</v>
      </c>
      <c r="G3118" s="113"/>
      <c r="H3118" s="113" t="str">
        <f t="shared" si="48"/>
        <v>NA</v>
      </c>
      <c r="I3118">
        <v>1</v>
      </c>
    </row>
    <row r="3119" spans="2:9">
      <c r="B3119" t="s">
        <v>327</v>
      </c>
      <c r="C3119" t="s">
        <v>380</v>
      </c>
      <c r="D3119" t="s">
        <v>289</v>
      </c>
      <c r="E3119" t="s">
        <v>409</v>
      </c>
      <c r="F3119" s="113" t="str">
        <f>VLOOKUP(B3119,'DEER BldgType Assignment'!$B$7:$C$139,2,FALSE)</f>
        <v>NA</v>
      </c>
      <c r="G3119" s="113"/>
      <c r="H3119" s="113" t="str">
        <f t="shared" si="48"/>
        <v>NA</v>
      </c>
      <c r="I3119">
        <v>1</v>
      </c>
    </row>
    <row r="3120" spans="2:9">
      <c r="B3120" t="s">
        <v>276</v>
      </c>
      <c r="C3120" t="s">
        <v>276</v>
      </c>
      <c r="D3120" t="s">
        <v>105</v>
      </c>
      <c r="E3120" t="s">
        <v>396</v>
      </c>
      <c r="F3120" s="113" t="str">
        <f>VLOOKUP(B3120,'DEER BldgType Assignment'!$B$7:$C$139,2,FALSE)</f>
        <v>MLI</v>
      </c>
      <c r="G3120" s="113"/>
      <c r="H3120" s="113" t="str">
        <f t="shared" si="48"/>
        <v>MLI</v>
      </c>
      <c r="I3120">
        <v>5</v>
      </c>
    </row>
    <row r="3121" spans="2:9">
      <c r="B3121" t="s">
        <v>223</v>
      </c>
      <c r="C3121" t="s">
        <v>276</v>
      </c>
      <c r="D3121" t="s">
        <v>105</v>
      </c>
      <c r="E3121" t="s">
        <v>397</v>
      </c>
      <c r="F3121" s="113" t="str">
        <f>VLOOKUP(B3121,'DEER BldgType Assignment'!$B$7:$C$139,2,FALSE)</f>
        <v>MLI</v>
      </c>
      <c r="G3121" s="113"/>
      <c r="H3121" s="113" t="str">
        <f t="shared" si="48"/>
        <v>MLI</v>
      </c>
      <c r="I3121">
        <v>2</v>
      </c>
    </row>
    <row r="3122" spans="2:9">
      <c r="B3122" t="s">
        <v>223</v>
      </c>
      <c r="C3122" t="s">
        <v>276</v>
      </c>
      <c r="D3122" t="s">
        <v>105</v>
      </c>
      <c r="E3122" t="s">
        <v>386</v>
      </c>
      <c r="F3122" s="113" t="str">
        <f>VLOOKUP(B3122,'DEER BldgType Assignment'!$B$7:$C$139,2,FALSE)</f>
        <v>MLI</v>
      </c>
      <c r="G3122" s="113"/>
      <c r="H3122" s="113" t="str">
        <f t="shared" si="48"/>
        <v>MLI</v>
      </c>
      <c r="I3122">
        <v>1</v>
      </c>
    </row>
    <row r="3123" spans="2:9">
      <c r="B3123" t="s">
        <v>223</v>
      </c>
      <c r="C3123" t="s">
        <v>276</v>
      </c>
      <c r="D3123" t="s">
        <v>105</v>
      </c>
      <c r="E3123" t="s">
        <v>398</v>
      </c>
      <c r="F3123" s="113" t="str">
        <f>VLOOKUP(B3123,'DEER BldgType Assignment'!$B$7:$C$139,2,FALSE)</f>
        <v>MLI</v>
      </c>
      <c r="G3123" s="113"/>
      <c r="H3123" s="113" t="str">
        <f t="shared" si="48"/>
        <v>MLI</v>
      </c>
      <c r="I3123">
        <v>2</v>
      </c>
    </row>
    <row r="3124" spans="2:9">
      <c r="B3124" t="s">
        <v>223</v>
      </c>
      <c r="C3124" t="s">
        <v>276</v>
      </c>
      <c r="D3124" t="s">
        <v>105</v>
      </c>
      <c r="E3124" t="s">
        <v>391</v>
      </c>
      <c r="F3124" s="113" t="str">
        <f>VLOOKUP(B3124,'DEER BldgType Assignment'!$B$7:$C$139,2,FALSE)</f>
        <v>MLI</v>
      </c>
      <c r="G3124" s="113"/>
      <c r="H3124" s="113" t="str">
        <f t="shared" si="48"/>
        <v>MLI</v>
      </c>
      <c r="I3124">
        <v>1</v>
      </c>
    </row>
    <row r="3125" spans="2:9">
      <c r="B3125" t="s">
        <v>223</v>
      </c>
      <c r="C3125" t="s">
        <v>276</v>
      </c>
      <c r="D3125" t="s">
        <v>105</v>
      </c>
      <c r="E3125" t="s">
        <v>366</v>
      </c>
      <c r="F3125" s="113" t="str">
        <f>VLOOKUP(B3125,'DEER BldgType Assignment'!$B$7:$C$139,2,FALSE)</f>
        <v>MLI</v>
      </c>
      <c r="G3125" s="113"/>
      <c r="H3125" s="113" t="str">
        <f t="shared" si="48"/>
        <v>MLI</v>
      </c>
      <c r="I3125">
        <v>2</v>
      </c>
    </row>
    <row r="3126" spans="2:9">
      <c r="B3126" t="s">
        <v>223</v>
      </c>
      <c r="C3126" t="s">
        <v>276</v>
      </c>
      <c r="D3126" t="s">
        <v>105</v>
      </c>
      <c r="E3126" t="s">
        <v>385</v>
      </c>
      <c r="F3126" s="113" t="str">
        <f>VLOOKUP(B3126,'DEER BldgType Assignment'!$B$7:$C$139,2,FALSE)</f>
        <v>MLI</v>
      </c>
      <c r="G3126" s="113"/>
      <c r="H3126" s="113" t="str">
        <f t="shared" si="48"/>
        <v>MLI</v>
      </c>
      <c r="I3126">
        <v>1</v>
      </c>
    </row>
    <row r="3127" spans="2:9">
      <c r="B3127" t="s">
        <v>288</v>
      </c>
      <c r="C3127" t="s">
        <v>165</v>
      </c>
      <c r="D3127" t="s">
        <v>48</v>
      </c>
      <c r="E3127" t="s">
        <v>288</v>
      </c>
      <c r="F3127" s="113" t="str">
        <f>VLOOKUP(B3127,'DEER BldgType Assignment'!$B$7:$C$139,2,FALSE)</f>
        <v>RtS</v>
      </c>
      <c r="G3127" s="113"/>
      <c r="H3127" s="113" t="str">
        <f t="shared" si="48"/>
        <v>RtS</v>
      </c>
      <c r="I3127">
        <v>2</v>
      </c>
    </row>
    <row r="3128" spans="2:9">
      <c r="B3128" t="s">
        <v>293</v>
      </c>
      <c r="C3128" t="s">
        <v>34</v>
      </c>
      <c r="D3128" t="s">
        <v>34</v>
      </c>
      <c r="E3128" t="s">
        <v>366</v>
      </c>
      <c r="F3128" s="113" t="str">
        <f>VLOOKUP(B3128,'DEER BldgType Assignment'!$B$7:$C$139,2,FALSE)</f>
        <v>OfS</v>
      </c>
      <c r="G3128" s="113"/>
      <c r="H3128" s="113" t="str">
        <f t="shared" si="48"/>
        <v>OfS</v>
      </c>
      <c r="I3128">
        <v>2</v>
      </c>
    </row>
    <row r="3129" spans="2:9">
      <c r="B3129" t="s">
        <v>223</v>
      </c>
      <c r="C3129" t="s">
        <v>276</v>
      </c>
      <c r="D3129" t="s">
        <v>105</v>
      </c>
      <c r="E3129" t="s">
        <v>400</v>
      </c>
      <c r="F3129" s="113" t="str">
        <f>VLOOKUP(B3129,'DEER BldgType Assignment'!$B$7:$C$139,2,FALSE)</f>
        <v>MLI</v>
      </c>
      <c r="G3129" s="113"/>
      <c r="H3129" s="113" t="str">
        <f t="shared" si="48"/>
        <v>MLI</v>
      </c>
      <c r="I3129">
        <v>5</v>
      </c>
    </row>
    <row r="3130" spans="2:9">
      <c r="B3130" t="s">
        <v>335</v>
      </c>
      <c r="C3130" t="s">
        <v>48</v>
      </c>
      <c r="D3130" t="s">
        <v>48</v>
      </c>
      <c r="E3130" t="s">
        <v>401</v>
      </c>
      <c r="F3130" s="113" t="str">
        <f>VLOOKUP(B3130,'DEER BldgType Assignment'!$B$7:$C$139,2,FALSE)</f>
        <v>RtS</v>
      </c>
      <c r="G3130" s="113"/>
      <c r="H3130" s="113" t="str">
        <f t="shared" si="48"/>
        <v>RtS</v>
      </c>
      <c r="I3130">
        <v>1</v>
      </c>
    </row>
    <row r="3131" spans="2:9">
      <c r="B3131" t="s">
        <v>223</v>
      </c>
      <c r="C3131" t="s">
        <v>276</v>
      </c>
      <c r="D3131" t="s">
        <v>105</v>
      </c>
      <c r="E3131" t="s">
        <v>385</v>
      </c>
      <c r="F3131" s="113" t="str">
        <f>VLOOKUP(B3131,'DEER BldgType Assignment'!$B$7:$C$139,2,FALSE)</f>
        <v>MLI</v>
      </c>
      <c r="G3131" s="113"/>
      <c r="H3131" s="113" t="str">
        <f t="shared" si="48"/>
        <v>MLI</v>
      </c>
      <c r="I3131">
        <v>1</v>
      </c>
    </row>
    <row r="3132" spans="2:9">
      <c r="B3132" t="s">
        <v>223</v>
      </c>
      <c r="C3132" t="s">
        <v>276</v>
      </c>
      <c r="D3132" t="s">
        <v>105</v>
      </c>
      <c r="E3132" t="s">
        <v>391</v>
      </c>
      <c r="F3132" s="113" t="str">
        <f>VLOOKUP(B3132,'DEER BldgType Assignment'!$B$7:$C$139,2,FALSE)</f>
        <v>MLI</v>
      </c>
      <c r="G3132" s="113"/>
      <c r="H3132" s="113" t="str">
        <f t="shared" si="48"/>
        <v>MLI</v>
      </c>
      <c r="I3132">
        <v>2</v>
      </c>
    </row>
    <row r="3133" spans="2:9">
      <c r="B3133" t="s">
        <v>223</v>
      </c>
      <c r="C3133" t="s">
        <v>276</v>
      </c>
      <c r="D3133" t="s">
        <v>105</v>
      </c>
      <c r="E3133" t="s">
        <v>392</v>
      </c>
      <c r="F3133" s="113" t="str">
        <f>VLOOKUP(B3133,'DEER BldgType Assignment'!$B$7:$C$139,2,FALSE)</f>
        <v>MLI</v>
      </c>
      <c r="G3133" s="113"/>
      <c r="H3133" s="113" t="str">
        <f t="shared" si="48"/>
        <v>MLI</v>
      </c>
      <c r="I3133">
        <v>1</v>
      </c>
    </row>
    <row r="3134" spans="2:9">
      <c r="B3134" t="s">
        <v>223</v>
      </c>
      <c r="C3134" t="s">
        <v>276</v>
      </c>
      <c r="D3134" t="s">
        <v>105</v>
      </c>
      <c r="E3134" t="s">
        <v>386</v>
      </c>
      <c r="F3134" s="113" t="str">
        <f>VLOOKUP(B3134,'DEER BldgType Assignment'!$B$7:$C$139,2,FALSE)</f>
        <v>MLI</v>
      </c>
      <c r="G3134" s="113"/>
      <c r="H3134" s="113" t="str">
        <f t="shared" si="48"/>
        <v>MLI</v>
      </c>
      <c r="I3134">
        <v>2</v>
      </c>
    </row>
    <row r="3135" spans="2:9">
      <c r="B3135" t="s">
        <v>223</v>
      </c>
      <c r="C3135" t="s">
        <v>276</v>
      </c>
      <c r="D3135" t="s">
        <v>105</v>
      </c>
      <c r="E3135" t="s">
        <v>400</v>
      </c>
      <c r="F3135" s="113" t="str">
        <f>VLOOKUP(B3135,'DEER BldgType Assignment'!$B$7:$C$139,2,FALSE)</f>
        <v>MLI</v>
      </c>
      <c r="G3135" s="113"/>
      <c r="H3135" s="113" t="str">
        <f t="shared" si="48"/>
        <v>MLI</v>
      </c>
      <c r="I3135">
        <v>2</v>
      </c>
    </row>
    <row r="3136" spans="2:9">
      <c r="B3136" s="100" t="s">
        <v>229</v>
      </c>
      <c r="C3136" t="s">
        <v>48</v>
      </c>
      <c r="D3136" t="s">
        <v>105</v>
      </c>
      <c r="E3136" t="s">
        <v>397</v>
      </c>
      <c r="F3136" s="113" t="str">
        <f>VLOOKUP(B3136,'DEER BldgType Assignment'!$B$7:$C$139,2,FALSE)</f>
        <v>MLI</v>
      </c>
      <c r="G3136" s="113"/>
      <c r="H3136" s="113" t="str">
        <f t="shared" si="48"/>
        <v>MLI</v>
      </c>
      <c r="I3136">
        <v>1</v>
      </c>
    </row>
    <row r="3137" spans="2:9">
      <c r="B3137" s="100" t="s">
        <v>229</v>
      </c>
      <c r="C3137" t="s">
        <v>48</v>
      </c>
      <c r="D3137" t="s">
        <v>105</v>
      </c>
      <c r="E3137" t="s">
        <v>366</v>
      </c>
      <c r="F3137" s="113" t="str">
        <f>VLOOKUP(B3137,'DEER BldgType Assignment'!$B$7:$C$139,2,FALSE)</f>
        <v>MLI</v>
      </c>
      <c r="G3137" s="113"/>
      <c r="H3137" s="113" t="str">
        <f t="shared" si="48"/>
        <v>MLI</v>
      </c>
      <c r="I3137">
        <v>2</v>
      </c>
    </row>
    <row r="3138" spans="2:9">
      <c r="B3138" s="100" t="s">
        <v>229</v>
      </c>
      <c r="C3138" t="s">
        <v>48</v>
      </c>
      <c r="D3138" t="s">
        <v>105</v>
      </c>
      <c r="E3138" t="s">
        <v>387</v>
      </c>
      <c r="F3138" s="113" t="str">
        <f>VLOOKUP(B3138,'DEER BldgType Assignment'!$B$7:$C$139,2,FALSE)</f>
        <v>MLI</v>
      </c>
      <c r="G3138" s="113"/>
      <c r="H3138" s="113" t="str">
        <f t="shared" si="48"/>
        <v>MLI</v>
      </c>
      <c r="I3138">
        <v>1</v>
      </c>
    </row>
    <row r="3139" spans="2:9">
      <c r="B3139" s="100" t="s">
        <v>229</v>
      </c>
      <c r="C3139" t="s">
        <v>48</v>
      </c>
      <c r="D3139" t="s">
        <v>105</v>
      </c>
      <c r="E3139" t="s">
        <v>381</v>
      </c>
      <c r="F3139" s="113" t="str">
        <f>VLOOKUP(B3139,'DEER BldgType Assignment'!$B$7:$C$139,2,FALSE)</f>
        <v>MLI</v>
      </c>
      <c r="G3139" s="113"/>
      <c r="H3139" s="113" t="str">
        <f t="shared" si="48"/>
        <v>MLI</v>
      </c>
      <c r="I3139">
        <v>1</v>
      </c>
    </row>
    <row r="3140" spans="2:9">
      <c r="B3140" s="100" t="s">
        <v>229</v>
      </c>
      <c r="C3140" t="s">
        <v>48</v>
      </c>
      <c r="D3140" t="s">
        <v>105</v>
      </c>
      <c r="E3140" t="s">
        <v>406</v>
      </c>
      <c r="F3140" s="113" t="str">
        <f>VLOOKUP(B3140,'DEER BldgType Assignment'!$B$7:$C$139,2,FALSE)</f>
        <v>MLI</v>
      </c>
      <c r="G3140" s="113"/>
      <c r="H3140" s="113" t="str">
        <f t="shared" si="48"/>
        <v>MLI</v>
      </c>
      <c r="I3140">
        <v>1</v>
      </c>
    </row>
    <row r="3141" spans="2:9">
      <c r="B3141" t="s">
        <v>335</v>
      </c>
      <c r="C3141" t="s">
        <v>48</v>
      </c>
      <c r="D3141" t="s">
        <v>48</v>
      </c>
      <c r="E3141" t="s">
        <v>391</v>
      </c>
      <c r="F3141" s="113" t="str">
        <f>VLOOKUP(B3141,'DEER BldgType Assignment'!$B$7:$C$139,2,FALSE)</f>
        <v>RtS</v>
      </c>
      <c r="G3141" s="113"/>
      <c r="H3141" s="113" t="str">
        <f t="shared" si="48"/>
        <v>RtS</v>
      </c>
      <c r="I3141">
        <v>1</v>
      </c>
    </row>
    <row r="3142" spans="2:9">
      <c r="B3142" t="s">
        <v>335</v>
      </c>
      <c r="C3142" t="s">
        <v>48</v>
      </c>
      <c r="D3142" t="s">
        <v>48</v>
      </c>
      <c r="E3142" t="s">
        <v>397</v>
      </c>
      <c r="F3142" s="113" t="str">
        <f>VLOOKUP(B3142,'DEER BldgType Assignment'!$B$7:$C$139,2,FALSE)</f>
        <v>RtS</v>
      </c>
      <c r="G3142" s="113"/>
      <c r="H3142" s="113" t="str">
        <f t="shared" si="48"/>
        <v>RtS</v>
      </c>
      <c r="I3142">
        <v>2</v>
      </c>
    </row>
    <row r="3143" spans="2:9">
      <c r="B3143" t="s">
        <v>335</v>
      </c>
      <c r="C3143" t="s">
        <v>48</v>
      </c>
      <c r="D3143" t="s">
        <v>48</v>
      </c>
      <c r="E3143" t="s">
        <v>398</v>
      </c>
      <c r="F3143" s="113" t="str">
        <f>VLOOKUP(B3143,'DEER BldgType Assignment'!$B$7:$C$139,2,FALSE)</f>
        <v>RtS</v>
      </c>
      <c r="G3143" s="113"/>
      <c r="H3143" s="113" t="str">
        <f t="shared" si="48"/>
        <v>RtS</v>
      </c>
      <c r="I3143">
        <v>2</v>
      </c>
    </row>
    <row r="3144" spans="2:9">
      <c r="B3144" t="s">
        <v>277</v>
      </c>
      <c r="C3144" t="s">
        <v>17</v>
      </c>
      <c r="D3144" t="s">
        <v>100</v>
      </c>
      <c r="E3144" t="s">
        <v>391</v>
      </c>
      <c r="F3144" s="113" t="str">
        <f>VLOOKUP(B3144,'DEER BldgType Assignment'!$B$7:$C$139,2,FALSE)</f>
        <v>EPr</v>
      </c>
      <c r="G3144" s="113"/>
      <c r="H3144" s="113" t="str">
        <f t="shared" ref="H3144:H3207" si="49">IF(ISBLANK(G3144),F3144,G3144)</f>
        <v>EPr</v>
      </c>
      <c r="I3144">
        <v>1</v>
      </c>
    </row>
    <row r="3145" spans="2:9">
      <c r="B3145" t="s">
        <v>277</v>
      </c>
      <c r="C3145" t="s">
        <v>17</v>
      </c>
      <c r="D3145" t="s">
        <v>100</v>
      </c>
      <c r="E3145" t="s">
        <v>392</v>
      </c>
      <c r="F3145" s="113" t="str">
        <f>VLOOKUP(B3145,'DEER BldgType Assignment'!$B$7:$C$139,2,FALSE)</f>
        <v>EPr</v>
      </c>
      <c r="G3145" s="113"/>
      <c r="H3145" s="113" t="str">
        <f t="shared" si="49"/>
        <v>EPr</v>
      </c>
      <c r="I3145">
        <v>2</v>
      </c>
    </row>
    <row r="3146" spans="2:9">
      <c r="B3146" t="s">
        <v>277</v>
      </c>
      <c r="C3146" t="s">
        <v>17</v>
      </c>
      <c r="D3146" t="s">
        <v>100</v>
      </c>
      <c r="E3146" t="s">
        <v>397</v>
      </c>
      <c r="F3146" s="113" t="str">
        <f>VLOOKUP(B3146,'DEER BldgType Assignment'!$B$7:$C$139,2,FALSE)</f>
        <v>EPr</v>
      </c>
      <c r="G3146" s="113"/>
      <c r="H3146" s="113" t="str">
        <f t="shared" si="49"/>
        <v>EPr</v>
      </c>
      <c r="I3146">
        <v>1</v>
      </c>
    </row>
    <row r="3147" spans="2:9">
      <c r="B3147" t="s">
        <v>282</v>
      </c>
      <c r="C3147" t="s">
        <v>48</v>
      </c>
      <c r="D3147" t="s">
        <v>105</v>
      </c>
      <c r="E3147" t="s">
        <v>396</v>
      </c>
      <c r="F3147" s="113" t="str">
        <f>VLOOKUP(B3147,'DEER BldgType Assignment'!$B$7:$C$139,2,FALSE)</f>
        <v>MLI</v>
      </c>
      <c r="G3147" s="113"/>
      <c r="H3147" s="113" t="str">
        <f t="shared" si="49"/>
        <v>MLI</v>
      </c>
      <c r="I3147">
        <v>4</v>
      </c>
    </row>
    <row r="3148" spans="2:9">
      <c r="B3148" s="100" t="s">
        <v>298</v>
      </c>
      <c r="C3148" t="s">
        <v>34</v>
      </c>
      <c r="D3148" t="s">
        <v>34</v>
      </c>
      <c r="E3148" t="s">
        <v>406</v>
      </c>
      <c r="F3148" s="113" t="str">
        <f>VLOOKUP(B3148,'DEER BldgType Assignment'!$B$7:$C$139,2,FALSE)</f>
        <v>OfS</v>
      </c>
      <c r="G3148" s="113"/>
      <c r="H3148" s="113" t="str">
        <f t="shared" si="49"/>
        <v>OfS</v>
      </c>
      <c r="I3148">
        <v>1</v>
      </c>
    </row>
    <row r="3149" spans="2:9">
      <c r="B3149" s="100" t="s">
        <v>298</v>
      </c>
      <c r="C3149" t="s">
        <v>34</v>
      </c>
      <c r="D3149" t="s">
        <v>34</v>
      </c>
      <c r="E3149" t="s">
        <v>391</v>
      </c>
      <c r="F3149" s="113" t="str">
        <f>VLOOKUP(B3149,'DEER BldgType Assignment'!$B$7:$C$139,2,FALSE)</f>
        <v>OfS</v>
      </c>
      <c r="G3149" s="113"/>
      <c r="H3149" s="113" t="str">
        <f t="shared" si="49"/>
        <v>OfS</v>
      </c>
      <c r="I3149">
        <v>1</v>
      </c>
    </row>
    <row r="3150" spans="2:9">
      <c r="B3150" t="s">
        <v>234</v>
      </c>
      <c r="C3150" t="s">
        <v>15</v>
      </c>
      <c r="D3150" t="s">
        <v>15</v>
      </c>
      <c r="E3150" t="s">
        <v>389</v>
      </c>
      <c r="F3150" s="113" t="str">
        <f>VLOOKUP(B3150,'DEER BldgType Assignment'!$B$7:$C$139,2,FALSE)</f>
        <v>Asm</v>
      </c>
      <c r="G3150" s="113"/>
      <c r="H3150" s="113" t="str">
        <f t="shared" si="49"/>
        <v>Asm</v>
      </c>
      <c r="I3150">
        <v>1</v>
      </c>
    </row>
    <row r="3151" spans="2:9">
      <c r="B3151" t="s">
        <v>234</v>
      </c>
      <c r="C3151" t="s">
        <v>15</v>
      </c>
      <c r="D3151" t="s">
        <v>15</v>
      </c>
      <c r="E3151" t="s">
        <v>405</v>
      </c>
      <c r="F3151" s="113" t="str">
        <f>VLOOKUP(B3151,'DEER BldgType Assignment'!$B$7:$C$139,2,FALSE)</f>
        <v>Asm</v>
      </c>
      <c r="G3151" s="113"/>
      <c r="H3151" s="113" t="str">
        <f t="shared" si="49"/>
        <v>Asm</v>
      </c>
      <c r="I3151">
        <v>1</v>
      </c>
    </row>
    <row r="3152" spans="2:9">
      <c r="B3152" t="s">
        <v>234</v>
      </c>
      <c r="C3152" t="s">
        <v>15</v>
      </c>
      <c r="D3152" t="s">
        <v>15</v>
      </c>
      <c r="E3152" t="s">
        <v>391</v>
      </c>
      <c r="F3152" s="113" t="str">
        <f>VLOOKUP(B3152,'DEER BldgType Assignment'!$B$7:$C$139,2,FALSE)</f>
        <v>Asm</v>
      </c>
      <c r="G3152" s="113"/>
      <c r="H3152" s="113" t="str">
        <f t="shared" si="49"/>
        <v>Asm</v>
      </c>
      <c r="I3152">
        <v>1</v>
      </c>
    </row>
    <row r="3153" spans="2:9">
      <c r="B3153" t="s">
        <v>234</v>
      </c>
      <c r="C3153" t="s">
        <v>15</v>
      </c>
      <c r="D3153" t="s">
        <v>15</v>
      </c>
      <c r="E3153" t="s">
        <v>398</v>
      </c>
      <c r="F3153" s="113" t="str">
        <f>VLOOKUP(B3153,'DEER BldgType Assignment'!$B$7:$C$139,2,FALSE)</f>
        <v>Asm</v>
      </c>
      <c r="G3153" s="113"/>
      <c r="H3153" s="113" t="str">
        <f t="shared" si="49"/>
        <v>Asm</v>
      </c>
      <c r="I3153">
        <v>1</v>
      </c>
    </row>
    <row r="3154" spans="2:9">
      <c r="B3154" s="100" t="s">
        <v>229</v>
      </c>
      <c r="C3154" t="s">
        <v>48</v>
      </c>
      <c r="D3154" t="s">
        <v>105</v>
      </c>
      <c r="E3154" t="s">
        <v>381</v>
      </c>
      <c r="F3154" s="113" t="str">
        <f>VLOOKUP(B3154,'DEER BldgType Assignment'!$B$7:$C$139,2,FALSE)</f>
        <v>MLI</v>
      </c>
      <c r="G3154" s="113"/>
      <c r="H3154" s="113" t="str">
        <f t="shared" si="49"/>
        <v>MLI</v>
      </c>
      <c r="I3154">
        <v>3</v>
      </c>
    </row>
    <row r="3155" spans="2:9">
      <c r="B3155" t="s">
        <v>344</v>
      </c>
      <c r="C3155" t="s">
        <v>373</v>
      </c>
      <c r="D3155" t="s">
        <v>52</v>
      </c>
      <c r="E3155" t="s">
        <v>366</v>
      </c>
      <c r="F3155" s="113" t="str">
        <f>VLOOKUP(B3155,'DEER BldgType Assignment'!$B$7:$C$139,2,FALSE)</f>
        <v>SUn</v>
      </c>
      <c r="G3155" s="113"/>
      <c r="H3155" s="113" t="str">
        <f t="shared" si="49"/>
        <v>SUn</v>
      </c>
      <c r="I3155">
        <v>2</v>
      </c>
    </row>
    <row r="3156" spans="2:9">
      <c r="B3156" t="s">
        <v>344</v>
      </c>
      <c r="C3156" t="s">
        <v>373</v>
      </c>
      <c r="D3156" t="s">
        <v>52</v>
      </c>
      <c r="E3156" t="s">
        <v>378</v>
      </c>
      <c r="F3156" s="113" t="str">
        <f>VLOOKUP(B3156,'DEER BldgType Assignment'!$B$7:$C$139,2,FALSE)</f>
        <v>SUn</v>
      </c>
      <c r="G3156" s="113"/>
      <c r="H3156" s="113" t="str">
        <f t="shared" si="49"/>
        <v>SUn</v>
      </c>
      <c r="I3156">
        <v>1</v>
      </c>
    </row>
    <row r="3157" spans="2:9">
      <c r="B3157" t="s">
        <v>344</v>
      </c>
      <c r="C3157" t="s">
        <v>373</v>
      </c>
      <c r="D3157" t="s">
        <v>52</v>
      </c>
      <c r="E3157" t="s">
        <v>379</v>
      </c>
      <c r="F3157" s="113" t="str">
        <f>VLOOKUP(B3157,'DEER BldgType Assignment'!$B$7:$C$139,2,FALSE)</f>
        <v>SUn</v>
      </c>
      <c r="G3157" s="113"/>
      <c r="H3157" s="113" t="str">
        <f t="shared" si="49"/>
        <v>SUn</v>
      </c>
      <c r="I3157">
        <v>1</v>
      </c>
    </row>
    <row r="3158" spans="2:9">
      <c r="B3158" t="s">
        <v>344</v>
      </c>
      <c r="C3158" t="s">
        <v>373</v>
      </c>
      <c r="D3158" t="s">
        <v>52</v>
      </c>
      <c r="E3158" t="s">
        <v>397</v>
      </c>
      <c r="F3158" s="113" t="str">
        <f>VLOOKUP(B3158,'DEER BldgType Assignment'!$B$7:$C$139,2,FALSE)</f>
        <v>SUn</v>
      </c>
      <c r="G3158" s="113"/>
      <c r="H3158" s="113" t="str">
        <f t="shared" si="49"/>
        <v>SUn</v>
      </c>
      <c r="I3158">
        <v>1</v>
      </c>
    </row>
    <row r="3159" spans="2:9">
      <c r="B3159" t="s">
        <v>234</v>
      </c>
      <c r="C3159" t="s">
        <v>15</v>
      </c>
      <c r="D3159" t="s">
        <v>15</v>
      </c>
      <c r="E3159" t="s">
        <v>392</v>
      </c>
      <c r="F3159" s="113" t="str">
        <f>VLOOKUP(B3159,'DEER BldgType Assignment'!$B$7:$C$139,2,FALSE)</f>
        <v>Asm</v>
      </c>
      <c r="G3159" s="113"/>
      <c r="H3159" s="113" t="str">
        <f t="shared" si="49"/>
        <v>Asm</v>
      </c>
      <c r="I3159">
        <v>1</v>
      </c>
    </row>
    <row r="3160" spans="2:9">
      <c r="B3160" t="s">
        <v>234</v>
      </c>
      <c r="C3160" t="s">
        <v>15</v>
      </c>
      <c r="D3160" t="s">
        <v>15</v>
      </c>
      <c r="E3160" t="s">
        <v>397</v>
      </c>
      <c r="F3160" s="113" t="str">
        <f>VLOOKUP(B3160,'DEER BldgType Assignment'!$B$7:$C$139,2,FALSE)</f>
        <v>Asm</v>
      </c>
      <c r="G3160" s="113"/>
      <c r="H3160" s="113" t="str">
        <f t="shared" si="49"/>
        <v>Asm</v>
      </c>
      <c r="I3160">
        <v>1</v>
      </c>
    </row>
    <row r="3161" spans="2:9">
      <c r="B3161" t="s">
        <v>234</v>
      </c>
      <c r="C3161" t="s">
        <v>15</v>
      </c>
      <c r="D3161" t="s">
        <v>15</v>
      </c>
      <c r="E3161" t="s">
        <v>411</v>
      </c>
      <c r="F3161" s="113" t="str">
        <f>VLOOKUP(B3161,'DEER BldgType Assignment'!$B$7:$C$139,2,FALSE)</f>
        <v>Asm</v>
      </c>
      <c r="G3161" s="113"/>
      <c r="H3161" s="113" t="str">
        <f t="shared" si="49"/>
        <v>Asm</v>
      </c>
      <c r="I3161">
        <v>1</v>
      </c>
    </row>
    <row r="3162" spans="2:9">
      <c r="B3162" t="s">
        <v>293</v>
      </c>
      <c r="C3162" t="s">
        <v>34</v>
      </c>
      <c r="D3162" t="s">
        <v>34</v>
      </c>
      <c r="E3162" t="s">
        <v>397</v>
      </c>
      <c r="F3162" s="113" t="str">
        <f>VLOOKUP(B3162,'DEER BldgType Assignment'!$B$7:$C$139,2,FALSE)</f>
        <v>OfS</v>
      </c>
      <c r="G3162" s="113"/>
      <c r="H3162" s="113" t="str">
        <f t="shared" si="49"/>
        <v>OfS</v>
      </c>
      <c r="I3162">
        <v>1</v>
      </c>
    </row>
    <row r="3163" spans="2:9">
      <c r="B3163" t="s">
        <v>277</v>
      </c>
      <c r="C3163" t="s">
        <v>17</v>
      </c>
      <c r="D3163" t="s">
        <v>100</v>
      </c>
      <c r="E3163" t="s">
        <v>397</v>
      </c>
      <c r="F3163" s="113" t="str">
        <f>VLOOKUP(B3163,'DEER BldgType Assignment'!$B$7:$C$139,2,FALSE)</f>
        <v>EPr</v>
      </c>
      <c r="G3163" s="113"/>
      <c r="H3163" s="113" t="str">
        <f t="shared" si="49"/>
        <v>EPr</v>
      </c>
      <c r="I3163">
        <v>2</v>
      </c>
    </row>
    <row r="3164" spans="2:9">
      <c r="B3164" t="s">
        <v>277</v>
      </c>
      <c r="C3164" t="s">
        <v>17</v>
      </c>
      <c r="D3164" t="s">
        <v>100</v>
      </c>
      <c r="E3164" t="s">
        <v>400</v>
      </c>
      <c r="F3164" s="113" t="str">
        <f>VLOOKUP(B3164,'DEER BldgType Assignment'!$B$7:$C$139,2,FALSE)</f>
        <v>EPr</v>
      </c>
      <c r="G3164" s="113"/>
      <c r="H3164" s="113" t="str">
        <f t="shared" si="49"/>
        <v>EPr</v>
      </c>
      <c r="I3164">
        <v>1</v>
      </c>
    </row>
    <row r="3165" spans="2:9">
      <c r="B3165" t="s">
        <v>277</v>
      </c>
      <c r="C3165" t="s">
        <v>17</v>
      </c>
      <c r="D3165" t="s">
        <v>100</v>
      </c>
      <c r="E3165" t="s">
        <v>389</v>
      </c>
      <c r="F3165" s="113" t="str">
        <f>VLOOKUP(B3165,'DEER BldgType Assignment'!$B$7:$C$139,2,FALSE)</f>
        <v>EPr</v>
      </c>
      <c r="G3165" s="113"/>
      <c r="H3165" s="113" t="str">
        <f t="shared" si="49"/>
        <v>EPr</v>
      </c>
      <c r="I3165">
        <v>1</v>
      </c>
    </row>
    <row r="3166" spans="2:9">
      <c r="B3166" t="s">
        <v>277</v>
      </c>
      <c r="C3166" t="s">
        <v>17</v>
      </c>
      <c r="D3166" t="s">
        <v>100</v>
      </c>
      <c r="E3166" t="s">
        <v>386</v>
      </c>
      <c r="F3166" s="113" t="str">
        <f>VLOOKUP(B3166,'DEER BldgType Assignment'!$B$7:$C$139,2,FALSE)</f>
        <v>EPr</v>
      </c>
      <c r="G3166" s="113"/>
      <c r="H3166" s="113" t="str">
        <f t="shared" si="49"/>
        <v>EPr</v>
      </c>
      <c r="I3166">
        <v>1</v>
      </c>
    </row>
    <row r="3167" spans="2:9">
      <c r="B3167" t="s">
        <v>277</v>
      </c>
      <c r="C3167" t="s">
        <v>17</v>
      </c>
      <c r="D3167" t="s">
        <v>100</v>
      </c>
      <c r="E3167" t="s">
        <v>391</v>
      </c>
      <c r="F3167" s="113" t="str">
        <f>VLOOKUP(B3167,'DEER BldgType Assignment'!$B$7:$C$139,2,FALSE)</f>
        <v>EPr</v>
      </c>
      <c r="G3167" s="113"/>
      <c r="H3167" s="113" t="str">
        <f t="shared" si="49"/>
        <v>EPr</v>
      </c>
      <c r="I3167">
        <v>3</v>
      </c>
    </row>
    <row r="3168" spans="2:9">
      <c r="B3168" t="s">
        <v>277</v>
      </c>
      <c r="C3168" t="s">
        <v>17</v>
      </c>
      <c r="D3168" t="s">
        <v>100</v>
      </c>
      <c r="E3168" t="s">
        <v>389</v>
      </c>
      <c r="F3168" s="113" t="str">
        <f>VLOOKUP(B3168,'DEER BldgType Assignment'!$B$7:$C$139,2,FALSE)</f>
        <v>EPr</v>
      </c>
      <c r="G3168" s="113"/>
      <c r="H3168" s="113" t="str">
        <f t="shared" si="49"/>
        <v>EPr</v>
      </c>
      <c r="I3168">
        <v>4</v>
      </c>
    </row>
    <row r="3169" spans="2:9">
      <c r="B3169" t="s">
        <v>277</v>
      </c>
      <c r="C3169" t="s">
        <v>17</v>
      </c>
      <c r="D3169" t="s">
        <v>100</v>
      </c>
      <c r="E3169" t="s">
        <v>385</v>
      </c>
      <c r="F3169" s="113" t="str">
        <f>VLOOKUP(B3169,'DEER BldgType Assignment'!$B$7:$C$139,2,FALSE)</f>
        <v>EPr</v>
      </c>
      <c r="G3169" s="113"/>
      <c r="H3169" s="113" t="str">
        <f t="shared" si="49"/>
        <v>EPr</v>
      </c>
      <c r="I3169">
        <v>1</v>
      </c>
    </row>
    <row r="3170" spans="2:9">
      <c r="B3170" t="s">
        <v>277</v>
      </c>
      <c r="C3170" t="s">
        <v>17</v>
      </c>
      <c r="D3170" t="s">
        <v>100</v>
      </c>
      <c r="E3170" t="s">
        <v>399</v>
      </c>
      <c r="F3170" s="113" t="str">
        <f>VLOOKUP(B3170,'DEER BldgType Assignment'!$B$7:$C$139,2,FALSE)</f>
        <v>EPr</v>
      </c>
      <c r="G3170" s="113"/>
      <c r="H3170" s="113" t="str">
        <f t="shared" si="49"/>
        <v>EPr</v>
      </c>
      <c r="I3170">
        <v>1</v>
      </c>
    </row>
    <row r="3171" spans="2:9">
      <c r="B3171" t="s">
        <v>277</v>
      </c>
      <c r="C3171" t="s">
        <v>17</v>
      </c>
      <c r="D3171" t="s">
        <v>100</v>
      </c>
      <c r="E3171" t="s">
        <v>397</v>
      </c>
      <c r="F3171" s="113" t="str">
        <f>VLOOKUP(B3171,'DEER BldgType Assignment'!$B$7:$C$139,2,FALSE)</f>
        <v>EPr</v>
      </c>
      <c r="G3171" s="113"/>
      <c r="H3171" s="113" t="str">
        <f t="shared" si="49"/>
        <v>EPr</v>
      </c>
      <c r="I3171">
        <v>1</v>
      </c>
    </row>
    <row r="3172" spans="2:9">
      <c r="B3172" t="s">
        <v>277</v>
      </c>
      <c r="C3172" t="s">
        <v>17</v>
      </c>
      <c r="D3172" t="s">
        <v>100</v>
      </c>
      <c r="E3172" t="s">
        <v>400</v>
      </c>
      <c r="F3172" s="113" t="str">
        <f>VLOOKUP(B3172,'DEER BldgType Assignment'!$B$7:$C$139,2,FALSE)</f>
        <v>EPr</v>
      </c>
      <c r="G3172" s="113"/>
      <c r="H3172" s="113" t="str">
        <f t="shared" si="49"/>
        <v>EPr</v>
      </c>
      <c r="I3172">
        <v>1</v>
      </c>
    </row>
    <row r="3173" spans="2:9">
      <c r="B3173" t="s">
        <v>234</v>
      </c>
      <c r="C3173" t="s">
        <v>15</v>
      </c>
      <c r="D3173" t="s">
        <v>15</v>
      </c>
      <c r="E3173" t="s">
        <v>366</v>
      </c>
      <c r="F3173" s="113" t="str">
        <f>VLOOKUP(B3173,'DEER BldgType Assignment'!$B$7:$C$139,2,FALSE)</f>
        <v>Asm</v>
      </c>
      <c r="G3173" s="113"/>
      <c r="H3173" s="113" t="str">
        <f t="shared" si="49"/>
        <v>Asm</v>
      </c>
      <c r="I3173">
        <v>1</v>
      </c>
    </row>
    <row r="3174" spans="2:9">
      <c r="B3174" t="s">
        <v>234</v>
      </c>
      <c r="C3174" t="s">
        <v>15</v>
      </c>
      <c r="D3174" t="s">
        <v>15</v>
      </c>
      <c r="E3174" t="s">
        <v>389</v>
      </c>
      <c r="F3174" s="113" t="str">
        <f>VLOOKUP(B3174,'DEER BldgType Assignment'!$B$7:$C$139,2,FALSE)</f>
        <v>Asm</v>
      </c>
      <c r="G3174" s="113"/>
      <c r="H3174" s="113" t="str">
        <f t="shared" si="49"/>
        <v>Asm</v>
      </c>
      <c r="I3174">
        <v>1</v>
      </c>
    </row>
    <row r="3175" spans="2:9">
      <c r="B3175" t="s">
        <v>277</v>
      </c>
      <c r="C3175" t="s">
        <v>17</v>
      </c>
      <c r="D3175" t="s">
        <v>100</v>
      </c>
      <c r="E3175" t="s">
        <v>389</v>
      </c>
      <c r="F3175" s="113" t="str">
        <f>VLOOKUP(B3175,'DEER BldgType Assignment'!$B$7:$C$139,2,FALSE)</f>
        <v>EPr</v>
      </c>
      <c r="G3175" s="113"/>
      <c r="H3175" s="113" t="str">
        <f t="shared" si="49"/>
        <v>EPr</v>
      </c>
      <c r="I3175">
        <v>3</v>
      </c>
    </row>
    <row r="3176" spans="2:9">
      <c r="B3176" t="s">
        <v>277</v>
      </c>
      <c r="C3176" t="s">
        <v>17</v>
      </c>
      <c r="D3176" t="s">
        <v>100</v>
      </c>
      <c r="E3176" t="s">
        <v>405</v>
      </c>
      <c r="F3176" s="113" t="str">
        <f>VLOOKUP(B3176,'DEER BldgType Assignment'!$B$7:$C$139,2,FALSE)</f>
        <v>EPr</v>
      </c>
      <c r="G3176" s="113"/>
      <c r="H3176" s="113" t="str">
        <f t="shared" si="49"/>
        <v>EPr</v>
      </c>
      <c r="I3176">
        <v>1</v>
      </c>
    </row>
    <row r="3177" spans="2:9">
      <c r="B3177" t="s">
        <v>277</v>
      </c>
      <c r="C3177" t="s">
        <v>17</v>
      </c>
      <c r="D3177" t="s">
        <v>100</v>
      </c>
      <c r="E3177" t="s">
        <v>397</v>
      </c>
      <c r="F3177" s="113" t="str">
        <f>VLOOKUP(B3177,'DEER BldgType Assignment'!$B$7:$C$139,2,FALSE)</f>
        <v>EPr</v>
      </c>
      <c r="G3177" s="113"/>
      <c r="H3177" s="113" t="str">
        <f t="shared" si="49"/>
        <v>EPr</v>
      </c>
      <c r="I3177">
        <v>1</v>
      </c>
    </row>
    <row r="3178" spans="2:9">
      <c r="B3178" t="s">
        <v>300</v>
      </c>
      <c r="C3178" t="s">
        <v>48</v>
      </c>
      <c r="D3178" t="s">
        <v>48</v>
      </c>
      <c r="E3178" t="s">
        <v>366</v>
      </c>
      <c r="F3178" s="113" t="str">
        <f>VLOOKUP(B3178,'DEER BldgType Assignment'!$B$7:$C$139,2,FALSE)</f>
        <v>RtS</v>
      </c>
      <c r="G3178" s="113"/>
      <c r="H3178" s="113" t="str">
        <f t="shared" si="49"/>
        <v>RtS</v>
      </c>
      <c r="I3178">
        <v>1</v>
      </c>
    </row>
    <row r="3179" spans="2:9">
      <c r="B3179" t="s">
        <v>300</v>
      </c>
      <c r="C3179" t="s">
        <v>48</v>
      </c>
      <c r="D3179" t="s">
        <v>48</v>
      </c>
      <c r="E3179" t="s">
        <v>386</v>
      </c>
      <c r="F3179" s="113" t="str">
        <f>VLOOKUP(B3179,'DEER BldgType Assignment'!$B$7:$C$139,2,FALSE)</f>
        <v>RtS</v>
      </c>
      <c r="G3179" s="113"/>
      <c r="H3179" s="113" t="str">
        <f t="shared" si="49"/>
        <v>RtS</v>
      </c>
      <c r="I3179">
        <v>1</v>
      </c>
    </row>
    <row r="3180" spans="2:9">
      <c r="B3180" t="s">
        <v>300</v>
      </c>
      <c r="C3180" t="s">
        <v>48</v>
      </c>
      <c r="D3180" t="s">
        <v>48</v>
      </c>
      <c r="E3180" t="s">
        <v>401</v>
      </c>
      <c r="F3180" s="113" t="str">
        <f>VLOOKUP(B3180,'DEER BldgType Assignment'!$B$7:$C$139,2,FALSE)</f>
        <v>RtS</v>
      </c>
      <c r="G3180" s="113"/>
      <c r="H3180" s="113" t="str">
        <f t="shared" si="49"/>
        <v>RtS</v>
      </c>
      <c r="I3180">
        <v>1</v>
      </c>
    </row>
    <row r="3181" spans="2:9">
      <c r="B3181" t="s">
        <v>300</v>
      </c>
      <c r="C3181" t="s">
        <v>48</v>
      </c>
      <c r="D3181" t="s">
        <v>48</v>
      </c>
      <c r="E3181" t="s">
        <v>400</v>
      </c>
      <c r="F3181" s="113" t="str">
        <f>VLOOKUP(B3181,'DEER BldgType Assignment'!$B$7:$C$139,2,FALSE)</f>
        <v>RtS</v>
      </c>
      <c r="G3181" s="113"/>
      <c r="H3181" s="113" t="str">
        <f t="shared" si="49"/>
        <v>RtS</v>
      </c>
      <c r="I3181">
        <v>1</v>
      </c>
    </row>
    <row r="3182" spans="2:9">
      <c r="B3182" s="100" t="s">
        <v>227</v>
      </c>
      <c r="C3182" t="s">
        <v>48</v>
      </c>
      <c r="D3182" t="s">
        <v>48</v>
      </c>
      <c r="E3182" t="s">
        <v>366</v>
      </c>
      <c r="F3182" s="113" t="str">
        <f>VLOOKUP(B3182,'DEER BldgType Assignment'!$B$7:$C$139,2,FALSE)</f>
        <v>RtS</v>
      </c>
      <c r="G3182" s="113"/>
      <c r="H3182" s="113" t="str">
        <f t="shared" si="49"/>
        <v>RtS</v>
      </c>
      <c r="I3182">
        <v>1</v>
      </c>
    </row>
    <row r="3183" spans="2:9">
      <c r="B3183" s="100" t="s">
        <v>227</v>
      </c>
      <c r="C3183" t="s">
        <v>48</v>
      </c>
      <c r="D3183" t="s">
        <v>48</v>
      </c>
      <c r="E3183" t="s">
        <v>406</v>
      </c>
      <c r="F3183" s="113" t="str">
        <f>VLOOKUP(B3183,'DEER BldgType Assignment'!$B$7:$C$139,2,FALSE)</f>
        <v>RtS</v>
      </c>
      <c r="G3183" s="113"/>
      <c r="H3183" s="113" t="str">
        <f t="shared" si="49"/>
        <v>RtS</v>
      </c>
      <c r="I3183">
        <v>1</v>
      </c>
    </row>
    <row r="3184" spans="2:9">
      <c r="B3184" t="s">
        <v>223</v>
      </c>
      <c r="C3184" t="s">
        <v>276</v>
      </c>
      <c r="D3184" t="s">
        <v>105</v>
      </c>
      <c r="E3184" t="s">
        <v>386</v>
      </c>
      <c r="F3184" s="113" t="str">
        <f>VLOOKUP(B3184,'DEER BldgType Assignment'!$B$7:$C$139,2,FALSE)</f>
        <v>MLI</v>
      </c>
      <c r="G3184" s="113"/>
      <c r="H3184" s="113" t="str">
        <f t="shared" si="49"/>
        <v>MLI</v>
      </c>
      <c r="I3184">
        <v>1</v>
      </c>
    </row>
    <row r="3185" spans="2:9">
      <c r="B3185" t="s">
        <v>300</v>
      </c>
      <c r="C3185" t="s">
        <v>48</v>
      </c>
      <c r="D3185" t="s">
        <v>48</v>
      </c>
      <c r="E3185" t="s">
        <v>427</v>
      </c>
      <c r="F3185" s="113" t="str">
        <f>VLOOKUP(B3185,'DEER BldgType Assignment'!$B$7:$C$139,2,FALSE)</f>
        <v>RtS</v>
      </c>
      <c r="G3185" s="113"/>
      <c r="H3185" s="113" t="str">
        <f t="shared" si="49"/>
        <v>RtS</v>
      </c>
      <c r="I3185">
        <v>1</v>
      </c>
    </row>
    <row r="3186" spans="2:9">
      <c r="B3186" t="s">
        <v>300</v>
      </c>
      <c r="C3186" t="s">
        <v>48</v>
      </c>
      <c r="D3186" t="s">
        <v>48</v>
      </c>
      <c r="E3186" t="s">
        <v>391</v>
      </c>
      <c r="F3186" s="113" t="str">
        <f>VLOOKUP(B3186,'DEER BldgType Assignment'!$B$7:$C$139,2,FALSE)</f>
        <v>RtS</v>
      </c>
      <c r="G3186" s="113"/>
      <c r="H3186" s="113" t="str">
        <f t="shared" si="49"/>
        <v>RtS</v>
      </c>
      <c r="I3186">
        <v>1</v>
      </c>
    </row>
    <row r="3187" spans="2:9">
      <c r="B3187" t="s">
        <v>341</v>
      </c>
      <c r="C3187" t="s">
        <v>44</v>
      </c>
      <c r="D3187" t="s">
        <v>44</v>
      </c>
      <c r="E3187" t="s">
        <v>405</v>
      </c>
      <c r="F3187" s="113" t="str">
        <f>VLOOKUP(B3187,'DEER BldgType Assignment'!$B$7:$C$139,2,FALSE)</f>
        <v>RSD</v>
      </c>
      <c r="G3187" s="113"/>
      <c r="H3187" s="113" t="str">
        <f t="shared" si="49"/>
        <v>RSD</v>
      </c>
      <c r="I3187">
        <v>1</v>
      </c>
    </row>
    <row r="3188" spans="2:9">
      <c r="B3188" t="s">
        <v>341</v>
      </c>
      <c r="C3188" t="s">
        <v>44</v>
      </c>
      <c r="D3188" t="s">
        <v>44</v>
      </c>
      <c r="E3188" t="s">
        <v>405</v>
      </c>
      <c r="F3188" s="113" t="str">
        <f>VLOOKUP(B3188,'DEER BldgType Assignment'!$B$7:$C$139,2,FALSE)</f>
        <v>RSD</v>
      </c>
      <c r="G3188" s="113"/>
      <c r="H3188" s="113" t="str">
        <f t="shared" si="49"/>
        <v>RSD</v>
      </c>
      <c r="I3188">
        <v>2</v>
      </c>
    </row>
    <row r="3189" spans="2:9">
      <c r="B3189" t="s">
        <v>277</v>
      </c>
      <c r="C3189" t="s">
        <v>17</v>
      </c>
      <c r="D3189" t="s">
        <v>100</v>
      </c>
      <c r="E3189" t="s">
        <v>389</v>
      </c>
      <c r="F3189" s="113" t="str">
        <f>VLOOKUP(B3189,'DEER BldgType Assignment'!$B$7:$C$139,2,FALSE)</f>
        <v>EPr</v>
      </c>
      <c r="G3189" s="113"/>
      <c r="H3189" s="113" t="str">
        <f t="shared" si="49"/>
        <v>EPr</v>
      </c>
      <c r="I3189">
        <v>4</v>
      </c>
    </row>
    <row r="3190" spans="2:9">
      <c r="B3190" t="s">
        <v>277</v>
      </c>
      <c r="C3190" t="s">
        <v>17</v>
      </c>
      <c r="D3190" t="s">
        <v>100</v>
      </c>
      <c r="E3190" t="s">
        <v>391</v>
      </c>
      <c r="F3190" s="113" t="str">
        <f>VLOOKUP(B3190,'DEER BldgType Assignment'!$B$7:$C$139,2,FALSE)</f>
        <v>EPr</v>
      </c>
      <c r="G3190" s="113"/>
      <c r="H3190" s="113" t="str">
        <f t="shared" si="49"/>
        <v>EPr</v>
      </c>
      <c r="I3190">
        <v>1</v>
      </c>
    </row>
    <row r="3191" spans="2:9">
      <c r="B3191" t="s">
        <v>277</v>
      </c>
      <c r="C3191" t="s">
        <v>17</v>
      </c>
      <c r="D3191" t="s">
        <v>100</v>
      </c>
      <c r="E3191" t="s">
        <v>378</v>
      </c>
      <c r="F3191" s="113" t="str">
        <f>VLOOKUP(B3191,'DEER BldgType Assignment'!$B$7:$C$139,2,FALSE)</f>
        <v>EPr</v>
      </c>
      <c r="G3191" s="113"/>
      <c r="H3191" s="113" t="str">
        <f t="shared" si="49"/>
        <v>EPr</v>
      </c>
      <c r="I3191">
        <v>1</v>
      </c>
    </row>
    <row r="3192" spans="2:9">
      <c r="B3192" t="s">
        <v>277</v>
      </c>
      <c r="C3192" t="s">
        <v>17</v>
      </c>
      <c r="D3192" t="s">
        <v>100</v>
      </c>
      <c r="E3192" t="s">
        <v>366</v>
      </c>
      <c r="F3192" s="113" t="str">
        <f>VLOOKUP(B3192,'DEER BldgType Assignment'!$B$7:$C$139,2,FALSE)</f>
        <v>EPr</v>
      </c>
      <c r="G3192" s="113"/>
      <c r="H3192" s="113" t="str">
        <f t="shared" si="49"/>
        <v>EPr</v>
      </c>
      <c r="I3192">
        <v>2</v>
      </c>
    </row>
    <row r="3193" spans="2:9">
      <c r="B3193" t="s">
        <v>298</v>
      </c>
      <c r="C3193" t="s">
        <v>319</v>
      </c>
      <c r="D3193" t="s">
        <v>34</v>
      </c>
      <c r="E3193" t="s">
        <v>379</v>
      </c>
      <c r="F3193" s="113" t="str">
        <f>VLOOKUP(B3193,'DEER BldgType Assignment'!$B$7:$C$139,2,FALSE)</f>
        <v>OfS</v>
      </c>
      <c r="G3193" s="113"/>
      <c r="H3193" s="113" t="str">
        <f t="shared" si="49"/>
        <v>OfS</v>
      </c>
      <c r="I3193">
        <v>2</v>
      </c>
    </row>
    <row r="3194" spans="2:9">
      <c r="B3194" t="s">
        <v>298</v>
      </c>
      <c r="C3194" t="s">
        <v>319</v>
      </c>
      <c r="D3194" t="s">
        <v>34</v>
      </c>
      <c r="E3194" t="s">
        <v>406</v>
      </c>
      <c r="F3194" s="113" t="str">
        <f>VLOOKUP(B3194,'DEER BldgType Assignment'!$B$7:$C$139,2,FALSE)</f>
        <v>OfS</v>
      </c>
      <c r="G3194" s="113"/>
      <c r="H3194" s="113" t="str">
        <f t="shared" si="49"/>
        <v>OfS</v>
      </c>
      <c r="I3194">
        <v>2</v>
      </c>
    </row>
    <row r="3195" spans="2:9">
      <c r="B3195" t="s">
        <v>298</v>
      </c>
      <c r="C3195" t="s">
        <v>319</v>
      </c>
      <c r="D3195" t="s">
        <v>34</v>
      </c>
      <c r="E3195" t="s">
        <v>397</v>
      </c>
      <c r="F3195" s="113" t="str">
        <f>VLOOKUP(B3195,'DEER BldgType Assignment'!$B$7:$C$139,2,FALSE)</f>
        <v>OfS</v>
      </c>
      <c r="G3195" s="113"/>
      <c r="H3195" s="113" t="str">
        <f t="shared" si="49"/>
        <v>OfS</v>
      </c>
      <c r="I3195">
        <v>1</v>
      </c>
    </row>
    <row r="3196" spans="2:9">
      <c r="B3196" t="s">
        <v>298</v>
      </c>
      <c r="C3196" t="s">
        <v>319</v>
      </c>
      <c r="D3196" t="s">
        <v>34</v>
      </c>
      <c r="E3196" t="s">
        <v>398</v>
      </c>
      <c r="F3196" s="113" t="str">
        <f>VLOOKUP(B3196,'DEER BldgType Assignment'!$B$7:$C$139,2,FALSE)</f>
        <v>OfS</v>
      </c>
      <c r="G3196" s="113"/>
      <c r="H3196" s="113" t="str">
        <f t="shared" si="49"/>
        <v>OfS</v>
      </c>
      <c r="I3196">
        <v>1</v>
      </c>
    </row>
    <row r="3197" spans="2:9">
      <c r="B3197" t="s">
        <v>292</v>
      </c>
      <c r="C3197" t="s">
        <v>42</v>
      </c>
      <c r="D3197" t="s">
        <v>42</v>
      </c>
      <c r="E3197" t="s">
        <v>405</v>
      </c>
      <c r="F3197" s="113" t="str">
        <f>VLOOKUP(B3197,'DEER BldgType Assignment'!$B$7:$C$139,2,FALSE)</f>
        <v>RFF</v>
      </c>
      <c r="G3197" s="113"/>
      <c r="H3197" s="113" t="str">
        <f t="shared" si="49"/>
        <v>RFF</v>
      </c>
      <c r="I3197">
        <v>1</v>
      </c>
    </row>
    <row r="3198" spans="2:9">
      <c r="B3198" t="s">
        <v>341</v>
      </c>
      <c r="C3198" t="s">
        <v>44</v>
      </c>
      <c r="D3198" t="s">
        <v>44</v>
      </c>
      <c r="E3198" t="s">
        <v>403</v>
      </c>
      <c r="F3198" s="113" t="str">
        <f>VLOOKUP(B3198,'DEER BldgType Assignment'!$B$7:$C$139,2,FALSE)</f>
        <v>RSD</v>
      </c>
      <c r="G3198" s="113"/>
      <c r="H3198" s="113" t="str">
        <f t="shared" si="49"/>
        <v>RSD</v>
      </c>
      <c r="I3198">
        <v>1</v>
      </c>
    </row>
    <row r="3199" spans="2:9">
      <c r="B3199" t="s">
        <v>327</v>
      </c>
      <c r="C3199" t="s">
        <v>380</v>
      </c>
      <c r="D3199" t="s">
        <v>289</v>
      </c>
      <c r="E3199" t="s">
        <v>327</v>
      </c>
      <c r="F3199" s="113" t="str">
        <f>VLOOKUP(B3199,'DEER BldgType Assignment'!$B$7:$C$139,2,FALSE)</f>
        <v>NA</v>
      </c>
      <c r="G3199" s="113"/>
      <c r="H3199" s="113" t="str">
        <f t="shared" si="49"/>
        <v>NA</v>
      </c>
      <c r="I3199">
        <v>3</v>
      </c>
    </row>
    <row r="3200" spans="2:9">
      <c r="B3200" t="s">
        <v>226</v>
      </c>
      <c r="C3200" t="s">
        <v>15</v>
      </c>
      <c r="D3200" t="s">
        <v>15</v>
      </c>
      <c r="E3200" t="s">
        <v>428</v>
      </c>
      <c r="F3200" s="113" t="str">
        <f>VLOOKUP(B3200,'DEER BldgType Assignment'!$B$7:$C$139,2,FALSE)</f>
        <v>Asm</v>
      </c>
      <c r="G3200" s="113"/>
      <c r="H3200" s="113" t="str">
        <f t="shared" si="49"/>
        <v>Asm</v>
      </c>
      <c r="I3200">
        <v>4</v>
      </c>
    </row>
    <row r="3201" spans="2:9">
      <c r="B3201" t="s">
        <v>335</v>
      </c>
      <c r="C3201" t="s">
        <v>48</v>
      </c>
      <c r="D3201" t="s">
        <v>48</v>
      </c>
      <c r="E3201" t="s">
        <v>401</v>
      </c>
      <c r="F3201" s="113" t="str">
        <f>VLOOKUP(B3201,'DEER BldgType Assignment'!$B$7:$C$139,2,FALSE)</f>
        <v>RtS</v>
      </c>
      <c r="G3201" s="113"/>
      <c r="H3201" s="113" t="str">
        <f t="shared" si="49"/>
        <v>RtS</v>
      </c>
      <c r="I3201">
        <v>1</v>
      </c>
    </row>
    <row r="3202" spans="2:9">
      <c r="B3202" t="s">
        <v>308</v>
      </c>
      <c r="C3202" t="s">
        <v>374</v>
      </c>
      <c r="D3202" t="s">
        <v>34</v>
      </c>
      <c r="E3202" t="s">
        <v>391</v>
      </c>
      <c r="F3202" s="113" t="str">
        <f>VLOOKUP(B3202,'DEER BldgType Assignment'!$B$7:$C$139,2,FALSE)</f>
        <v>OfS</v>
      </c>
      <c r="G3202" s="113"/>
      <c r="H3202" s="113" t="str">
        <f t="shared" si="49"/>
        <v>OfS</v>
      </c>
      <c r="I3202">
        <v>1</v>
      </c>
    </row>
    <row r="3203" spans="2:9">
      <c r="B3203" t="s">
        <v>308</v>
      </c>
      <c r="C3203" t="s">
        <v>374</v>
      </c>
      <c r="D3203" t="s">
        <v>34</v>
      </c>
      <c r="E3203" t="s">
        <v>179</v>
      </c>
      <c r="F3203" s="113" t="str">
        <f>VLOOKUP(B3203,'DEER BldgType Assignment'!$B$7:$C$139,2,FALSE)</f>
        <v>OfS</v>
      </c>
      <c r="G3203" s="113"/>
      <c r="H3203" s="113" t="str">
        <f t="shared" si="49"/>
        <v>OfS</v>
      </c>
      <c r="I3203">
        <v>2</v>
      </c>
    </row>
    <row r="3204" spans="2:9">
      <c r="B3204" t="s">
        <v>308</v>
      </c>
      <c r="C3204" t="s">
        <v>374</v>
      </c>
      <c r="D3204" t="s">
        <v>34</v>
      </c>
      <c r="E3204" t="s">
        <v>397</v>
      </c>
      <c r="F3204" s="113" t="str">
        <f>VLOOKUP(B3204,'DEER BldgType Assignment'!$B$7:$C$139,2,FALSE)</f>
        <v>OfS</v>
      </c>
      <c r="G3204" s="113"/>
      <c r="H3204" s="113" t="str">
        <f t="shared" si="49"/>
        <v>OfS</v>
      </c>
      <c r="I3204">
        <v>1</v>
      </c>
    </row>
    <row r="3205" spans="2:9">
      <c r="B3205" t="s">
        <v>308</v>
      </c>
      <c r="C3205" t="s">
        <v>374</v>
      </c>
      <c r="D3205" t="s">
        <v>34</v>
      </c>
      <c r="E3205" t="s">
        <v>418</v>
      </c>
      <c r="F3205" s="113" t="str">
        <f>VLOOKUP(B3205,'DEER BldgType Assignment'!$B$7:$C$139,2,FALSE)</f>
        <v>OfS</v>
      </c>
      <c r="G3205" s="113"/>
      <c r="H3205" s="113" t="str">
        <f t="shared" si="49"/>
        <v>OfS</v>
      </c>
      <c r="I3205">
        <v>1</v>
      </c>
    </row>
    <row r="3206" spans="2:9">
      <c r="B3206" t="s">
        <v>307</v>
      </c>
      <c r="C3206" t="s">
        <v>26</v>
      </c>
      <c r="D3206" t="s">
        <v>48</v>
      </c>
      <c r="E3206" t="s">
        <v>401</v>
      </c>
      <c r="F3206" s="113" t="str">
        <f>VLOOKUP(B3206,'DEER BldgType Assignment'!$B$7:$C$139,2,FALSE)</f>
        <v>RtS</v>
      </c>
      <c r="G3206" s="113"/>
      <c r="H3206" s="113" t="str">
        <f t="shared" si="49"/>
        <v>RtS</v>
      </c>
      <c r="I3206">
        <v>1</v>
      </c>
    </row>
    <row r="3207" spans="2:9">
      <c r="B3207" t="s">
        <v>307</v>
      </c>
      <c r="C3207" t="s">
        <v>26</v>
      </c>
      <c r="D3207" t="s">
        <v>48</v>
      </c>
      <c r="E3207" t="s">
        <v>400</v>
      </c>
      <c r="F3207" s="113" t="str">
        <f>VLOOKUP(B3207,'DEER BldgType Assignment'!$B$7:$C$139,2,FALSE)</f>
        <v>RtS</v>
      </c>
      <c r="G3207" s="113"/>
      <c r="H3207" s="113" t="str">
        <f t="shared" si="49"/>
        <v>RtS</v>
      </c>
      <c r="I3207">
        <v>1</v>
      </c>
    </row>
    <row r="3208" spans="2:9">
      <c r="B3208" s="100" t="s">
        <v>235</v>
      </c>
      <c r="C3208" t="s">
        <v>42</v>
      </c>
      <c r="D3208" t="s">
        <v>44</v>
      </c>
      <c r="E3208" t="s">
        <v>405</v>
      </c>
      <c r="F3208" s="113" t="str">
        <f>VLOOKUP(B3208,'DEER BldgType Assignment'!$B$7:$C$139,2,FALSE)</f>
        <v>RSD</v>
      </c>
      <c r="G3208" s="113"/>
      <c r="H3208" s="113" t="str">
        <f t="shared" ref="H3208:H3271" si="50">IF(ISBLANK(G3208),F3208,G3208)</f>
        <v>RSD</v>
      </c>
      <c r="I3208">
        <v>1</v>
      </c>
    </row>
    <row r="3209" spans="2:9">
      <c r="B3209" t="s">
        <v>335</v>
      </c>
      <c r="C3209" t="s">
        <v>48</v>
      </c>
      <c r="D3209" t="s">
        <v>48</v>
      </c>
      <c r="E3209" t="s">
        <v>401</v>
      </c>
      <c r="F3209" s="113" t="str">
        <f>VLOOKUP(B3209,'DEER BldgType Assignment'!$B$7:$C$139,2,FALSE)</f>
        <v>RtS</v>
      </c>
      <c r="G3209" s="113"/>
      <c r="H3209" s="113" t="str">
        <f t="shared" si="50"/>
        <v>RtS</v>
      </c>
      <c r="I3209">
        <v>1</v>
      </c>
    </row>
    <row r="3210" spans="2:9">
      <c r="B3210" t="s">
        <v>277</v>
      </c>
      <c r="C3210" t="s">
        <v>17</v>
      </c>
      <c r="D3210" t="s">
        <v>100</v>
      </c>
      <c r="E3210" t="s">
        <v>389</v>
      </c>
      <c r="F3210" s="113" t="str">
        <f>VLOOKUP(B3210,'DEER BldgType Assignment'!$B$7:$C$139,2,FALSE)</f>
        <v>EPr</v>
      </c>
      <c r="G3210" s="113"/>
      <c r="H3210" s="113" t="str">
        <f t="shared" si="50"/>
        <v>EPr</v>
      </c>
      <c r="I3210">
        <v>4</v>
      </c>
    </row>
    <row r="3211" spans="2:9">
      <c r="B3211" t="s">
        <v>277</v>
      </c>
      <c r="C3211" t="s">
        <v>17</v>
      </c>
      <c r="D3211" t="s">
        <v>100</v>
      </c>
      <c r="E3211" t="s">
        <v>385</v>
      </c>
      <c r="F3211" s="113" t="str">
        <f>VLOOKUP(B3211,'DEER BldgType Assignment'!$B$7:$C$139,2,FALSE)</f>
        <v>EPr</v>
      </c>
      <c r="G3211" s="113"/>
      <c r="H3211" s="113" t="str">
        <f t="shared" si="50"/>
        <v>EPr</v>
      </c>
      <c r="I3211">
        <v>2</v>
      </c>
    </row>
    <row r="3212" spans="2:9">
      <c r="B3212" t="s">
        <v>277</v>
      </c>
      <c r="C3212" t="s">
        <v>17</v>
      </c>
      <c r="D3212" t="s">
        <v>100</v>
      </c>
      <c r="E3212" t="s">
        <v>366</v>
      </c>
      <c r="F3212" s="113" t="str">
        <f>VLOOKUP(B3212,'DEER BldgType Assignment'!$B$7:$C$139,2,FALSE)</f>
        <v>EPr</v>
      </c>
      <c r="G3212" s="113"/>
      <c r="H3212" s="113" t="str">
        <f t="shared" si="50"/>
        <v>EPr</v>
      </c>
      <c r="I3212">
        <v>2</v>
      </c>
    </row>
    <row r="3213" spans="2:9">
      <c r="B3213" t="s">
        <v>320</v>
      </c>
      <c r="C3213" t="s">
        <v>382</v>
      </c>
      <c r="D3213" t="s">
        <v>289</v>
      </c>
      <c r="E3213" t="s">
        <v>393</v>
      </c>
      <c r="F3213" s="113" t="str">
        <f>VLOOKUP(B3213,'DEER BldgType Assignment'!$B$7:$C$139,2,FALSE)</f>
        <v>NA</v>
      </c>
      <c r="G3213" s="113"/>
      <c r="H3213" s="113" t="str">
        <f t="shared" si="50"/>
        <v>NA</v>
      </c>
      <c r="I3213">
        <v>1</v>
      </c>
    </row>
    <row r="3214" spans="2:9">
      <c r="B3214" t="s">
        <v>320</v>
      </c>
      <c r="C3214" t="s">
        <v>382</v>
      </c>
      <c r="D3214" t="s">
        <v>289</v>
      </c>
      <c r="E3214" t="s">
        <v>387</v>
      </c>
      <c r="F3214" s="113" t="str">
        <f>VLOOKUP(B3214,'DEER BldgType Assignment'!$B$7:$C$139,2,FALSE)</f>
        <v>NA</v>
      </c>
      <c r="G3214" s="113"/>
      <c r="H3214" s="113" t="str">
        <f t="shared" si="50"/>
        <v>NA</v>
      </c>
      <c r="I3214">
        <v>2</v>
      </c>
    </row>
    <row r="3215" spans="2:9">
      <c r="B3215" t="s">
        <v>277</v>
      </c>
      <c r="C3215" t="s">
        <v>17</v>
      </c>
      <c r="D3215" t="s">
        <v>100</v>
      </c>
      <c r="E3215" t="s">
        <v>389</v>
      </c>
      <c r="F3215" s="113" t="str">
        <f>VLOOKUP(B3215,'DEER BldgType Assignment'!$B$7:$C$139,2,FALSE)</f>
        <v>EPr</v>
      </c>
      <c r="G3215" s="113"/>
      <c r="H3215" s="113" t="str">
        <f t="shared" si="50"/>
        <v>EPr</v>
      </c>
      <c r="I3215">
        <v>1</v>
      </c>
    </row>
    <row r="3216" spans="2:9">
      <c r="B3216" t="s">
        <v>277</v>
      </c>
      <c r="C3216" t="s">
        <v>17</v>
      </c>
      <c r="D3216" t="s">
        <v>100</v>
      </c>
      <c r="E3216" t="s">
        <v>386</v>
      </c>
      <c r="F3216" s="113" t="str">
        <f>VLOOKUP(B3216,'DEER BldgType Assignment'!$B$7:$C$139,2,FALSE)</f>
        <v>EPr</v>
      </c>
      <c r="G3216" s="113"/>
      <c r="H3216" s="113" t="str">
        <f t="shared" si="50"/>
        <v>EPr</v>
      </c>
      <c r="I3216">
        <v>2</v>
      </c>
    </row>
    <row r="3217" spans="2:9">
      <c r="B3217" t="s">
        <v>277</v>
      </c>
      <c r="C3217" t="s">
        <v>17</v>
      </c>
      <c r="D3217" t="s">
        <v>100</v>
      </c>
      <c r="E3217" t="s">
        <v>366</v>
      </c>
      <c r="F3217" s="113" t="str">
        <f>VLOOKUP(B3217,'DEER BldgType Assignment'!$B$7:$C$139,2,FALSE)</f>
        <v>EPr</v>
      </c>
      <c r="G3217" s="113"/>
      <c r="H3217" s="113" t="str">
        <f t="shared" si="50"/>
        <v>EPr</v>
      </c>
      <c r="I3217">
        <v>2</v>
      </c>
    </row>
    <row r="3218" spans="2:9">
      <c r="B3218" t="s">
        <v>277</v>
      </c>
      <c r="C3218" t="s">
        <v>17</v>
      </c>
      <c r="D3218" t="s">
        <v>100</v>
      </c>
      <c r="E3218" t="s">
        <v>385</v>
      </c>
      <c r="F3218" s="113" t="str">
        <f>VLOOKUP(B3218,'DEER BldgType Assignment'!$B$7:$C$139,2,FALSE)</f>
        <v>EPr</v>
      </c>
      <c r="G3218" s="113"/>
      <c r="H3218" s="113" t="str">
        <f t="shared" si="50"/>
        <v>EPr</v>
      </c>
      <c r="I3218">
        <v>1</v>
      </c>
    </row>
    <row r="3219" spans="2:9">
      <c r="B3219" t="s">
        <v>277</v>
      </c>
      <c r="C3219" t="s">
        <v>17</v>
      </c>
      <c r="D3219" t="s">
        <v>100</v>
      </c>
      <c r="E3219" t="s">
        <v>391</v>
      </c>
      <c r="F3219" s="113" t="str">
        <f>VLOOKUP(B3219,'DEER BldgType Assignment'!$B$7:$C$139,2,FALSE)</f>
        <v>EPr</v>
      </c>
      <c r="G3219" s="113"/>
      <c r="H3219" s="113" t="str">
        <f t="shared" si="50"/>
        <v>EPr</v>
      </c>
      <c r="I3219">
        <v>3</v>
      </c>
    </row>
    <row r="3220" spans="2:9">
      <c r="B3220" t="s">
        <v>277</v>
      </c>
      <c r="C3220" t="s">
        <v>17</v>
      </c>
      <c r="D3220" t="s">
        <v>100</v>
      </c>
      <c r="E3220" t="s">
        <v>165</v>
      </c>
      <c r="F3220" s="113" t="str">
        <f>VLOOKUP(B3220,'DEER BldgType Assignment'!$B$7:$C$139,2,FALSE)</f>
        <v>EPr</v>
      </c>
      <c r="G3220" s="113"/>
      <c r="H3220" s="113" t="str">
        <f t="shared" si="50"/>
        <v>EPr</v>
      </c>
      <c r="I3220">
        <v>1</v>
      </c>
    </row>
    <row r="3221" spans="2:9">
      <c r="B3221" t="s">
        <v>277</v>
      </c>
      <c r="C3221" t="s">
        <v>17</v>
      </c>
      <c r="D3221" t="s">
        <v>100</v>
      </c>
      <c r="E3221" t="s">
        <v>400</v>
      </c>
      <c r="F3221" s="113" t="str">
        <f>VLOOKUP(B3221,'DEER BldgType Assignment'!$B$7:$C$139,2,FALSE)</f>
        <v>EPr</v>
      </c>
      <c r="G3221" s="113"/>
      <c r="H3221" s="113" t="str">
        <f t="shared" si="50"/>
        <v>EPr</v>
      </c>
      <c r="I3221">
        <v>1</v>
      </c>
    </row>
    <row r="3222" spans="2:9">
      <c r="B3222" t="s">
        <v>223</v>
      </c>
      <c r="C3222" t="s">
        <v>276</v>
      </c>
      <c r="D3222" t="s">
        <v>105</v>
      </c>
      <c r="E3222" t="s">
        <v>396</v>
      </c>
      <c r="F3222" s="113" t="str">
        <f>VLOOKUP(B3222,'DEER BldgType Assignment'!$B$7:$C$139,2,FALSE)</f>
        <v>MLI</v>
      </c>
      <c r="G3222" s="113"/>
      <c r="H3222" s="113" t="str">
        <f t="shared" si="50"/>
        <v>MLI</v>
      </c>
      <c r="I3222">
        <v>7</v>
      </c>
    </row>
    <row r="3223" spans="2:9">
      <c r="B3223" t="s">
        <v>216</v>
      </c>
      <c r="C3223" t="s">
        <v>382</v>
      </c>
      <c r="D3223" t="s">
        <v>52</v>
      </c>
      <c r="E3223" t="s">
        <v>396</v>
      </c>
      <c r="F3223" s="113" t="str">
        <f>VLOOKUP(B3223,'DEER BldgType Assignment'!$B$7:$C$139,2,FALSE)</f>
        <v>SUn</v>
      </c>
      <c r="G3223" s="113"/>
      <c r="H3223" s="113" t="str">
        <f t="shared" si="50"/>
        <v>SUn</v>
      </c>
      <c r="I3223">
        <v>7</v>
      </c>
    </row>
    <row r="3224" spans="2:9">
      <c r="B3224" t="s">
        <v>216</v>
      </c>
      <c r="C3224" t="s">
        <v>382</v>
      </c>
      <c r="D3224" t="s">
        <v>52</v>
      </c>
      <c r="E3224" t="s">
        <v>403</v>
      </c>
      <c r="F3224" s="113" t="str">
        <f>VLOOKUP(B3224,'DEER BldgType Assignment'!$B$7:$C$139,2,FALSE)</f>
        <v>SUn</v>
      </c>
      <c r="G3224" s="113"/>
      <c r="H3224" s="113" t="str">
        <f t="shared" si="50"/>
        <v>SUn</v>
      </c>
      <c r="I3224">
        <v>1</v>
      </c>
    </row>
    <row r="3225" spans="2:9">
      <c r="B3225" t="s">
        <v>277</v>
      </c>
      <c r="C3225" t="s">
        <v>17</v>
      </c>
      <c r="D3225" t="s">
        <v>100</v>
      </c>
      <c r="E3225" t="s">
        <v>389</v>
      </c>
      <c r="F3225" s="113" t="str">
        <f>VLOOKUP(B3225,'DEER BldgType Assignment'!$B$7:$C$139,2,FALSE)</f>
        <v>EPr</v>
      </c>
      <c r="G3225" s="113"/>
      <c r="H3225" s="113" t="str">
        <f t="shared" si="50"/>
        <v>EPr</v>
      </c>
      <c r="I3225">
        <v>2</v>
      </c>
    </row>
    <row r="3226" spans="2:9">
      <c r="B3226" t="s">
        <v>277</v>
      </c>
      <c r="C3226" t="s">
        <v>17</v>
      </c>
      <c r="D3226" t="s">
        <v>100</v>
      </c>
      <c r="E3226" t="s">
        <v>386</v>
      </c>
      <c r="F3226" s="113" t="str">
        <f>VLOOKUP(B3226,'DEER BldgType Assignment'!$B$7:$C$139,2,FALSE)</f>
        <v>EPr</v>
      </c>
      <c r="G3226" s="113"/>
      <c r="H3226" s="113" t="str">
        <f t="shared" si="50"/>
        <v>EPr</v>
      </c>
      <c r="I3226">
        <v>1</v>
      </c>
    </row>
    <row r="3227" spans="2:9">
      <c r="B3227" t="s">
        <v>277</v>
      </c>
      <c r="C3227" t="s">
        <v>17</v>
      </c>
      <c r="D3227" t="s">
        <v>100</v>
      </c>
      <c r="E3227" t="s">
        <v>391</v>
      </c>
      <c r="F3227" s="113" t="str">
        <f>VLOOKUP(B3227,'DEER BldgType Assignment'!$B$7:$C$139,2,FALSE)</f>
        <v>EPr</v>
      </c>
      <c r="G3227" s="113"/>
      <c r="H3227" s="113" t="str">
        <f t="shared" si="50"/>
        <v>EPr</v>
      </c>
      <c r="I3227">
        <v>1</v>
      </c>
    </row>
    <row r="3228" spans="2:9">
      <c r="B3228" t="s">
        <v>277</v>
      </c>
      <c r="C3228" t="s">
        <v>17</v>
      </c>
      <c r="D3228" t="s">
        <v>100</v>
      </c>
      <c r="E3228" t="s">
        <v>366</v>
      </c>
      <c r="F3228" s="113" t="str">
        <f>VLOOKUP(B3228,'DEER BldgType Assignment'!$B$7:$C$139,2,FALSE)</f>
        <v>EPr</v>
      </c>
      <c r="G3228" s="113"/>
      <c r="H3228" s="113" t="str">
        <f t="shared" si="50"/>
        <v>EPr</v>
      </c>
      <c r="I3228">
        <v>1</v>
      </c>
    </row>
    <row r="3229" spans="2:9">
      <c r="B3229" t="s">
        <v>277</v>
      </c>
      <c r="C3229" t="s">
        <v>17</v>
      </c>
      <c r="D3229" t="s">
        <v>100</v>
      </c>
      <c r="E3229" t="s">
        <v>400</v>
      </c>
      <c r="F3229" s="113" t="str">
        <f>VLOOKUP(B3229,'DEER BldgType Assignment'!$B$7:$C$139,2,FALSE)</f>
        <v>EPr</v>
      </c>
      <c r="G3229" s="113"/>
      <c r="H3229" s="113" t="str">
        <f t="shared" si="50"/>
        <v>EPr</v>
      </c>
      <c r="I3229">
        <v>2</v>
      </c>
    </row>
    <row r="3230" spans="2:9">
      <c r="B3230" t="s">
        <v>267</v>
      </c>
      <c r="C3230" t="s">
        <v>373</v>
      </c>
      <c r="D3230" t="s">
        <v>50</v>
      </c>
      <c r="E3230" t="s">
        <v>391</v>
      </c>
      <c r="F3230" s="113" t="str">
        <f>VLOOKUP(B3230,'DEER BldgType Assignment'!$B$7:$C$139,2,FALSE)</f>
        <v>SCn</v>
      </c>
      <c r="G3230" s="113"/>
      <c r="H3230" s="113" t="str">
        <f t="shared" si="50"/>
        <v>SCn</v>
      </c>
      <c r="I3230">
        <v>1</v>
      </c>
    </row>
    <row r="3231" spans="2:9">
      <c r="B3231" t="s">
        <v>267</v>
      </c>
      <c r="C3231" t="s">
        <v>373</v>
      </c>
      <c r="D3231" t="s">
        <v>50</v>
      </c>
      <c r="E3231" t="s">
        <v>386</v>
      </c>
      <c r="F3231" s="113" t="str">
        <f>VLOOKUP(B3231,'DEER BldgType Assignment'!$B$7:$C$139,2,FALSE)</f>
        <v>SCn</v>
      </c>
      <c r="G3231" s="113"/>
      <c r="H3231" s="113" t="str">
        <f t="shared" si="50"/>
        <v>SCn</v>
      </c>
      <c r="I3231">
        <v>1</v>
      </c>
    </row>
    <row r="3232" spans="2:9">
      <c r="B3232" t="s">
        <v>267</v>
      </c>
      <c r="C3232" t="s">
        <v>373</v>
      </c>
      <c r="D3232" t="s">
        <v>50</v>
      </c>
      <c r="E3232" t="s">
        <v>366</v>
      </c>
      <c r="F3232" s="113" t="str">
        <f>VLOOKUP(B3232,'DEER BldgType Assignment'!$B$7:$C$139,2,FALSE)</f>
        <v>SCn</v>
      </c>
      <c r="G3232" s="113"/>
      <c r="H3232" s="113" t="str">
        <f t="shared" si="50"/>
        <v>SCn</v>
      </c>
      <c r="I3232">
        <v>1</v>
      </c>
    </row>
    <row r="3233" spans="2:9">
      <c r="B3233" t="s">
        <v>267</v>
      </c>
      <c r="C3233" t="s">
        <v>373</v>
      </c>
      <c r="D3233" t="s">
        <v>50</v>
      </c>
      <c r="E3233" t="s">
        <v>387</v>
      </c>
      <c r="F3233" s="113" t="str">
        <f>VLOOKUP(B3233,'DEER BldgType Assignment'!$B$7:$C$139,2,FALSE)</f>
        <v>SCn</v>
      </c>
      <c r="G3233" s="113"/>
      <c r="H3233" s="113" t="str">
        <f t="shared" si="50"/>
        <v>SCn</v>
      </c>
      <c r="I3233">
        <v>1</v>
      </c>
    </row>
    <row r="3234" spans="2:9">
      <c r="B3234" t="s">
        <v>298</v>
      </c>
      <c r="C3234" t="s">
        <v>382</v>
      </c>
      <c r="D3234" t="s">
        <v>34</v>
      </c>
      <c r="E3234" t="s">
        <v>385</v>
      </c>
      <c r="F3234" s="113" t="str">
        <f>VLOOKUP(B3234,'DEER BldgType Assignment'!$B$7:$C$139,2,FALSE)</f>
        <v>OfS</v>
      </c>
      <c r="G3234" s="113"/>
      <c r="H3234" s="113" t="str">
        <f t="shared" si="50"/>
        <v>OfS</v>
      </c>
      <c r="I3234">
        <v>1</v>
      </c>
    </row>
    <row r="3235" spans="2:9">
      <c r="B3235" t="s">
        <v>298</v>
      </c>
      <c r="C3235" t="s">
        <v>382</v>
      </c>
      <c r="D3235" t="s">
        <v>34</v>
      </c>
      <c r="E3235" t="s">
        <v>391</v>
      </c>
      <c r="F3235" s="113" t="str">
        <f>VLOOKUP(B3235,'DEER BldgType Assignment'!$B$7:$C$139,2,FALSE)</f>
        <v>OfS</v>
      </c>
      <c r="G3235" s="113"/>
      <c r="H3235" s="113" t="str">
        <f t="shared" si="50"/>
        <v>OfS</v>
      </c>
      <c r="I3235">
        <v>1</v>
      </c>
    </row>
    <row r="3236" spans="2:9">
      <c r="B3236" t="s">
        <v>298</v>
      </c>
      <c r="C3236" t="s">
        <v>382</v>
      </c>
      <c r="D3236" t="s">
        <v>34</v>
      </c>
      <c r="E3236" t="s">
        <v>397</v>
      </c>
      <c r="F3236" s="113" t="str">
        <f>VLOOKUP(B3236,'DEER BldgType Assignment'!$B$7:$C$139,2,FALSE)</f>
        <v>OfS</v>
      </c>
      <c r="G3236" s="113"/>
      <c r="H3236" s="113" t="str">
        <f t="shared" si="50"/>
        <v>OfS</v>
      </c>
      <c r="I3236">
        <v>1</v>
      </c>
    </row>
    <row r="3237" spans="2:9">
      <c r="B3237" t="s">
        <v>298</v>
      </c>
      <c r="C3237" t="s">
        <v>382</v>
      </c>
      <c r="D3237" t="s">
        <v>34</v>
      </c>
      <c r="E3237" t="s">
        <v>398</v>
      </c>
      <c r="F3237" s="113" t="str">
        <f>VLOOKUP(B3237,'DEER BldgType Assignment'!$B$7:$C$139,2,FALSE)</f>
        <v>OfS</v>
      </c>
      <c r="G3237" s="113"/>
      <c r="H3237" s="113" t="str">
        <f t="shared" si="50"/>
        <v>OfS</v>
      </c>
      <c r="I3237">
        <v>1</v>
      </c>
    </row>
    <row r="3238" spans="2:9">
      <c r="B3238" t="s">
        <v>298</v>
      </c>
      <c r="C3238" t="s">
        <v>382</v>
      </c>
      <c r="D3238" t="s">
        <v>34</v>
      </c>
      <c r="E3238" t="s">
        <v>400</v>
      </c>
      <c r="F3238" s="113" t="str">
        <f>VLOOKUP(B3238,'DEER BldgType Assignment'!$B$7:$C$139,2,FALSE)</f>
        <v>OfS</v>
      </c>
      <c r="G3238" s="113"/>
      <c r="H3238" s="113" t="str">
        <f t="shared" si="50"/>
        <v>OfS</v>
      </c>
      <c r="I3238">
        <v>1</v>
      </c>
    </row>
    <row r="3239" spans="2:9">
      <c r="B3239" t="s">
        <v>298</v>
      </c>
      <c r="C3239" t="s">
        <v>382</v>
      </c>
      <c r="D3239" t="s">
        <v>34</v>
      </c>
      <c r="E3239" t="s">
        <v>388</v>
      </c>
      <c r="F3239" s="113" t="str">
        <f>VLOOKUP(B3239,'DEER BldgType Assignment'!$B$7:$C$139,2,FALSE)</f>
        <v>OfS</v>
      </c>
      <c r="G3239" s="113"/>
      <c r="H3239" s="113" t="str">
        <f t="shared" si="50"/>
        <v>OfS</v>
      </c>
      <c r="I3239">
        <v>1</v>
      </c>
    </row>
    <row r="3240" spans="2:9">
      <c r="B3240" t="s">
        <v>298</v>
      </c>
      <c r="C3240" t="s">
        <v>382</v>
      </c>
      <c r="D3240" t="s">
        <v>34</v>
      </c>
      <c r="E3240" t="s">
        <v>366</v>
      </c>
      <c r="F3240" s="113" t="str">
        <f>VLOOKUP(B3240,'DEER BldgType Assignment'!$B$7:$C$139,2,FALSE)</f>
        <v>OfS</v>
      </c>
      <c r="G3240" s="113"/>
      <c r="H3240" s="113" t="str">
        <f t="shared" si="50"/>
        <v>OfS</v>
      </c>
      <c r="I3240">
        <v>1</v>
      </c>
    </row>
    <row r="3241" spans="2:9">
      <c r="B3241" t="s">
        <v>298</v>
      </c>
      <c r="C3241" t="s">
        <v>382</v>
      </c>
      <c r="D3241" t="s">
        <v>34</v>
      </c>
      <c r="E3241" t="s">
        <v>379</v>
      </c>
      <c r="F3241" s="113" t="str">
        <f>VLOOKUP(B3241,'DEER BldgType Assignment'!$B$7:$C$139,2,FALSE)</f>
        <v>OfS</v>
      </c>
      <c r="G3241" s="113"/>
      <c r="H3241" s="113" t="str">
        <f t="shared" si="50"/>
        <v>OfS</v>
      </c>
      <c r="I3241">
        <v>1</v>
      </c>
    </row>
    <row r="3242" spans="2:9">
      <c r="B3242" t="s">
        <v>298</v>
      </c>
      <c r="C3242" t="s">
        <v>382</v>
      </c>
      <c r="D3242" t="s">
        <v>34</v>
      </c>
      <c r="E3242" t="s">
        <v>179</v>
      </c>
      <c r="F3242" s="113" t="str">
        <f>VLOOKUP(B3242,'DEER BldgType Assignment'!$B$7:$C$139,2,FALSE)</f>
        <v>OfS</v>
      </c>
      <c r="G3242" s="113"/>
      <c r="H3242" s="113" t="str">
        <f t="shared" si="50"/>
        <v>OfS</v>
      </c>
      <c r="I3242">
        <v>1</v>
      </c>
    </row>
    <row r="3243" spans="2:9">
      <c r="B3243" t="s">
        <v>231</v>
      </c>
      <c r="C3243" t="s">
        <v>48</v>
      </c>
      <c r="D3243" t="s">
        <v>48</v>
      </c>
      <c r="E3243" t="s">
        <v>366</v>
      </c>
      <c r="F3243" s="113" t="str">
        <f>VLOOKUP(B3243,'DEER BldgType Assignment'!$B$7:$C$139,2,FALSE)</f>
        <v>RtS</v>
      </c>
      <c r="G3243" s="113"/>
      <c r="H3243" s="113" t="str">
        <f t="shared" si="50"/>
        <v>RtS</v>
      </c>
      <c r="I3243">
        <v>1</v>
      </c>
    </row>
    <row r="3244" spans="2:9">
      <c r="B3244" t="s">
        <v>223</v>
      </c>
      <c r="C3244" t="s">
        <v>276</v>
      </c>
      <c r="D3244" t="s">
        <v>105</v>
      </c>
      <c r="E3244" t="s">
        <v>396</v>
      </c>
      <c r="F3244" s="113" t="str">
        <f>VLOOKUP(B3244,'DEER BldgType Assignment'!$B$7:$C$139,2,FALSE)</f>
        <v>MLI</v>
      </c>
      <c r="G3244" s="113"/>
      <c r="H3244" s="113" t="str">
        <f t="shared" si="50"/>
        <v>MLI</v>
      </c>
      <c r="I3244">
        <v>6</v>
      </c>
    </row>
    <row r="3245" spans="2:9">
      <c r="B3245" t="s">
        <v>223</v>
      </c>
      <c r="C3245" t="s">
        <v>276</v>
      </c>
      <c r="D3245" t="s">
        <v>105</v>
      </c>
      <c r="E3245" t="s">
        <v>379</v>
      </c>
      <c r="F3245" s="113" t="str">
        <f>VLOOKUP(B3245,'DEER BldgType Assignment'!$B$7:$C$139,2,FALSE)</f>
        <v>MLI</v>
      </c>
      <c r="G3245" s="113"/>
      <c r="H3245" s="113" t="str">
        <f t="shared" si="50"/>
        <v>MLI</v>
      </c>
      <c r="I3245">
        <v>1</v>
      </c>
    </row>
    <row r="3246" spans="2:9">
      <c r="B3246" t="s">
        <v>223</v>
      </c>
      <c r="C3246" t="s">
        <v>276</v>
      </c>
      <c r="D3246" t="s">
        <v>105</v>
      </c>
      <c r="E3246" t="s">
        <v>385</v>
      </c>
      <c r="F3246" s="113" t="str">
        <f>VLOOKUP(B3246,'DEER BldgType Assignment'!$B$7:$C$139,2,FALSE)</f>
        <v>MLI</v>
      </c>
      <c r="G3246" s="113"/>
      <c r="H3246" s="113" t="str">
        <f t="shared" si="50"/>
        <v>MLI</v>
      </c>
      <c r="I3246">
        <v>2</v>
      </c>
    </row>
    <row r="3247" spans="2:9">
      <c r="B3247" t="s">
        <v>223</v>
      </c>
      <c r="C3247" t="s">
        <v>276</v>
      </c>
      <c r="D3247" t="s">
        <v>105</v>
      </c>
      <c r="E3247" t="s">
        <v>391</v>
      </c>
      <c r="F3247" s="113" t="str">
        <f>VLOOKUP(B3247,'DEER BldgType Assignment'!$B$7:$C$139,2,FALSE)</f>
        <v>MLI</v>
      </c>
      <c r="G3247" s="113"/>
      <c r="H3247" s="113" t="str">
        <f t="shared" si="50"/>
        <v>MLI</v>
      </c>
      <c r="I3247">
        <v>2</v>
      </c>
    </row>
    <row r="3248" spans="2:9">
      <c r="B3248" t="s">
        <v>223</v>
      </c>
      <c r="C3248" t="s">
        <v>276</v>
      </c>
      <c r="D3248" t="s">
        <v>105</v>
      </c>
      <c r="E3248" t="s">
        <v>406</v>
      </c>
      <c r="F3248" s="113" t="str">
        <f>VLOOKUP(B3248,'DEER BldgType Assignment'!$B$7:$C$139,2,FALSE)</f>
        <v>MLI</v>
      </c>
      <c r="G3248" s="113"/>
      <c r="H3248" s="113" t="str">
        <f t="shared" si="50"/>
        <v>MLI</v>
      </c>
      <c r="I3248">
        <v>1</v>
      </c>
    </row>
    <row r="3249" spans="2:9">
      <c r="B3249" t="s">
        <v>223</v>
      </c>
      <c r="C3249" t="s">
        <v>276</v>
      </c>
      <c r="D3249" t="s">
        <v>105</v>
      </c>
      <c r="E3249" t="s">
        <v>386</v>
      </c>
      <c r="F3249" s="113" t="str">
        <f>VLOOKUP(B3249,'DEER BldgType Assignment'!$B$7:$C$139,2,FALSE)</f>
        <v>MLI</v>
      </c>
      <c r="G3249" s="113"/>
      <c r="H3249" s="113" t="str">
        <f t="shared" si="50"/>
        <v>MLI</v>
      </c>
      <c r="I3249">
        <v>6</v>
      </c>
    </row>
    <row r="3250" spans="2:9">
      <c r="B3250" t="s">
        <v>223</v>
      </c>
      <c r="C3250" t="s">
        <v>276</v>
      </c>
      <c r="D3250" t="s">
        <v>105</v>
      </c>
      <c r="E3250" t="s">
        <v>398</v>
      </c>
      <c r="F3250" s="113" t="str">
        <f>VLOOKUP(B3250,'DEER BldgType Assignment'!$B$7:$C$139,2,FALSE)</f>
        <v>MLI</v>
      </c>
      <c r="G3250" s="113"/>
      <c r="H3250" s="113" t="str">
        <f t="shared" si="50"/>
        <v>MLI</v>
      </c>
      <c r="I3250">
        <v>3</v>
      </c>
    </row>
    <row r="3251" spans="2:9">
      <c r="B3251" t="s">
        <v>223</v>
      </c>
      <c r="C3251" t="s">
        <v>276</v>
      </c>
      <c r="D3251" t="s">
        <v>105</v>
      </c>
      <c r="E3251" t="s">
        <v>366</v>
      </c>
      <c r="F3251" s="113" t="str">
        <f>VLOOKUP(B3251,'DEER BldgType Assignment'!$B$7:$C$139,2,FALSE)</f>
        <v>MLI</v>
      </c>
      <c r="G3251" s="113"/>
      <c r="H3251" s="113" t="str">
        <f t="shared" si="50"/>
        <v>MLI</v>
      </c>
      <c r="I3251">
        <v>2</v>
      </c>
    </row>
    <row r="3252" spans="2:9">
      <c r="B3252" t="s">
        <v>223</v>
      </c>
      <c r="C3252" t="s">
        <v>276</v>
      </c>
      <c r="D3252" t="s">
        <v>105</v>
      </c>
      <c r="E3252" t="s">
        <v>387</v>
      </c>
      <c r="F3252" s="113" t="str">
        <f>VLOOKUP(B3252,'DEER BldgType Assignment'!$B$7:$C$139,2,FALSE)</f>
        <v>MLI</v>
      </c>
      <c r="G3252" s="113"/>
      <c r="H3252" s="113" t="str">
        <f t="shared" si="50"/>
        <v>MLI</v>
      </c>
      <c r="I3252">
        <v>1</v>
      </c>
    </row>
    <row r="3253" spans="2:9">
      <c r="B3253" t="s">
        <v>277</v>
      </c>
      <c r="C3253" t="s">
        <v>17</v>
      </c>
      <c r="D3253" t="s">
        <v>100</v>
      </c>
      <c r="E3253" t="s">
        <v>366</v>
      </c>
      <c r="F3253" s="113" t="str">
        <f>VLOOKUP(B3253,'DEER BldgType Assignment'!$B$7:$C$139,2,FALSE)</f>
        <v>EPr</v>
      </c>
      <c r="G3253" s="113"/>
      <c r="H3253" s="113" t="str">
        <f t="shared" si="50"/>
        <v>EPr</v>
      </c>
      <c r="I3253">
        <v>1</v>
      </c>
    </row>
    <row r="3254" spans="2:9">
      <c r="B3254" t="s">
        <v>277</v>
      </c>
      <c r="C3254" t="s">
        <v>17</v>
      </c>
      <c r="D3254" t="s">
        <v>100</v>
      </c>
      <c r="E3254" t="s">
        <v>406</v>
      </c>
      <c r="F3254" s="113" t="str">
        <f>VLOOKUP(B3254,'DEER BldgType Assignment'!$B$7:$C$139,2,FALSE)</f>
        <v>EPr</v>
      </c>
      <c r="G3254" s="113"/>
      <c r="H3254" s="113" t="str">
        <f t="shared" si="50"/>
        <v>EPr</v>
      </c>
      <c r="I3254">
        <v>1</v>
      </c>
    </row>
    <row r="3255" spans="2:9">
      <c r="B3255" t="s">
        <v>277</v>
      </c>
      <c r="C3255" t="s">
        <v>17</v>
      </c>
      <c r="D3255" t="s">
        <v>100</v>
      </c>
      <c r="E3255" t="s">
        <v>386</v>
      </c>
      <c r="F3255" s="113" t="str">
        <f>VLOOKUP(B3255,'DEER BldgType Assignment'!$B$7:$C$139,2,FALSE)</f>
        <v>EPr</v>
      </c>
      <c r="G3255" s="113"/>
      <c r="H3255" s="113" t="str">
        <f t="shared" si="50"/>
        <v>EPr</v>
      </c>
      <c r="I3255">
        <v>3</v>
      </c>
    </row>
    <row r="3256" spans="2:9">
      <c r="B3256" t="s">
        <v>277</v>
      </c>
      <c r="C3256" t="s">
        <v>17</v>
      </c>
      <c r="D3256" t="s">
        <v>100</v>
      </c>
      <c r="E3256" t="s">
        <v>387</v>
      </c>
      <c r="F3256" s="113" t="str">
        <f>VLOOKUP(B3256,'DEER BldgType Assignment'!$B$7:$C$139,2,FALSE)</f>
        <v>EPr</v>
      </c>
      <c r="G3256" s="113"/>
      <c r="H3256" s="113" t="str">
        <f t="shared" si="50"/>
        <v>EPr</v>
      </c>
      <c r="I3256">
        <v>1</v>
      </c>
    </row>
    <row r="3257" spans="2:9">
      <c r="B3257" t="s">
        <v>277</v>
      </c>
      <c r="C3257" t="s">
        <v>17</v>
      </c>
      <c r="D3257" t="s">
        <v>100</v>
      </c>
      <c r="E3257" t="s">
        <v>389</v>
      </c>
      <c r="F3257" s="113" t="str">
        <f>VLOOKUP(B3257,'DEER BldgType Assignment'!$B$7:$C$139,2,FALSE)</f>
        <v>EPr</v>
      </c>
      <c r="G3257" s="113"/>
      <c r="H3257" s="113" t="str">
        <f t="shared" si="50"/>
        <v>EPr</v>
      </c>
      <c r="I3257">
        <v>2</v>
      </c>
    </row>
    <row r="3258" spans="2:9">
      <c r="B3258" t="s">
        <v>277</v>
      </c>
      <c r="C3258" t="s">
        <v>17</v>
      </c>
      <c r="D3258" t="s">
        <v>100</v>
      </c>
      <c r="E3258" t="s">
        <v>398</v>
      </c>
      <c r="F3258" s="113" t="str">
        <f>VLOOKUP(B3258,'DEER BldgType Assignment'!$B$7:$C$139,2,FALSE)</f>
        <v>EPr</v>
      </c>
      <c r="G3258" s="113"/>
      <c r="H3258" s="113" t="str">
        <f t="shared" si="50"/>
        <v>EPr</v>
      </c>
      <c r="I3258">
        <v>1</v>
      </c>
    </row>
    <row r="3259" spans="2:9">
      <c r="B3259" s="100" t="s">
        <v>298</v>
      </c>
      <c r="C3259" t="s">
        <v>276</v>
      </c>
      <c r="D3259" t="s">
        <v>34</v>
      </c>
      <c r="E3259" t="s">
        <v>387</v>
      </c>
      <c r="F3259" s="113" t="str">
        <f>VLOOKUP(B3259,'DEER BldgType Assignment'!$B$7:$C$139,2,FALSE)</f>
        <v>OfS</v>
      </c>
      <c r="G3259" s="113"/>
      <c r="H3259" s="113" t="str">
        <f t="shared" si="50"/>
        <v>OfS</v>
      </c>
      <c r="I3259">
        <v>1</v>
      </c>
    </row>
    <row r="3260" spans="2:9">
      <c r="B3260" s="100" t="s">
        <v>298</v>
      </c>
      <c r="C3260" t="s">
        <v>276</v>
      </c>
      <c r="D3260" t="s">
        <v>34</v>
      </c>
      <c r="E3260" t="s">
        <v>381</v>
      </c>
      <c r="F3260" s="113" t="str">
        <f>VLOOKUP(B3260,'DEER BldgType Assignment'!$B$7:$C$139,2,FALSE)</f>
        <v>OfS</v>
      </c>
      <c r="G3260" s="113"/>
      <c r="H3260" s="113" t="str">
        <f t="shared" si="50"/>
        <v>OfS</v>
      </c>
      <c r="I3260">
        <v>1</v>
      </c>
    </row>
    <row r="3261" spans="2:9">
      <c r="B3261" s="100" t="s">
        <v>298</v>
      </c>
      <c r="C3261" t="s">
        <v>276</v>
      </c>
      <c r="D3261" t="s">
        <v>34</v>
      </c>
      <c r="E3261" t="s">
        <v>396</v>
      </c>
      <c r="F3261" s="113" t="str">
        <f>VLOOKUP(B3261,'DEER BldgType Assignment'!$B$7:$C$139,2,FALSE)</f>
        <v>OfS</v>
      </c>
      <c r="G3261" s="113"/>
      <c r="H3261" s="113" t="str">
        <f t="shared" si="50"/>
        <v>OfS</v>
      </c>
      <c r="I3261">
        <v>1</v>
      </c>
    </row>
    <row r="3262" spans="2:9">
      <c r="B3262" s="100" t="s">
        <v>298</v>
      </c>
      <c r="C3262" t="s">
        <v>276</v>
      </c>
      <c r="D3262" t="s">
        <v>34</v>
      </c>
      <c r="E3262" t="s">
        <v>366</v>
      </c>
      <c r="F3262" s="113" t="str">
        <f>VLOOKUP(B3262,'DEER BldgType Assignment'!$B$7:$C$139,2,FALSE)</f>
        <v>OfS</v>
      </c>
      <c r="G3262" s="113"/>
      <c r="H3262" s="113" t="str">
        <f t="shared" si="50"/>
        <v>OfS</v>
      </c>
      <c r="I3262">
        <v>1</v>
      </c>
    </row>
    <row r="3263" spans="2:9">
      <c r="B3263" s="100" t="s">
        <v>298</v>
      </c>
      <c r="C3263" t="s">
        <v>276</v>
      </c>
      <c r="D3263" t="s">
        <v>34</v>
      </c>
      <c r="E3263" t="s">
        <v>391</v>
      </c>
      <c r="F3263" s="113" t="str">
        <f>VLOOKUP(B3263,'DEER BldgType Assignment'!$B$7:$C$139,2,FALSE)</f>
        <v>OfS</v>
      </c>
      <c r="G3263" s="113"/>
      <c r="H3263" s="113" t="str">
        <f t="shared" si="50"/>
        <v>OfS</v>
      </c>
      <c r="I3263">
        <v>1</v>
      </c>
    </row>
    <row r="3264" spans="2:9">
      <c r="B3264" s="100" t="s">
        <v>298</v>
      </c>
      <c r="C3264" t="s">
        <v>276</v>
      </c>
      <c r="D3264" t="s">
        <v>34</v>
      </c>
      <c r="E3264" t="s">
        <v>392</v>
      </c>
      <c r="F3264" s="113" t="str">
        <f>VLOOKUP(B3264,'DEER BldgType Assignment'!$B$7:$C$139,2,FALSE)</f>
        <v>OfS</v>
      </c>
      <c r="G3264" s="113"/>
      <c r="H3264" s="113" t="str">
        <f t="shared" si="50"/>
        <v>OfS</v>
      </c>
      <c r="I3264">
        <v>1</v>
      </c>
    </row>
    <row r="3265" spans="2:9">
      <c r="B3265" s="100" t="s">
        <v>298</v>
      </c>
      <c r="C3265" t="s">
        <v>276</v>
      </c>
      <c r="D3265" t="s">
        <v>34</v>
      </c>
      <c r="E3265" t="s">
        <v>386</v>
      </c>
      <c r="F3265" s="113" t="str">
        <f>VLOOKUP(B3265,'DEER BldgType Assignment'!$B$7:$C$139,2,FALSE)</f>
        <v>OfS</v>
      </c>
      <c r="G3265" s="113"/>
      <c r="H3265" s="113" t="str">
        <f t="shared" si="50"/>
        <v>OfS</v>
      </c>
      <c r="I3265">
        <v>9</v>
      </c>
    </row>
    <row r="3266" spans="2:9">
      <c r="B3266" s="100" t="s">
        <v>298</v>
      </c>
      <c r="C3266" t="s">
        <v>276</v>
      </c>
      <c r="D3266" t="s">
        <v>34</v>
      </c>
      <c r="E3266" t="s">
        <v>398</v>
      </c>
      <c r="F3266" s="113" t="str">
        <f>VLOOKUP(B3266,'DEER BldgType Assignment'!$B$7:$C$139,2,FALSE)</f>
        <v>OfS</v>
      </c>
      <c r="G3266" s="113"/>
      <c r="H3266" s="113" t="str">
        <f t="shared" si="50"/>
        <v>OfS</v>
      </c>
      <c r="I3266">
        <v>1</v>
      </c>
    </row>
    <row r="3267" spans="2:9">
      <c r="B3267" t="s">
        <v>219</v>
      </c>
      <c r="C3267" t="s">
        <v>15</v>
      </c>
      <c r="D3267" t="s">
        <v>15</v>
      </c>
      <c r="E3267" t="s">
        <v>391</v>
      </c>
      <c r="F3267" s="113" t="str">
        <f>VLOOKUP(B3267,'DEER BldgType Assignment'!$B$7:$C$139,2,FALSE)</f>
        <v>Asm</v>
      </c>
      <c r="G3267" s="113"/>
      <c r="H3267" s="113" t="str">
        <f t="shared" si="50"/>
        <v>Asm</v>
      </c>
      <c r="I3267">
        <v>1</v>
      </c>
    </row>
    <row r="3268" spans="2:9">
      <c r="B3268" t="s">
        <v>219</v>
      </c>
      <c r="C3268" t="s">
        <v>15</v>
      </c>
      <c r="D3268" t="s">
        <v>15</v>
      </c>
      <c r="E3268" t="s">
        <v>387</v>
      </c>
      <c r="F3268" s="113" t="str">
        <f>VLOOKUP(B3268,'DEER BldgType Assignment'!$B$7:$C$139,2,FALSE)</f>
        <v>Asm</v>
      </c>
      <c r="G3268" s="113"/>
      <c r="H3268" s="113" t="str">
        <f t="shared" si="50"/>
        <v>Asm</v>
      </c>
      <c r="I3268">
        <v>1</v>
      </c>
    </row>
    <row r="3269" spans="2:9">
      <c r="B3269" t="s">
        <v>219</v>
      </c>
      <c r="C3269" t="s">
        <v>15</v>
      </c>
      <c r="D3269" t="s">
        <v>15</v>
      </c>
      <c r="E3269" t="s">
        <v>130</v>
      </c>
      <c r="F3269" s="113" t="str">
        <f>VLOOKUP(B3269,'DEER BldgType Assignment'!$B$7:$C$139,2,FALSE)</f>
        <v>Asm</v>
      </c>
      <c r="G3269" s="113"/>
      <c r="H3269" s="113" t="str">
        <f t="shared" si="50"/>
        <v>Asm</v>
      </c>
      <c r="I3269">
        <v>1</v>
      </c>
    </row>
    <row r="3270" spans="2:9">
      <c r="B3270" t="s">
        <v>219</v>
      </c>
      <c r="C3270" t="s">
        <v>15</v>
      </c>
      <c r="D3270" t="s">
        <v>15</v>
      </c>
      <c r="E3270" t="s">
        <v>405</v>
      </c>
      <c r="F3270" s="113" t="str">
        <f>VLOOKUP(B3270,'DEER BldgType Assignment'!$B$7:$C$139,2,FALSE)</f>
        <v>Asm</v>
      </c>
      <c r="G3270" s="113"/>
      <c r="H3270" s="113" t="str">
        <f t="shared" si="50"/>
        <v>Asm</v>
      </c>
      <c r="I3270">
        <v>2</v>
      </c>
    </row>
    <row r="3271" spans="2:9">
      <c r="B3271" t="s">
        <v>219</v>
      </c>
      <c r="C3271" t="s">
        <v>15</v>
      </c>
      <c r="D3271" t="s">
        <v>15</v>
      </c>
      <c r="E3271" t="s">
        <v>399</v>
      </c>
      <c r="F3271" s="113" t="str">
        <f>VLOOKUP(B3271,'DEER BldgType Assignment'!$B$7:$C$139,2,FALSE)</f>
        <v>Asm</v>
      </c>
      <c r="G3271" s="113"/>
      <c r="H3271" s="113" t="str">
        <f t="shared" si="50"/>
        <v>Asm</v>
      </c>
      <c r="I3271">
        <v>3</v>
      </c>
    </row>
    <row r="3272" spans="2:9">
      <c r="B3272" t="s">
        <v>219</v>
      </c>
      <c r="C3272" t="s">
        <v>15</v>
      </c>
      <c r="D3272" t="s">
        <v>15</v>
      </c>
      <c r="E3272" t="s">
        <v>378</v>
      </c>
      <c r="F3272" s="113" t="str">
        <f>VLOOKUP(B3272,'DEER BldgType Assignment'!$B$7:$C$139,2,FALSE)</f>
        <v>Asm</v>
      </c>
      <c r="G3272" s="113"/>
      <c r="H3272" s="113" t="str">
        <f t="shared" ref="H3272:H3335" si="51">IF(ISBLANK(G3272),F3272,G3272)</f>
        <v>Asm</v>
      </c>
      <c r="I3272">
        <v>1</v>
      </c>
    </row>
    <row r="3273" spans="2:9">
      <c r="B3273" t="s">
        <v>219</v>
      </c>
      <c r="C3273" t="s">
        <v>15</v>
      </c>
      <c r="D3273" t="s">
        <v>15</v>
      </c>
      <c r="E3273" t="s">
        <v>386</v>
      </c>
      <c r="F3273" s="113" t="str">
        <f>VLOOKUP(B3273,'DEER BldgType Assignment'!$B$7:$C$139,2,FALSE)</f>
        <v>Asm</v>
      </c>
      <c r="G3273" s="113"/>
      <c r="H3273" s="113" t="str">
        <f t="shared" si="51"/>
        <v>Asm</v>
      </c>
      <c r="I3273">
        <v>1</v>
      </c>
    </row>
    <row r="3274" spans="2:9">
      <c r="B3274" t="s">
        <v>219</v>
      </c>
      <c r="C3274" t="s">
        <v>15</v>
      </c>
      <c r="D3274" t="s">
        <v>15</v>
      </c>
      <c r="E3274" t="s">
        <v>366</v>
      </c>
      <c r="F3274" s="113" t="str">
        <f>VLOOKUP(B3274,'DEER BldgType Assignment'!$B$7:$C$139,2,FALSE)</f>
        <v>Asm</v>
      </c>
      <c r="G3274" s="113"/>
      <c r="H3274" s="113" t="str">
        <f t="shared" si="51"/>
        <v>Asm</v>
      </c>
      <c r="I3274">
        <v>8</v>
      </c>
    </row>
    <row r="3275" spans="2:9">
      <c r="B3275" t="s">
        <v>222</v>
      </c>
      <c r="C3275" t="s">
        <v>34</v>
      </c>
      <c r="D3275" t="s">
        <v>36</v>
      </c>
      <c r="E3275" t="s">
        <v>398</v>
      </c>
      <c r="F3275" s="113" t="str">
        <f>VLOOKUP(B3275,'DEER BldgType Assignment'!$B$7:$C$139,2,FALSE)</f>
        <v>OfL</v>
      </c>
      <c r="G3275" s="113"/>
      <c r="H3275" s="113" t="str">
        <f t="shared" si="51"/>
        <v>OfL</v>
      </c>
      <c r="I3275">
        <v>1</v>
      </c>
    </row>
    <row r="3276" spans="2:9">
      <c r="B3276" t="s">
        <v>222</v>
      </c>
      <c r="C3276" t="s">
        <v>34</v>
      </c>
      <c r="D3276" t="s">
        <v>36</v>
      </c>
      <c r="E3276" t="s">
        <v>386</v>
      </c>
      <c r="F3276" s="113" t="str">
        <f>VLOOKUP(B3276,'DEER BldgType Assignment'!$B$7:$C$139,2,FALSE)</f>
        <v>OfL</v>
      </c>
      <c r="G3276" s="113"/>
      <c r="H3276" s="113" t="str">
        <f t="shared" si="51"/>
        <v>OfL</v>
      </c>
      <c r="I3276">
        <v>1</v>
      </c>
    </row>
    <row r="3277" spans="2:9">
      <c r="B3277" t="s">
        <v>222</v>
      </c>
      <c r="C3277" t="s">
        <v>34</v>
      </c>
      <c r="D3277" t="s">
        <v>36</v>
      </c>
      <c r="E3277" t="s">
        <v>391</v>
      </c>
      <c r="F3277" s="113" t="str">
        <f>VLOOKUP(B3277,'DEER BldgType Assignment'!$B$7:$C$139,2,FALSE)</f>
        <v>OfL</v>
      </c>
      <c r="G3277" s="113"/>
      <c r="H3277" s="113" t="str">
        <f t="shared" si="51"/>
        <v>OfL</v>
      </c>
      <c r="I3277">
        <v>1</v>
      </c>
    </row>
    <row r="3278" spans="2:9">
      <c r="B3278" t="s">
        <v>222</v>
      </c>
      <c r="C3278" t="s">
        <v>34</v>
      </c>
      <c r="D3278" t="s">
        <v>36</v>
      </c>
      <c r="E3278" t="s">
        <v>393</v>
      </c>
      <c r="F3278" s="113" t="str">
        <f>VLOOKUP(B3278,'DEER BldgType Assignment'!$B$7:$C$139,2,FALSE)</f>
        <v>OfL</v>
      </c>
      <c r="G3278" s="113"/>
      <c r="H3278" s="113" t="str">
        <f t="shared" si="51"/>
        <v>OfL</v>
      </c>
      <c r="I3278">
        <v>1</v>
      </c>
    </row>
    <row r="3279" spans="2:9">
      <c r="B3279" t="s">
        <v>222</v>
      </c>
      <c r="C3279" t="s">
        <v>34</v>
      </c>
      <c r="D3279" t="s">
        <v>36</v>
      </c>
      <c r="E3279" t="s">
        <v>400</v>
      </c>
      <c r="F3279" s="113" t="str">
        <f>VLOOKUP(B3279,'DEER BldgType Assignment'!$B$7:$C$139,2,FALSE)</f>
        <v>OfL</v>
      </c>
      <c r="G3279" s="113"/>
      <c r="H3279" s="113" t="str">
        <f t="shared" si="51"/>
        <v>OfL</v>
      </c>
      <c r="I3279">
        <v>1</v>
      </c>
    </row>
    <row r="3280" spans="2:9">
      <c r="B3280" t="s">
        <v>344</v>
      </c>
      <c r="C3280" t="s">
        <v>373</v>
      </c>
      <c r="D3280" t="s">
        <v>52</v>
      </c>
      <c r="E3280" t="s">
        <v>366</v>
      </c>
      <c r="F3280" s="113" t="str">
        <f>VLOOKUP(B3280,'DEER BldgType Assignment'!$B$7:$C$139,2,FALSE)</f>
        <v>SUn</v>
      </c>
      <c r="G3280" s="113"/>
      <c r="H3280" s="113" t="str">
        <f t="shared" si="51"/>
        <v>SUn</v>
      </c>
      <c r="I3280">
        <v>1</v>
      </c>
    </row>
    <row r="3281" spans="2:9">
      <c r="B3281" t="s">
        <v>165</v>
      </c>
      <c r="C3281" t="s">
        <v>165</v>
      </c>
      <c r="D3281" t="s">
        <v>48</v>
      </c>
      <c r="E3281" t="s">
        <v>400</v>
      </c>
      <c r="F3281" s="113" t="str">
        <f>VLOOKUP(B3281,'DEER BldgType Assignment'!$B$7:$C$139,2,FALSE)</f>
        <v>RtS</v>
      </c>
      <c r="G3281" s="113"/>
      <c r="H3281" s="113" t="str">
        <f t="shared" si="51"/>
        <v>RtS</v>
      </c>
      <c r="I3281">
        <v>1</v>
      </c>
    </row>
    <row r="3282" spans="2:9">
      <c r="B3282" t="s">
        <v>165</v>
      </c>
      <c r="C3282" t="s">
        <v>165</v>
      </c>
      <c r="D3282" t="s">
        <v>48</v>
      </c>
      <c r="E3282" t="s">
        <v>366</v>
      </c>
      <c r="F3282" s="113" t="str">
        <f>VLOOKUP(B3282,'DEER BldgType Assignment'!$B$7:$C$139,2,FALSE)</f>
        <v>RtS</v>
      </c>
      <c r="G3282" s="113"/>
      <c r="H3282" s="113" t="str">
        <f t="shared" si="51"/>
        <v>RtS</v>
      </c>
      <c r="I3282">
        <v>1</v>
      </c>
    </row>
    <row r="3283" spans="2:9">
      <c r="B3283" t="s">
        <v>165</v>
      </c>
      <c r="C3283" t="s">
        <v>165</v>
      </c>
      <c r="D3283" t="s">
        <v>48</v>
      </c>
      <c r="E3283" t="s">
        <v>397</v>
      </c>
      <c r="F3283" s="113" t="str">
        <f>VLOOKUP(B3283,'DEER BldgType Assignment'!$B$7:$C$139,2,FALSE)</f>
        <v>RtS</v>
      </c>
      <c r="G3283" s="113"/>
      <c r="H3283" s="113" t="str">
        <f t="shared" si="51"/>
        <v>RtS</v>
      </c>
      <c r="I3283">
        <v>1</v>
      </c>
    </row>
    <row r="3284" spans="2:9">
      <c r="B3284" t="s">
        <v>165</v>
      </c>
      <c r="C3284" t="s">
        <v>165</v>
      </c>
      <c r="D3284" t="s">
        <v>48</v>
      </c>
      <c r="E3284" t="s">
        <v>165</v>
      </c>
      <c r="F3284" s="113" t="str">
        <f>VLOOKUP(B3284,'DEER BldgType Assignment'!$B$7:$C$139,2,FALSE)</f>
        <v>RtS</v>
      </c>
      <c r="G3284" s="113"/>
      <c r="H3284" s="113" t="str">
        <f t="shared" si="51"/>
        <v>RtS</v>
      </c>
      <c r="I3284">
        <v>2</v>
      </c>
    </row>
    <row r="3285" spans="2:9">
      <c r="B3285" t="s">
        <v>223</v>
      </c>
      <c r="C3285" t="s">
        <v>276</v>
      </c>
      <c r="D3285" t="s">
        <v>105</v>
      </c>
      <c r="E3285" t="s">
        <v>400</v>
      </c>
      <c r="F3285" s="113" t="str">
        <f>VLOOKUP(B3285,'DEER BldgType Assignment'!$B$7:$C$139,2,FALSE)</f>
        <v>MLI</v>
      </c>
      <c r="G3285" s="113"/>
      <c r="H3285" s="113" t="str">
        <f t="shared" si="51"/>
        <v>MLI</v>
      </c>
      <c r="I3285">
        <v>1</v>
      </c>
    </row>
    <row r="3286" spans="2:9">
      <c r="B3286" t="s">
        <v>223</v>
      </c>
      <c r="C3286" t="s">
        <v>276</v>
      </c>
      <c r="D3286" t="s">
        <v>105</v>
      </c>
      <c r="E3286" t="s">
        <v>394</v>
      </c>
      <c r="F3286" s="113" t="str">
        <f>VLOOKUP(B3286,'DEER BldgType Assignment'!$B$7:$C$139,2,FALSE)</f>
        <v>MLI</v>
      </c>
      <c r="G3286" s="113"/>
      <c r="H3286" s="113" t="str">
        <f t="shared" si="51"/>
        <v>MLI</v>
      </c>
      <c r="I3286">
        <v>1</v>
      </c>
    </row>
    <row r="3287" spans="2:9">
      <c r="B3287" t="s">
        <v>223</v>
      </c>
      <c r="C3287" t="s">
        <v>276</v>
      </c>
      <c r="D3287" t="s">
        <v>105</v>
      </c>
      <c r="E3287" t="s">
        <v>400</v>
      </c>
      <c r="F3287" s="113" t="str">
        <f>VLOOKUP(B3287,'DEER BldgType Assignment'!$B$7:$C$139,2,FALSE)</f>
        <v>MLI</v>
      </c>
      <c r="G3287" s="113"/>
      <c r="H3287" s="113" t="str">
        <f t="shared" si="51"/>
        <v>MLI</v>
      </c>
      <c r="I3287">
        <v>1</v>
      </c>
    </row>
    <row r="3288" spans="2:9">
      <c r="B3288" t="s">
        <v>335</v>
      </c>
      <c r="C3288" t="s">
        <v>48</v>
      </c>
      <c r="D3288" t="s">
        <v>48</v>
      </c>
      <c r="E3288" t="s">
        <v>366</v>
      </c>
      <c r="F3288" s="113" t="str">
        <f>VLOOKUP(B3288,'DEER BldgType Assignment'!$B$7:$C$139,2,FALSE)</f>
        <v>RtS</v>
      </c>
      <c r="G3288" s="113"/>
      <c r="H3288" s="113" t="str">
        <f t="shared" si="51"/>
        <v>RtS</v>
      </c>
      <c r="I3288">
        <v>1</v>
      </c>
    </row>
    <row r="3289" spans="2:9">
      <c r="B3289" t="s">
        <v>335</v>
      </c>
      <c r="C3289" t="s">
        <v>48</v>
      </c>
      <c r="D3289" t="s">
        <v>48</v>
      </c>
      <c r="E3289" t="s">
        <v>387</v>
      </c>
      <c r="F3289" s="113" t="str">
        <f>VLOOKUP(B3289,'DEER BldgType Assignment'!$B$7:$C$139,2,FALSE)</f>
        <v>RtS</v>
      </c>
      <c r="G3289" s="113"/>
      <c r="H3289" s="113" t="str">
        <f t="shared" si="51"/>
        <v>RtS</v>
      </c>
      <c r="I3289">
        <v>1</v>
      </c>
    </row>
    <row r="3290" spans="2:9">
      <c r="B3290" t="s">
        <v>344</v>
      </c>
      <c r="C3290" t="s">
        <v>373</v>
      </c>
      <c r="D3290" t="s">
        <v>52</v>
      </c>
      <c r="E3290" t="s">
        <v>366</v>
      </c>
      <c r="F3290" s="113" t="str">
        <f>VLOOKUP(B3290,'DEER BldgType Assignment'!$B$7:$C$139,2,FALSE)</f>
        <v>SUn</v>
      </c>
      <c r="G3290" s="113"/>
      <c r="H3290" s="113" t="str">
        <f t="shared" si="51"/>
        <v>SUn</v>
      </c>
      <c r="I3290">
        <v>1</v>
      </c>
    </row>
    <row r="3291" spans="2:9">
      <c r="B3291" t="s">
        <v>344</v>
      </c>
      <c r="C3291" t="s">
        <v>373</v>
      </c>
      <c r="D3291" t="s">
        <v>52</v>
      </c>
      <c r="E3291" t="s">
        <v>397</v>
      </c>
      <c r="F3291" s="113" t="str">
        <f>VLOOKUP(B3291,'DEER BldgType Assignment'!$B$7:$C$139,2,FALSE)</f>
        <v>SUn</v>
      </c>
      <c r="G3291" s="113"/>
      <c r="H3291" s="113" t="str">
        <f t="shared" si="51"/>
        <v>SUn</v>
      </c>
      <c r="I3291">
        <v>1</v>
      </c>
    </row>
    <row r="3292" spans="2:9">
      <c r="B3292" t="s">
        <v>344</v>
      </c>
      <c r="C3292" t="s">
        <v>373</v>
      </c>
      <c r="D3292" t="s">
        <v>52</v>
      </c>
      <c r="E3292" t="s">
        <v>386</v>
      </c>
      <c r="F3292" s="113" t="str">
        <f>VLOOKUP(B3292,'DEER BldgType Assignment'!$B$7:$C$139,2,FALSE)</f>
        <v>SUn</v>
      </c>
      <c r="G3292" s="113"/>
      <c r="H3292" s="113" t="str">
        <f t="shared" si="51"/>
        <v>SUn</v>
      </c>
      <c r="I3292">
        <v>1</v>
      </c>
    </row>
    <row r="3293" spans="2:9">
      <c r="B3293" t="s">
        <v>344</v>
      </c>
      <c r="C3293" t="s">
        <v>373</v>
      </c>
      <c r="D3293" t="s">
        <v>52</v>
      </c>
      <c r="E3293" t="s">
        <v>401</v>
      </c>
      <c r="F3293" s="113" t="str">
        <f>VLOOKUP(B3293,'DEER BldgType Assignment'!$B$7:$C$139,2,FALSE)</f>
        <v>SUn</v>
      </c>
      <c r="G3293" s="113"/>
      <c r="H3293" s="113" t="str">
        <f t="shared" si="51"/>
        <v>SUn</v>
      </c>
      <c r="I3293">
        <v>2</v>
      </c>
    </row>
    <row r="3294" spans="2:9">
      <c r="B3294" t="s">
        <v>335</v>
      </c>
      <c r="C3294" t="s">
        <v>48</v>
      </c>
      <c r="D3294" t="s">
        <v>48</v>
      </c>
      <c r="E3294" t="s">
        <v>386</v>
      </c>
      <c r="F3294" s="113" t="str">
        <f>VLOOKUP(B3294,'DEER BldgType Assignment'!$B$7:$C$139,2,FALSE)</f>
        <v>RtS</v>
      </c>
      <c r="G3294" s="113"/>
      <c r="H3294" s="113" t="str">
        <f t="shared" si="51"/>
        <v>RtS</v>
      </c>
      <c r="I3294">
        <v>4</v>
      </c>
    </row>
    <row r="3295" spans="2:9">
      <c r="B3295" t="s">
        <v>335</v>
      </c>
      <c r="C3295" t="s">
        <v>48</v>
      </c>
      <c r="D3295" t="s">
        <v>48</v>
      </c>
      <c r="E3295" t="s">
        <v>400</v>
      </c>
      <c r="F3295" s="113" t="str">
        <f>VLOOKUP(B3295,'DEER BldgType Assignment'!$B$7:$C$139,2,FALSE)</f>
        <v>RtS</v>
      </c>
      <c r="G3295" s="113"/>
      <c r="H3295" s="113" t="str">
        <f t="shared" si="51"/>
        <v>RtS</v>
      </c>
      <c r="I3295">
        <v>1</v>
      </c>
    </row>
    <row r="3296" spans="2:9">
      <c r="B3296" t="s">
        <v>277</v>
      </c>
      <c r="C3296" t="s">
        <v>17</v>
      </c>
      <c r="D3296" t="s">
        <v>100</v>
      </c>
      <c r="E3296" t="s">
        <v>391</v>
      </c>
      <c r="F3296" s="113" t="str">
        <f>VLOOKUP(B3296,'DEER BldgType Assignment'!$B$7:$C$139,2,FALSE)</f>
        <v>EPr</v>
      </c>
      <c r="G3296" s="113"/>
      <c r="H3296" s="113" t="str">
        <f t="shared" si="51"/>
        <v>EPr</v>
      </c>
      <c r="I3296">
        <v>1</v>
      </c>
    </row>
    <row r="3297" spans="2:9">
      <c r="B3297" t="s">
        <v>277</v>
      </c>
      <c r="C3297" t="s">
        <v>17</v>
      </c>
      <c r="D3297" t="s">
        <v>100</v>
      </c>
      <c r="E3297" t="s">
        <v>366</v>
      </c>
      <c r="F3297" s="113" t="str">
        <f>VLOOKUP(B3297,'DEER BldgType Assignment'!$B$7:$C$139,2,FALSE)</f>
        <v>EPr</v>
      </c>
      <c r="G3297" s="113"/>
      <c r="H3297" s="113" t="str">
        <f t="shared" si="51"/>
        <v>EPr</v>
      </c>
      <c r="I3297">
        <v>3</v>
      </c>
    </row>
    <row r="3298" spans="2:9">
      <c r="B3298" t="s">
        <v>277</v>
      </c>
      <c r="C3298" t="s">
        <v>17</v>
      </c>
      <c r="D3298" t="s">
        <v>100</v>
      </c>
      <c r="E3298" t="s">
        <v>399</v>
      </c>
      <c r="F3298" s="113" t="str">
        <f>VLOOKUP(B3298,'DEER BldgType Assignment'!$B$7:$C$139,2,FALSE)</f>
        <v>EPr</v>
      </c>
      <c r="G3298" s="113"/>
      <c r="H3298" s="113" t="str">
        <f t="shared" si="51"/>
        <v>EPr</v>
      </c>
      <c r="I3298">
        <v>1</v>
      </c>
    </row>
    <row r="3299" spans="2:9">
      <c r="B3299" t="s">
        <v>277</v>
      </c>
      <c r="C3299" t="s">
        <v>17</v>
      </c>
      <c r="D3299" t="s">
        <v>100</v>
      </c>
      <c r="E3299" t="s">
        <v>398</v>
      </c>
      <c r="F3299" s="113" t="str">
        <f>VLOOKUP(B3299,'DEER BldgType Assignment'!$B$7:$C$139,2,FALSE)</f>
        <v>EPr</v>
      </c>
      <c r="G3299" s="113"/>
      <c r="H3299" s="113" t="str">
        <f t="shared" si="51"/>
        <v>EPr</v>
      </c>
      <c r="I3299">
        <v>1</v>
      </c>
    </row>
    <row r="3300" spans="2:9">
      <c r="B3300" t="s">
        <v>277</v>
      </c>
      <c r="C3300" t="s">
        <v>17</v>
      </c>
      <c r="D3300" t="s">
        <v>100</v>
      </c>
      <c r="E3300" t="s">
        <v>389</v>
      </c>
      <c r="F3300" s="113" t="str">
        <f>VLOOKUP(B3300,'DEER BldgType Assignment'!$B$7:$C$139,2,FALSE)</f>
        <v>EPr</v>
      </c>
      <c r="G3300" s="113"/>
      <c r="H3300" s="113" t="str">
        <f t="shared" si="51"/>
        <v>EPr</v>
      </c>
      <c r="I3300">
        <v>3</v>
      </c>
    </row>
    <row r="3301" spans="2:9">
      <c r="B3301" t="s">
        <v>277</v>
      </c>
      <c r="C3301" t="s">
        <v>17</v>
      </c>
      <c r="D3301" t="s">
        <v>100</v>
      </c>
      <c r="E3301" t="s">
        <v>400</v>
      </c>
      <c r="F3301" s="113" t="str">
        <f>VLOOKUP(B3301,'DEER BldgType Assignment'!$B$7:$C$139,2,FALSE)</f>
        <v>EPr</v>
      </c>
      <c r="G3301" s="113"/>
      <c r="H3301" s="113" t="str">
        <f t="shared" si="51"/>
        <v>EPr</v>
      </c>
      <c r="I3301">
        <v>1</v>
      </c>
    </row>
    <row r="3302" spans="2:9">
      <c r="B3302" t="s">
        <v>253</v>
      </c>
      <c r="C3302" t="s">
        <v>374</v>
      </c>
      <c r="D3302" t="s">
        <v>34</v>
      </c>
      <c r="E3302" t="s">
        <v>366</v>
      </c>
      <c r="F3302" s="113" t="str">
        <f>VLOOKUP(B3302,'DEER BldgType Assignment'!$B$7:$C$139,2,FALSE)</f>
        <v>OfS</v>
      </c>
      <c r="G3302" s="113"/>
      <c r="H3302" s="113" t="str">
        <f t="shared" si="51"/>
        <v>OfS</v>
      </c>
      <c r="I3302">
        <v>4</v>
      </c>
    </row>
    <row r="3303" spans="2:9">
      <c r="B3303" t="s">
        <v>223</v>
      </c>
      <c r="C3303" t="s">
        <v>276</v>
      </c>
      <c r="D3303" t="s">
        <v>105</v>
      </c>
      <c r="E3303" t="s">
        <v>367</v>
      </c>
      <c r="F3303" s="113" t="str">
        <f>VLOOKUP(B3303,'DEER BldgType Assignment'!$B$7:$C$139,2,FALSE)</f>
        <v>MLI</v>
      </c>
      <c r="G3303" s="113"/>
      <c r="H3303" s="113" t="str">
        <f t="shared" si="51"/>
        <v>MLI</v>
      </c>
      <c r="I3303">
        <v>1</v>
      </c>
    </row>
    <row r="3304" spans="2:9">
      <c r="B3304" t="s">
        <v>308</v>
      </c>
      <c r="C3304" t="s">
        <v>374</v>
      </c>
      <c r="D3304" t="s">
        <v>34</v>
      </c>
      <c r="E3304" t="s">
        <v>367</v>
      </c>
      <c r="F3304" s="113" t="str">
        <f>VLOOKUP(B3304,'DEER BldgType Assignment'!$B$7:$C$139,2,FALSE)</f>
        <v>OfS</v>
      </c>
      <c r="G3304" s="113"/>
      <c r="H3304" s="113" t="str">
        <f t="shared" si="51"/>
        <v>OfS</v>
      </c>
      <c r="I3304">
        <v>2</v>
      </c>
    </row>
    <row r="3305" spans="2:9">
      <c r="B3305" t="s">
        <v>308</v>
      </c>
      <c r="C3305" t="s">
        <v>374</v>
      </c>
      <c r="D3305" t="s">
        <v>34</v>
      </c>
      <c r="E3305" t="s">
        <v>365</v>
      </c>
      <c r="F3305" s="113" t="str">
        <f>VLOOKUP(B3305,'DEER BldgType Assignment'!$B$7:$C$139,2,FALSE)</f>
        <v>OfS</v>
      </c>
      <c r="G3305" s="113"/>
      <c r="H3305" s="113" t="str">
        <f t="shared" si="51"/>
        <v>OfS</v>
      </c>
      <c r="I3305">
        <v>1</v>
      </c>
    </row>
    <row r="3306" spans="2:9">
      <c r="B3306" t="s">
        <v>323</v>
      </c>
      <c r="C3306" t="s">
        <v>34</v>
      </c>
      <c r="D3306" t="s">
        <v>34</v>
      </c>
      <c r="E3306" t="s">
        <v>367</v>
      </c>
      <c r="F3306" s="113" t="str">
        <f>VLOOKUP(B3306,'DEER BldgType Assignment'!$B$7:$C$139,2,FALSE)</f>
        <v>OfS</v>
      </c>
      <c r="G3306" s="113"/>
      <c r="H3306" s="113" t="str">
        <f t="shared" si="51"/>
        <v>OfS</v>
      </c>
      <c r="I3306">
        <v>5</v>
      </c>
    </row>
    <row r="3307" spans="2:9">
      <c r="B3307" t="s">
        <v>323</v>
      </c>
      <c r="C3307" t="s">
        <v>34</v>
      </c>
      <c r="D3307" t="s">
        <v>34</v>
      </c>
      <c r="E3307" t="s">
        <v>366</v>
      </c>
      <c r="F3307" s="113" t="str">
        <f>VLOOKUP(B3307,'DEER BldgType Assignment'!$B$7:$C$139,2,FALSE)</f>
        <v>OfS</v>
      </c>
      <c r="G3307" s="113"/>
      <c r="H3307" s="113" t="str">
        <f t="shared" si="51"/>
        <v>OfS</v>
      </c>
      <c r="I3307">
        <v>3</v>
      </c>
    </row>
    <row r="3308" spans="2:9">
      <c r="B3308" t="s">
        <v>244</v>
      </c>
      <c r="C3308" t="s">
        <v>276</v>
      </c>
      <c r="D3308" t="s">
        <v>44</v>
      </c>
      <c r="E3308" t="s">
        <v>366</v>
      </c>
      <c r="F3308" s="113" t="str">
        <f>VLOOKUP(B3308,'DEER BldgType Assignment'!$B$7:$C$139,2,FALSE)</f>
        <v>RSD</v>
      </c>
      <c r="G3308" s="113"/>
      <c r="H3308" s="113" t="str">
        <f t="shared" si="51"/>
        <v>RSD</v>
      </c>
      <c r="I3308">
        <v>2</v>
      </c>
    </row>
    <row r="3309" spans="2:9">
      <c r="B3309" t="s">
        <v>336</v>
      </c>
      <c r="C3309" t="s">
        <v>48</v>
      </c>
      <c r="D3309" t="s">
        <v>48</v>
      </c>
      <c r="E3309" t="s">
        <v>142</v>
      </c>
      <c r="F3309" s="113" t="str">
        <f>VLOOKUP(B3309,'DEER BldgType Assignment'!$B$7:$C$139,2,FALSE)</f>
        <v>RtS</v>
      </c>
      <c r="G3309" s="113"/>
      <c r="H3309" s="113" t="str">
        <f t="shared" si="51"/>
        <v>RtS</v>
      </c>
      <c r="I3309">
        <v>1</v>
      </c>
    </row>
    <row r="3310" spans="2:9">
      <c r="B3310" t="s">
        <v>292</v>
      </c>
      <c r="C3310" t="s">
        <v>42</v>
      </c>
      <c r="D3310" t="s">
        <v>42</v>
      </c>
      <c r="E3310" t="s">
        <v>139</v>
      </c>
      <c r="F3310" s="113" t="str">
        <f>VLOOKUP(B3310,'DEER BldgType Assignment'!$B$7:$C$139,2,FALSE)</f>
        <v>RFF</v>
      </c>
      <c r="G3310" s="113"/>
      <c r="H3310" s="113" t="str">
        <f t="shared" si="51"/>
        <v>RFF</v>
      </c>
      <c r="I3310">
        <v>2</v>
      </c>
    </row>
    <row r="3311" spans="2:9">
      <c r="B3311" t="s">
        <v>292</v>
      </c>
      <c r="C3311" t="s">
        <v>42</v>
      </c>
      <c r="D3311" t="s">
        <v>42</v>
      </c>
      <c r="E3311" t="s">
        <v>367</v>
      </c>
      <c r="F3311" s="113" t="str">
        <f>VLOOKUP(B3311,'DEER BldgType Assignment'!$B$7:$C$139,2,FALSE)</f>
        <v>RFF</v>
      </c>
      <c r="G3311" s="113"/>
      <c r="H3311" s="113" t="str">
        <f t="shared" si="51"/>
        <v>RFF</v>
      </c>
      <c r="I3311">
        <v>1</v>
      </c>
    </row>
    <row r="3312" spans="2:9">
      <c r="B3312" t="s">
        <v>292</v>
      </c>
      <c r="C3312" t="s">
        <v>42</v>
      </c>
      <c r="D3312" t="s">
        <v>42</v>
      </c>
      <c r="E3312" t="s">
        <v>340</v>
      </c>
      <c r="F3312" s="113" t="str">
        <f>VLOOKUP(B3312,'DEER BldgType Assignment'!$B$7:$C$139,2,FALSE)</f>
        <v>RFF</v>
      </c>
      <c r="G3312" s="113"/>
      <c r="H3312" s="113" t="str">
        <f t="shared" si="51"/>
        <v>RFF</v>
      </c>
      <c r="I3312">
        <v>1</v>
      </c>
    </row>
    <row r="3313" spans="2:9">
      <c r="B3313" t="s">
        <v>341</v>
      </c>
      <c r="C3313" t="s">
        <v>44</v>
      </c>
      <c r="D3313" t="s">
        <v>44</v>
      </c>
      <c r="E3313" t="s">
        <v>367</v>
      </c>
      <c r="F3313" s="113" t="str">
        <f>VLOOKUP(B3313,'DEER BldgType Assignment'!$B$7:$C$139,2,FALSE)</f>
        <v>RSD</v>
      </c>
      <c r="G3313" s="113"/>
      <c r="H3313" s="113" t="str">
        <f t="shared" si="51"/>
        <v>RSD</v>
      </c>
      <c r="I3313">
        <v>1</v>
      </c>
    </row>
    <row r="3314" spans="2:9">
      <c r="B3314" t="s">
        <v>341</v>
      </c>
      <c r="C3314" t="s">
        <v>44</v>
      </c>
      <c r="D3314" t="s">
        <v>44</v>
      </c>
      <c r="E3314" t="s">
        <v>366</v>
      </c>
      <c r="F3314" s="113" t="str">
        <f>VLOOKUP(B3314,'DEER BldgType Assignment'!$B$7:$C$139,2,FALSE)</f>
        <v>RSD</v>
      </c>
      <c r="G3314" s="113"/>
      <c r="H3314" s="113" t="str">
        <f t="shared" si="51"/>
        <v>RSD</v>
      </c>
      <c r="I3314">
        <v>1</v>
      </c>
    </row>
    <row r="3315" spans="2:9">
      <c r="B3315" t="s">
        <v>341</v>
      </c>
      <c r="C3315" t="s">
        <v>44</v>
      </c>
      <c r="D3315" t="s">
        <v>44</v>
      </c>
      <c r="E3315" t="s">
        <v>340</v>
      </c>
      <c r="F3315" s="113" t="str">
        <f>VLOOKUP(B3315,'DEER BldgType Assignment'!$B$7:$C$139,2,FALSE)</f>
        <v>RSD</v>
      </c>
      <c r="G3315" s="113"/>
      <c r="H3315" s="113" t="str">
        <f t="shared" si="51"/>
        <v>RSD</v>
      </c>
      <c r="I3315">
        <v>1</v>
      </c>
    </row>
    <row r="3316" spans="2:9">
      <c r="B3316" t="s">
        <v>336</v>
      </c>
      <c r="C3316" t="s">
        <v>48</v>
      </c>
      <c r="D3316" t="s">
        <v>48</v>
      </c>
      <c r="E3316" t="s">
        <v>142</v>
      </c>
      <c r="F3316" s="113" t="str">
        <f>VLOOKUP(B3316,'DEER BldgType Assignment'!$B$7:$C$139,2,FALSE)</f>
        <v>RtS</v>
      </c>
      <c r="G3316" s="113"/>
      <c r="H3316" s="113" t="str">
        <f t="shared" si="51"/>
        <v>RtS</v>
      </c>
      <c r="I3316">
        <v>1</v>
      </c>
    </row>
    <row r="3317" spans="2:9">
      <c r="B3317" t="s">
        <v>226</v>
      </c>
      <c r="C3317" t="s">
        <v>15</v>
      </c>
      <c r="D3317" t="s">
        <v>15</v>
      </c>
      <c r="E3317" t="s">
        <v>367</v>
      </c>
      <c r="F3317" s="113" t="str">
        <f>VLOOKUP(B3317,'DEER BldgType Assignment'!$B$7:$C$139,2,FALSE)</f>
        <v>Asm</v>
      </c>
      <c r="G3317" s="113"/>
      <c r="H3317" s="113" t="str">
        <f t="shared" si="51"/>
        <v>Asm</v>
      </c>
      <c r="I3317">
        <v>1</v>
      </c>
    </row>
    <row r="3318" spans="2:9">
      <c r="B3318" t="s">
        <v>324</v>
      </c>
      <c r="C3318" t="s">
        <v>48</v>
      </c>
      <c r="D3318" t="s">
        <v>48</v>
      </c>
      <c r="E3318" t="s">
        <v>365</v>
      </c>
      <c r="F3318" s="113" t="str">
        <f>VLOOKUP(B3318,'DEER BldgType Assignment'!$B$7:$C$139,2,FALSE)</f>
        <v>RtS</v>
      </c>
      <c r="G3318" s="113"/>
      <c r="H3318" s="113" t="str">
        <f t="shared" si="51"/>
        <v>RtS</v>
      </c>
      <c r="I3318">
        <v>1</v>
      </c>
    </row>
    <row r="3319" spans="2:9">
      <c r="B3319" t="s">
        <v>324</v>
      </c>
      <c r="C3319" t="s">
        <v>48</v>
      </c>
      <c r="D3319" t="s">
        <v>48</v>
      </c>
      <c r="E3319" t="s">
        <v>371</v>
      </c>
      <c r="F3319" s="113" t="str">
        <f>VLOOKUP(B3319,'DEER BldgType Assignment'!$B$7:$C$139,2,FALSE)</f>
        <v>RtS</v>
      </c>
      <c r="G3319" s="113"/>
      <c r="H3319" s="113" t="str">
        <f t="shared" si="51"/>
        <v>RtS</v>
      </c>
      <c r="I3319">
        <v>3</v>
      </c>
    </row>
    <row r="3320" spans="2:9">
      <c r="B3320" t="s">
        <v>324</v>
      </c>
      <c r="C3320" t="s">
        <v>48</v>
      </c>
      <c r="D3320" t="s">
        <v>48</v>
      </c>
      <c r="E3320" t="s">
        <v>366</v>
      </c>
      <c r="F3320" s="113" t="str">
        <f>VLOOKUP(B3320,'DEER BldgType Assignment'!$B$7:$C$139,2,FALSE)</f>
        <v>RtS</v>
      </c>
      <c r="G3320" s="113"/>
      <c r="H3320" s="113" t="str">
        <f t="shared" si="51"/>
        <v>RtS</v>
      </c>
      <c r="I3320">
        <v>1</v>
      </c>
    </row>
    <row r="3321" spans="2:9">
      <c r="B3321" t="s">
        <v>324</v>
      </c>
      <c r="C3321" t="s">
        <v>48</v>
      </c>
      <c r="D3321" t="s">
        <v>48</v>
      </c>
      <c r="E3321" t="s">
        <v>142</v>
      </c>
      <c r="F3321" s="113" t="str">
        <f>VLOOKUP(B3321,'DEER BldgType Assignment'!$B$7:$C$139,2,FALSE)</f>
        <v>RtS</v>
      </c>
      <c r="G3321" s="113"/>
      <c r="H3321" s="113" t="str">
        <f t="shared" si="51"/>
        <v>RtS</v>
      </c>
      <c r="I3321">
        <v>2</v>
      </c>
    </row>
    <row r="3322" spans="2:9">
      <c r="B3322" t="s">
        <v>344</v>
      </c>
      <c r="C3322" t="s">
        <v>373</v>
      </c>
      <c r="D3322" t="s">
        <v>52</v>
      </c>
      <c r="E3322" t="s">
        <v>366</v>
      </c>
      <c r="F3322" s="113" t="str">
        <f>VLOOKUP(B3322,'DEER BldgType Assignment'!$B$7:$C$139,2,FALSE)</f>
        <v>SUn</v>
      </c>
      <c r="G3322" s="113"/>
      <c r="H3322" s="113" t="str">
        <f t="shared" si="51"/>
        <v>SUn</v>
      </c>
      <c r="I3322">
        <v>1</v>
      </c>
    </row>
    <row r="3323" spans="2:9">
      <c r="B3323" t="s">
        <v>292</v>
      </c>
      <c r="C3323" t="s">
        <v>42</v>
      </c>
      <c r="D3323" t="s">
        <v>42</v>
      </c>
      <c r="E3323" t="s">
        <v>139</v>
      </c>
      <c r="F3323" s="113" t="str">
        <f>VLOOKUP(B3323,'DEER BldgType Assignment'!$B$7:$C$139,2,FALSE)</f>
        <v>RFF</v>
      </c>
      <c r="G3323" s="113"/>
      <c r="H3323" s="113" t="str">
        <f t="shared" si="51"/>
        <v>RFF</v>
      </c>
      <c r="I3323">
        <v>1</v>
      </c>
    </row>
    <row r="3324" spans="2:9">
      <c r="B3324" t="s">
        <v>292</v>
      </c>
      <c r="C3324" t="s">
        <v>42</v>
      </c>
      <c r="D3324" t="s">
        <v>42</v>
      </c>
      <c r="E3324" t="s">
        <v>372</v>
      </c>
      <c r="F3324" s="113" t="str">
        <f>VLOOKUP(B3324,'DEER BldgType Assignment'!$B$7:$C$139,2,FALSE)</f>
        <v>RFF</v>
      </c>
      <c r="G3324" s="113"/>
      <c r="H3324" s="113" t="str">
        <f t="shared" si="51"/>
        <v>RFF</v>
      </c>
      <c r="I3324">
        <v>1</v>
      </c>
    </row>
    <row r="3325" spans="2:9">
      <c r="B3325" t="s">
        <v>292</v>
      </c>
      <c r="C3325" t="s">
        <v>42</v>
      </c>
      <c r="D3325" t="s">
        <v>42</v>
      </c>
      <c r="E3325" t="s">
        <v>340</v>
      </c>
      <c r="F3325" s="113" t="str">
        <f>VLOOKUP(B3325,'DEER BldgType Assignment'!$B$7:$C$139,2,FALSE)</f>
        <v>RFF</v>
      </c>
      <c r="G3325" s="113"/>
      <c r="H3325" s="113" t="str">
        <f t="shared" si="51"/>
        <v>RFF</v>
      </c>
      <c r="I3325">
        <v>2</v>
      </c>
    </row>
    <row r="3326" spans="2:9">
      <c r="B3326" t="s">
        <v>215</v>
      </c>
      <c r="C3326" t="s">
        <v>34</v>
      </c>
      <c r="D3326" t="s">
        <v>36</v>
      </c>
      <c r="E3326" t="s">
        <v>367</v>
      </c>
      <c r="F3326" s="113" t="str">
        <f>VLOOKUP(B3326,'DEER BldgType Assignment'!$B$7:$C$139,2,FALSE)</f>
        <v>OfL</v>
      </c>
      <c r="G3326" s="113"/>
      <c r="H3326" s="113" t="str">
        <f t="shared" si="51"/>
        <v>OfL</v>
      </c>
      <c r="I3326">
        <v>2</v>
      </c>
    </row>
    <row r="3327" spans="2:9">
      <c r="B3327" t="s">
        <v>215</v>
      </c>
      <c r="C3327" t="s">
        <v>34</v>
      </c>
      <c r="D3327" t="s">
        <v>36</v>
      </c>
      <c r="E3327" t="s">
        <v>371</v>
      </c>
      <c r="F3327" s="113" t="str">
        <f>VLOOKUP(B3327,'DEER BldgType Assignment'!$B$7:$C$139,2,FALSE)</f>
        <v>OfL</v>
      </c>
      <c r="G3327" s="113"/>
      <c r="H3327" s="113" t="str">
        <f t="shared" si="51"/>
        <v>OfL</v>
      </c>
      <c r="I3327">
        <v>3</v>
      </c>
    </row>
    <row r="3328" spans="2:9">
      <c r="B3328" t="s">
        <v>215</v>
      </c>
      <c r="C3328" t="s">
        <v>34</v>
      </c>
      <c r="D3328" t="s">
        <v>36</v>
      </c>
      <c r="E3328" t="s">
        <v>366</v>
      </c>
      <c r="F3328" s="113" t="str">
        <f>VLOOKUP(B3328,'DEER BldgType Assignment'!$B$7:$C$139,2,FALSE)</f>
        <v>OfL</v>
      </c>
      <c r="G3328" s="113"/>
      <c r="H3328" s="113" t="str">
        <f t="shared" si="51"/>
        <v>OfL</v>
      </c>
      <c r="I3328">
        <v>1</v>
      </c>
    </row>
    <row r="3329" spans="2:9">
      <c r="B3329" t="s">
        <v>215</v>
      </c>
      <c r="C3329" t="s">
        <v>34</v>
      </c>
      <c r="D3329" t="s">
        <v>36</v>
      </c>
      <c r="E3329" t="s">
        <v>365</v>
      </c>
      <c r="F3329" s="113" t="str">
        <f>VLOOKUP(B3329,'DEER BldgType Assignment'!$B$7:$C$139,2,FALSE)</f>
        <v>OfL</v>
      </c>
      <c r="G3329" s="113"/>
      <c r="H3329" s="113" t="str">
        <f t="shared" si="51"/>
        <v>OfL</v>
      </c>
      <c r="I3329">
        <v>1</v>
      </c>
    </row>
    <row r="3330" spans="2:9">
      <c r="B3330" t="s">
        <v>215</v>
      </c>
      <c r="C3330" t="s">
        <v>34</v>
      </c>
      <c r="D3330" t="s">
        <v>36</v>
      </c>
      <c r="E3330" t="s">
        <v>366</v>
      </c>
      <c r="F3330" s="113" t="str">
        <f>VLOOKUP(B3330,'DEER BldgType Assignment'!$B$7:$C$139,2,FALSE)</f>
        <v>OfL</v>
      </c>
      <c r="G3330" s="113"/>
      <c r="H3330" s="113" t="str">
        <f t="shared" si="51"/>
        <v>OfL</v>
      </c>
      <c r="I3330">
        <v>1</v>
      </c>
    </row>
    <row r="3331" spans="2:9">
      <c r="B3331" t="s">
        <v>324</v>
      </c>
      <c r="C3331" t="s">
        <v>48</v>
      </c>
      <c r="D3331" t="s">
        <v>48</v>
      </c>
      <c r="E3331" t="s">
        <v>142</v>
      </c>
      <c r="F3331" s="113" t="str">
        <f>VLOOKUP(B3331,'DEER BldgType Assignment'!$B$7:$C$139,2,FALSE)</f>
        <v>RtS</v>
      </c>
      <c r="G3331" s="113"/>
      <c r="H3331" s="113" t="str">
        <f t="shared" si="51"/>
        <v>RtS</v>
      </c>
      <c r="I3331">
        <v>4</v>
      </c>
    </row>
    <row r="3332" spans="2:9">
      <c r="B3332" t="s">
        <v>313</v>
      </c>
      <c r="C3332" t="s">
        <v>34</v>
      </c>
      <c r="D3332" t="s">
        <v>34</v>
      </c>
      <c r="E3332" t="s">
        <v>367</v>
      </c>
      <c r="F3332" s="113" t="str">
        <f>VLOOKUP(B3332,'DEER BldgType Assignment'!$B$7:$C$139,2,FALSE)</f>
        <v>OfS</v>
      </c>
      <c r="G3332" s="113"/>
      <c r="H3332" s="113" t="str">
        <f t="shared" si="51"/>
        <v>OfS</v>
      </c>
      <c r="I3332">
        <v>3</v>
      </c>
    </row>
    <row r="3333" spans="2:9">
      <c r="B3333" t="s">
        <v>293</v>
      </c>
      <c r="C3333" t="s">
        <v>34</v>
      </c>
      <c r="D3333" t="s">
        <v>34</v>
      </c>
      <c r="E3333" t="s">
        <v>365</v>
      </c>
      <c r="F3333" s="113" t="str">
        <f>VLOOKUP(B3333,'DEER BldgType Assignment'!$B$7:$C$139,2,FALSE)</f>
        <v>OfS</v>
      </c>
      <c r="G3333" s="113"/>
      <c r="H3333" s="113" t="str">
        <f t="shared" si="51"/>
        <v>OfS</v>
      </c>
      <c r="I3333">
        <v>1</v>
      </c>
    </row>
    <row r="3334" spans="2:9">
      <c r="B3334" t="s">
        <v>293</v>
      </c>
      <c r="C3334" t="s">
        <v>34</v>
      </c>
      <c r="D3334" t="s">
        <v>34</v>
      </c>
      <c r="E3334" t="s">
        <v>366</v>
      </c>
      <c r="F3334" s="113" t="str">
        <f>VLOOKUP(B3334,'DEER BldgType Assignment'!$B$7:$C$139,2,FALSE)</f>
        <v>OfS</v>
      </c>
      <c r="G3334" s="113"/>
      <c r="H3334" s="113" t="str">
        <f t="shared" si="51"/>
        <v>OfS</v>
      </c>
      <c r="I3334">
        <v>1</v>
      </c>
    </row>
    <row r="3335" spans="2:9">
      <c r="B3335" t="s">
        <v>230</v>
      </c>
      <c r="C3335" t="s">
        <v>15</v>
      </c>
      <c r="D3335" t="s">
        <v>15</v>
      </c>
      <c r="E3335" t="s">
        <v>371</v>
      </c>
      <c r="F3335" s="113" t="str">
        <f>VLOOKUP(B3335,'DEER BldgType Assignment'!$B$7:$C$139,2,FALSE)</f>
        <v>Asm</v>
      </c>
      <c r="G3335" s="113"/>
      <c r="H3335" s="113" t="str">
        <f t="shared" si="51"/>
        <v>Asm</v>
      </c>
      <c r="I3335">
        <v>3</v>
      </c>
    </row>
    <row r="3336" spans="2:9">
      <c r="B3336" t="s">
        <v>230</v>
      </c>
      <c r="C3336" t="s">
        <v>15</v>
      </c>
      <c r="D3336" t="s">
        <v>15</v>
      </c>
      <c r="E3336" t="s">
        <v>367</v>
      </c>
      <c r="F3336" s="113" t="str">
        <f>VLOOKUP(B3336,'DEER BldgType Assignment'!$B$7:$C$139,2,FALSE)</f>
        <v>Asm</v>
      </c>
      <c r="G3336" s="113"/>
      <c r="H3336" s="113" t="str">
        <f t="shared" ref="H3336:H3399" si="52">IF(ISBLANK(G3336),F3336,G3336)</f>
        <v>Asm</v>
      </c>
      <c r="I3336">
        <v>2</v>
      </c>
    </row>
    <row r="3337" spans="2:9">
      <c r="B3337" t="s">
        <v>230</v>
      </c>
      <c r="C3337" t="s">
        <v>15</v>
      </c>
      <c r="D3337" t="s">
        <v>15</v>
      </c>
      <c r="E3337" t="s">
        <v>371</v>
      </c>
      <c r="F3337" s="113" t="str">
        <f>VLOOKUP(B3337,'DEER BldgType Assignment'!$B$7:$C$139,2,FALSE)</f>
        <v>Asm</v>
      </c>
      <c r="G3337" s="113"/>
      <c r="H3337" s="113" t="str">
        <f t="shared" si="52"/>
        <v>Asm</v>
      </c>
      <c r="I3337">
        <v>4</v>
      </c>
    </row>
    <row r="3338" spans="2:9">
      <c r="B3338" t="s">
        <v>230</v>
      </c>
      <c r="C3338" t="s">
        <v>15</v>
      </c>
      <c r="D3338" t="s">
        <v>15</v>
      </c>
      <c r="E3338" t="s">
        <v>366</v>
      </c>
      <c r="F3338" s="113" t="str">
        <f>VLOOKUP(B3338,'DEER BldgType Assignment'!$B$7:$C$139,2,FALSE)</f>
        <v>Asm</v>
      </c>
      <c r="G3338" s="113"/>
      <c r="H3338" s="113" t="str">
        <f t="shared" si="52"/>
        <v>Asm</v>
      </c>
      <c r="I3338">
        <v>2</v>
      </c>
    </row>
    <row r="3339" spans="2:9">
      <c r="B3339" t="s">
        <v>230</v>
      </c>
      <c r="C3339" t="s">
        <v>15</v>
      </c>
      <c r="D3339" t="s">
        <v>15</v>
      </c>
      <c r="E3339" t="s">
        <v>340</v>
      </c>
      <c r="F3339" s="113" t="str">
        <f>VLOOKUP(B3339,'DEER BldgType Assignment'!$B$7:$C$139,2,FALSE)</f>
        <v>Asm</v>
      </c>
      <c r="G3339" s="113"/>
      <c r="H3339" s="113" t="str">
        <f t="shared" si="52"/>
        <v>Asm</v>
      </c>
      <c r="I3339">
        <v>2</v>
      </c>
    </row>
    <row r="3340" spans="2:9">
      <c r="B3340" t="s">
        <v>107</v>
      </c>
      <c r="C3340" t="s">
        <v>374</v>
      </c>
      <c r="D3340" t="s">
        <v>107</v>
      </c>
      <c r="E3340" t="s">
        <v>371</v>
      </c>
      <c r="F3340" s="113" t="str">
        <f>VLOOKUP(B3340,'DEER BldgType Assignment'!$B$7:$C$139,2,FALSE)</f>
        <v>Nrs</v>
      </c>
      <c r="G3340" s="113"/>
      <c r="H3340" s="113" t="str">
        <f t="shared" si="52"/>
        <v>Nrs</v>
      </c>
      <c r="I3340">
        <v>2</v>
      </c>
    </row>
    <row r="3341" spans="2:9">
      <c r="B3341" t="s">
        <v>282</v>
      </c>
      <c r="C3341" t="s">
        <v>34</v>
      </c>
      <c r="D3341" t="s">
        <v>105</v>
      </c>
      <c r="E3341" t="s">
        <v>367</v>
      </c>
      <c r="F3341" s="113" t="str">
        <f>VLOOKUP(B3341,'DEER BldgType Assignment'!$B$7:$C$139,2,FALSE)</f>
        <v>MLI</v>
      </c>
      <c r="G3341" s="113"/>
      <c r="H3341" s="113" t="str">
        <f t="shared" si="52"/>
        <v>MLI</v>
      </c>
      <c r="I3341">
        <v>1</v>
      </c>
    </row>
    <row r="3342" spans="2:9">
      <c r="B3342" t="s">
        <v>282</v>
      </c>
      <c r="C3342" t="s">
        <v>34</v>
      </c>
      <c r="D3342" t="s">
        <v>105</v>
      </c>
      <c r="E3342" t="s">
        <v>365</v>
      </c>
      <c r="F3342" s="113" t="str">
        <f>VLOOKUP(B3342,'DEER BldgType Assignment'!$B$7:$C$139,2,FALSE)</f>
        <v>MLI</v>
      </c>
      <c r="G3342" s="113"/>
      <c r="H3342" s="113" t="str">
        <f t="shared" si="52"/>
        <v>MLI</v>
      </c>
      <c r="I3342">
        <v>1</v>
      </c>
    </row>
    <row r="3343" spans="2:9">
      <c r="B3343" t="s">
        <v>253</v>
      </c>
      <c r="C3343" t="s">
        <v>374</v>
      </c>
      <c r="D3343" t="s">
        <v>34</v>
      </c>
      <c r="E3343" t="s">
        <v>367</v>
      </c>
      <c r="F3343" s="113" t="str">
        <f>VLOOKUP(B3343,'DEER BldgType Assignment'!$B$7:$C$139,2,FALSE)</f>
        <v>OfS</v>
      </c>
      <c r="G3343" s="113"/>
      <c r="H3343" s="113" t="str">
        <f t="shared" si="52"/>
        <v>OfS</v>
      </c>
      <c r="I3343">
        <v>1</v>
      </c>
    </row>
    <row r="3344" spans="2:9">
      <c r="B3344" t="s">
        <v>226</v>
      </c>
      <c r="C3344" t="s">
        <v>15</v>
      </c>
      <c r="D3344" t="s">
        <v>15</v>
      </c>
      <c r="E3344" t="s">
        <v>367</v>
      </c>
      <c r="F3344" s="113" t="str">
        <f>VLOOKUP(B3344,'DEER BldgType Assignment'!$B$7:$C$139,2,FALSE)</f>
        <v>Asm</v>
      </c>
      <c r="G3344" s="113"/>
      <c r="H3344" s="113" t="str">
        <f t="shared" si="52"/>
        <v>Asm</v>
      </c>
      <c r="I3344">
        <v>1</v>
      </c>
    </row>
    <row r="3345" spans="2:9">
      <c r="B3345" t="s">
        <v>226</v>
      </c>
      <c r="C3345" t="s">
        <v>15</v>
      </c>
      <c r="D3345" t="s">
        <v>15</v>
      </c>
      <c r="E3345" t="s">
        <v>365</v>
      </c>
      <c r="F3345" s="113" t="str">
        <f>VLOOKUP(B3345,'DEER BldgType Assignment'!$B$7:$C$139,2,FALSE)</f>
        <v>Asm</v>
      </c>
      <c r="G3345" s="113"/>
      <c r="H3345" s="113" t="str">
        <f t="shared" si="52"/>
        <v>Asm</v>
      </c>
      <c r="I3345">
        <v>1</v>
      </c>
    </row>
    <row r="3346" spans="2:9">
      <c r="B3346" t="s">
        <v>226</v>
      </c>
      <c r="C3346" t="s">
        <v>15</v>
      </c>
      <c r="D3346" t="s">
        <v>15</v>
      </c>
      <c r="E3346" t="s">
        <v>371</v>
      </c>
      <c r="F3346" s="113" t="str">
        <f>VLOOKUP(B3346,'DEER BldgType Assignment'!$B$7:$C$139,2,FALSE)</f>
        <v>Asm</v>
      </c>
      <c r="G3346" s="113"/>
      <c r="H3346" s="113" t="str">
        <f t="shared" si="52"/>
        <v>Asm</v>
      </c>
      <c r="I3346">
        <v>2</v>
      </c>
    </row>
    <row r="3347" spans="2:9">
      <c r="B3347" t="s">
        <v>226</v>
      </c>
      <c r="C3347" t="s">
        <v>15</v>
      </c>
      <c r="D3347" t="s">
        <v>15</v>
      </c>
      <c r="E3347" t="s">
        <v>366</v>
      </c>
      <c r="F3347" s="113" t="str">
        <f>VLOOKUP(B3347,'DEER BldgType Assignment'!$B$7:$C$139,2,FALSE)</f>
        <v>Asm</v>
      </c>
      <c r="G3347" s="113"/>
      <c r="H3347" s="113" t="str">
        <f t="shared" si="52"/>
        <v>Asm</v>
      </c>
      <c r="I3347">
        <v>2</v>
      </c>
    </row>
    <row r="3348" spans="2:9">
      <c r="B3348" t="s">
        <v>226</v>
      </c>
      <c r="C3348" t="s">
        <v>15</v>
      </c>
      <c r="D3348" t="s">
        <v>15</v>
      </c>
      <c r="E3348" t="s">
        <v>340</v>
      </c>
      <c r="F3348" s="113" t="str">
        <f>VLOOKUP(B3348,'DEER BldgType Assignment'!$B$7:$C$139,2,FALSE)</f>
        <v>Asm</v>
      </c>
      <c r="G3348" s="113"/>
      <c r="H3348" s="113" t="str">
        <f t="shared" si="52"/>
        <v>Asm</v>
      </c>
      <c r="I3348">
        <v>1</v>
      </c>
    </row>
    <row r="3349" spans="2:9">
      <c r="B3349" s="100" t="s">
        <v>229</v>
      </c>
      <c r="C3349" t="s">
        <v>48</v>
      </c>
      <c r="D3349" t="s">
        <v>105</v>
      </c>
      <c r="E3349" t="s">
        <v>366</v>
      </c>
      <c r="F3349" s="113" t="str">
        <f>VLOOKUP(B3349,'DEER BldgType Assignment'!$B$7:$C$139,2,FALSE)</f>
        <v>MLI</v>
      </c>
      <c r="G3349" s="113"/>
      <c r="H3349" s="113" t="str">
        <f t="shared" si="52"/>
        <v>MLI</v>
      </c>
      <c r="I3349">
        <v>1</v>
      </c>
    </row>
    <row r="3350" spans="2:9">
      <c r="B3350" t="s">
        <v>215</v>
      </c>
      <c r="C3350" t="s">
        <v>34</v>
      </c>
      <c r="D3350" t="s">
        <v>36</v>
      </c>
      <c r="E3350" t="s">
        <v>367</v>
      </c>
      <c r="F3350" s="113" t="str">
        <f>VLOOKUP(B3350,'DEER BldgType Assignment'!$B$7:$C$139,2,FALSE)</f>
        <v>OfL</v>
      </c>
      <c r="G3350" s="113"/>
      <c r="H3350" s="113" t="str">
        <f t="shared" si="52"/>
        <v>OfL</v>
      </c>
      <c r="I3350">
        <v>1</v>
      </c>
    </row>
    <row r="3351" spans="2:9">
      <c r="B3351" t="s">
        <v>234</v>
      </c>
      <c r="C3351" t="s">
        <v>15</v>
      </c>
      <c r="D3351" t="s">
        <v>15</v>
      </c>
      <c r="E3351" t="s">
        <v>15</v>
      </c>
      <c r="F3351" s="113" t="str">
        <f>VLOOKUP(B3351,'DEER BldgType Assignment'!$B$7:$C$139,2,FALSE)</f>
        <v>Asm</v>
      </c>
      <c r="G3351" s="113"/>
      <c r="H3351" s="113" t="str">
        <f t="shared" si="52"/>
        <v>Asm</v>
      </c>
      <c r="I3351">
        <v>1</v>
      </c>
    </row>
    <row r="3352" spans="2:9">
      <c r="B3352" t="s">
        <v>234</v>
      </c>
      <c r="C3352" t="s">
        <v>15</v>
      </c>
      <c r="D3352" t="s">
        <v>15</v>
      </c>
      <c r="E3352" t="s">
        <v>15</v>
      </c>
      <c r="F3352" s="113" t="str">
        <f>VLOOKUP(B3352,'DEER BldgType Assignment'!$B$7:$C$139,2,FALSE)</f>
        <v>Asm</v>
      </c>
      <c r="G3352" s="113"/>
      <c r="H3352" s="113" t="str">
        <f t="shared" si="52"/>
        <v>Asm</v>
      </c>
      <c r="I3352">
        <v>1</v>
      </c>
    </row>
    <row r="3353" spans="2:9">
      <c r="B3353" t="s">
        <v>234</v>
      </c>
      <c r="C3353" t="s">
        <v>15</v>
      </c>
      <c r="D3353" t="s">
        <v>15</v>
      </c>
      <c r="E3353" t="s">
        <v>366</v>
      </c>
      <c r="F3353" s="113" t="str">
        <f>VLOOKUP(B3353,'DEER BldgType Assignment'!$B$7:$C$139,2,FALSE)</f>
        <v>Asm</v>
      </c>
      <c r="G3353" s="113"/>
      <c r="H3353" s="113" t="str">
        <f t="shared" si="52"/>
        <v>Asm</v>
      </c>
      <c r="I3353">
        <v>2</v>
      </c>
    </row>
    <row r="3354" spans="2:9">
      <c r="B3354" t="s">
        <v>234</v>
      </c>
      <c r="C3354" t="s">
        <v>15</v>
      </c>
      <c r="D3354" t="s">
        <v>15</v>
      </c>
      <c r="E3354" t="s">
        <v>340</v>
      </c>
      <c r="F3354" s="113" t="str">
        <f>VLOOKUP(B3354,'DEER BldgType Assignment'!$B$7:$C$139,2,FALSE)</f>
        <v>Asm</v>
      </c>
      <c r="G3354" s="113"/>
      <c r="H3354" s="113" t="str">
        <f t="shared" si="52"/>
        <v>Asm</v>
      </c>
      <c r="I3354">
        <v>1</v>
      </c>
    </row>
    <row r="3355" spans="2:9">
      <c r="B3355" t="s">
        <v>331</v>
      </c>
      <c r="C3355" t="s">
        <v>368</v>
      </c>
      <c r="D3355" t="s">
        <v>108</v>
      </c>
      <c r="E3355" t="s">
        <v>367</v>
      </c>
      <c r="F3355" s="113" t="str">
        <f>VLOOKUP(B3355,'DEER BldgType Assignment'!$B$7:$C$139,2,FALSE)</f>
        <v>Htl</v>
      </c>
      <c r="G3355" s="113"/>
      <c r="H3355" s="113" t="str">
        <f t="shared" si="52"/>
        <v>Htl</v>
      </c>
      <c r="I3355">
        <v>1</v>
      </c>
    </row>
    <row r="3356" spans="2:9">
      <c r="B3356" t="s">
        <v>224</v>
      </c>
      <c r="C3356" t="s">
        <v>15</v>
      </c>
      <c r="D3356" t="s">
        <v>15</v>
      </c>
      <c r="E3356" t="s">
        <v>15</v>
      </c>
      <c r="F3356" s="113" t="str">
        <f>VLOOKUP(B3356,'DEER BldgType Assignment'!$B$7:$C$139,2,FALSE)</f>
        <v>Asm</v>
      </c>
      <c r="G3356" s="113"/>
      <c r="H3356" s="113" t="str">
        <f t="shared" si="52"/>
        <v>Asm</v>
      </c>
      <c r="I3356">
        <v>1</v>
      </c>
    </row>
    <row r="3357" spans="2:9">
      <c r="B3357" t="s">
        <v>224</v>
      </c>
      <c r="C3357" t="s">
        <v>15</v>
      </c>
      <c r="D3357" t="s">
        <v>15</v>
      </c>
      <c r="E3357" t="s">
        <v>367</v>
      </c>
      <c r="F3357" s="113" t="str">
        <f>VLOOKUP(B3357,'DEER BldgType Assignment'!$B$7:$C$139,2,FALSE)</f>
        <v>Asm</v>
      </c>
      <c r="G3357" s="113"/>
      <c r="H3357" s="113" t="str">
        <f t="shared" si="52"/>
        <v>Asm</v>
      </c>
      <c r="I3357">
        <v>2</v>
      </c>
    </row>
    <row r="3358" spans="2:9">
      <c r="B3358" s="100" t="s">
        <v>239</v>
      </c>
      <c r="C3358" t="s">
        <v>48</v>
      </c>
      <c r="D3358" t="s">
        <v>48</v>
      </c>
      <c r="E3358" t="s">
        <v>367</v>
      </c>
      <c r="F3358" s="113" t="str">
        <f>VLOOKUP(B3358,'DEER BldgType Assignment'!$B$7:$C$139,2,FALSE)</f>
        <v>RtS</v>
      </c>
      <c r="G3358" s="113"/>
      <c r="H3358" s="113" t="str">
        <f t="shared" si="52"/>
        <v>RtS</v>
      </c>
      <c r="I3358">
        <v>1</v>
      </c>
    </row>
    <row r="3359" spans="2:9">
      <c r="B3359" s="100" t="s">
        <v>239</v>
      </c>
      <c r="C3359" t="s">
        <v>48</v>
      </c>
      <c r="D3359" t="s">
        <v>48</v>
      </c>
      <c r="E3359" t="s">
        <v>142</v>
      </c>
      <c r="F3359" s="113" t="str">
        <f>VLOOKUP(B3359,'DEER BldgType Assignment'!$B$7:$C$139,2,FALSE)</f>
        <v>RtS</v>
      </c>
      <c r="G3359" s="113"/>
      <c r="H3359" s="113" t="str">
        <f t="shared" si="52"/>
        <v>RtS</v>
      </c>
      <c r="I3359">
        <v>1</v>
      </c>
    </row>
    <row r="3360" spans="2:9">
      <c r="B3360" t="s">
        <v>253</v>
      </c>
      <c r="C3360" t="s">
        <v>374</v>
      </c>
      <c r="D3360" t="s">
        <v>34</v>
      </c>
      <c r="E3360" t="s">
        <v>367</v>
      </c>
      <c r="F3360" s="113" t="str">
        <f>VLOOKUP(B3360,'DEER BldgType Assignment'!$B$7:$C$139,2,FALSE)</f>
        <v>OfS</v>
      </c>
      <c r="G3360" s="113"/>
      <c r="H3360" s="113" t="str">
        <f t="shared" si="52"/>
        <v>OfS</v>
      </c>
      <c r="I3360">
        <v>1</v>
      </c>
    </row>
    <row r="3361" spans="2:9">
      <c r="B3361" t="s">
        <v>253</v>
      </c>
      <c r="C3361" t="s">
        <v>374</v>
      </c>
      <c r="D3361" t="s">
        <v>34</v>
      </c>
      <c r="E3361" t="s">
        <v>365</v>
      </c>
      <c r="F3361" s="113" t="str">
        <f>VLOOKUP(B3361,'DEER BldgType Assignment'!$B$7:$C$139,2,FALSE)</f>
        <v>OfS</v>
      </c>
      <c r="G3361" s="113"/>
      <c r="H3361" s="113" t="str">
        <f t="shared" si="52"/>
        <v>OfS</v>
      </c>
      <c r="I3361">
        <v>2</v>
      </c>
    </row>
    <row r="3362" spans="2:9">
      <c r="B3362" t="s">
        <v>253</v>
      </c>
      <c r="C3362" t="s">
        <v>374</v>
      </c>
      <c r="D3362" t="s">
        <v>34</v>
      </c>
      <c r="E3362" t="s">
        <v>366</v>
      </c>
      <c r="F3362" s="113" t="str">
        <f>VLOOKUP(B3362,'DEER BldgType Assignment'!$B$7:$C$139,2,FALSE)</f>
        <v>OfS</v>
      </c>
      <c r="G3362" s="113"/>
      <c r="H3362" s="113" t="str">
        <f t="shared" si="52"/>
        <v>OfS</v>
      </c>
      <c r="I3362">
        <v>1</v>
      </c>
    </row>
    <row r="3363" spans="2:9">
      <c r="B3363" t="s">
        <v>293</v>
      </c>
      <c r="C3363" t="s">
        <v>34</v>
      </c>
      <c r="D3363" t="s">
        <v>34</v>
      </c>
      <c r="E3363" t="s">
        <v>366</v>
      </c>
      <c r="F3363" s="113" t="str">
        <f>VLOOKUP(B3363,'DEER BldgType Assignment'!$B$7:$C$139,2,FALSE)</f>
        <v>OfS</v>
      </c>
      <c r="G3363" s="113"/>
      <c r="H3363" s="113" t="str">
        <f t="shared" si="52"/>
        <v>OfS</v>
      </c>
      <c r="I3363">
        <v>1</v>
      </c>
    </row>
    <row r="3364" spans="2:9">
      <c r="B3364" t="s">
        <v>292</v>
      </c>
      <c r="C3364" t="s">
        <v>42</v>
      </c>
      <c r="D3364" t="s">
        <v>42</v>
      </c>
      <c r="E3364" t="s">
        <v>365</v>
      </c>
      <c r="F3364" s="113" t="str">
        <f>VLOOKUP(B3364,'DEER BldgType Assignment'!$B$7:$C$139,2,FALSE)</f>
        <v>RFF</v>
      </c>
      <c r="G3364" s="113"/>
      <c r="H3364" s="113" t="str">
        <f t="shared" si="52"/>
        <v>RFF</v>
      </c>
      <c r="I3364">
        <v>1</v>
      </c>
    </row>
    <row r="3365" spans="2:9">
      <c r="B3365" t="s">
        <v>292</v>
      </c>
      <c r="C3365" t="s">
        <v>42</v>
      </c>
      <c r="D3365" t="s">
        <v>42</v>
      </c>
      <c r="E3365" t="s">
        <v>340</v>
      </c>
      <c r="F3365" s="113" t="str">
        <f>VLOOKUP(B3365,'DEER BldgType Assignment'!$B$7:$C$139,2,FALSE)</f>
        <v>RFF</v>
      </c>
      <c r="G3365" s="113"/>
      <c r="H3365" s="113" t="str">
        <f t="shared" si="52"/>
        <v>RFF</v>
      </c>
      <c r="I3365">
        <v>1</v>
      </c>
    </row>
    <row r="3366" spans="2:9">
      <c r="B3366" t="s">
        <v>313</v>
      </c>
      <c r="C3366" t="s">
        <v>374</v>
      </c>
      <c r="D3366" t="s">
        <v>34</v>
      </c>
      <c r="E3366" t="s">
        <v>367</v>
      </c>
      <c r="F3366" s="113" t="str">
        <f>VLOOKUP(B3366,'DEER BldgType Assignment'!$B$7:$C$139,2,FALSE)</f>
        <v>OfS</v>
      </c>
      <c r="G3366" s="113"/>
      <c r="H3366" s="113" t="str">
        <f t="shared" si="52"/>
        <v>OfS</v>
      </c>
      <c r="I3366">
        <v>1</v>
      </c>
    </row>
    <row r="3367" spans="2:9">
      <c r="B3367" t="s">
        <v>313</v>
      </c>
      <c r="C3367" t="s">
        <v>374</v>
      </c>
      <c r="D3367" t="s">
        <v>34</v>
      </c>
      <c r="E3367" t="s">
        <v>365</v>
      </c>
      <c r="F3367" s="113" t="str">
        <f>VLOOKUP(B3367,'DEER BldgType Assignment'!$B$7:$C$139,2,FALSE)</f>
        <v>OfS</v>
      </c>
      <c r="G3367" s="113"/>
      <c r="H3367" s="113" t="str">
        <f t="shared" si="52"/>
        <v>OfS</v>
      </c>
      <c r="I3367">
        <v>5</v>
      </c>
    </row>
    <row r="3368" spans="2:9">
      <c r="B3368" t="s">
        <v>313</v>
      </c>
      <c r="C3368" t="s">
        <v>374</v>
      </c>
      <c r="D3368" t="s">
        <v>34</v>
      </c>
      <c r="E3368" t="s">
        <v>371</v>
      </c>
      <c r="F3368" s="113" t="str">
        <f>VLOOKUP(B3368,'DEER BldgType Assignment'!$B$7:$C$139,2,FALSE)</f>
        <v>OfS</v>
      </c>
      <c r="G3368" s="113"/>
      <c r="H3368" s="113" t="str">
        <f t="shared" si="52"/>
        <v>OfS</v>
      </c>
      <c r="I3368">
        <v>1</v>
      </c>
    </row>
    <row r="3369" spans="2:9">
      <c r="B3369" t="s">
        <v>313</v>
      </c>
      <c r="C3369" t="s">
        <v>374</v>
      </c>
      <c r="D3369" t="s">
        <v>34</v>
      </c>
      <c r="E3369" t="s">
        <v>366</v>
      </c>
      <c r="F3369" s="113" t="str">
        <f>VLOOKUP(B3369,'DEER BldgType Assignment'!$B$7:$C$139,2,FALSE)</f>
        <v>OfS</v>
      </c>
      <c r="G3369" s="113"/>
      <c r="H3369" s="113" t="str">
        <f t="shared" si="52"/>
        <v>OfS</v>
      </c>
      <c r="I3369">
        <v>1</v>
      </c>
    </row>
    <row r="3370" spans="2:9">
      <c r="B3370" t="s">
        <v>341</v>
      </c>
      <c r="C3370" t="s">
        <v>44</v>
      </c>
      <c r="D3370" t="s">
        <v>44</v>
      </c>
      <c r="E3370" t="s">
        <v>372</v>
      </c>
      <c r="F3370" s="113" t="str">
        <f>VLOOKUP(B3370,'DEER BldgType Assignment'!$B$7:$C$139,2,FALSE)</f>
        <v>RSD</v>
      </c>
      <c r="G3370" s="113"/>
      <c r="H3370" s="113" t="str">
        <f t="shared" si="52"/>
        <v>RSD</v>
      </c>
      <c r="I3370">
        <v>1</v>
      </c>
    </row>
    <row r="3371" spans="2:9">
      <c r="B3371" t="s">
        <v>341</v>
      </c>
      <c r="C3371" t="s">
        <v>44</v>
      </c>
      <c r="D3371" t="s">
        <v>44</v>
      </c>
      <c r="E3371" t="s">
        <v>340</v>
      </c>
      <c r="F3371" s="113" t="str">
        <f>VLOOKUP(B3371,'DEER BldgType Assignment'!$B$7:$C$139,2,FALSE)</f>
        <v>RSD</v>
      </c>
      <c r="G3371" s="113"/>
      <c r="H3371" s="113" t="str">
        <f t="shared" si="52"/>
        <v>RSD</v>
      </c>
      <c r="I3371">
        <v>1</v>
      </c>
    </row>
    <row r="3372" spans="2:9">
      <c r="B3372" t="s">
        <v>345</v>
      </c>
      <c r="C3372" t="s">
        <v>373</v>
      </c>
      <c r="D3372" t="s">
        <v>52</v>
      </c>
      <c r="E3372" t="s">
        <v>340</v>
      </c>
      <c r="F3372" s="113" t="str">
        <f>VLOOKUP(B3372,'DEER BldgType Assignment'!$B$7:$C$139,2,FALSE)</f>
        <v>SUn</v>
      </c>
      <c r="G3372" s="113"/>
      <c r="H3372" s="113" t="str">
        <f t="shared" si="52"/>
        <v>SUn</v>
      </c>
      <c r="I3372">
        <v>1</v>
      </c>
    </row>
    <row r="3373" spans="2:9">
      <c r="B3373" s="100" t="s">
        <v>239</v>
      </c>
      <c r="C3373" t="s">
        <v>48</v>
      </c>
      <c r="D3373" t="s">
        <v>48</v>
      </c>
      <c r="E3373" t="s">
        <v>371</v>
      </c>
      <c r="F3373" s="113" t="str">
        <f>VLOOKUP(B3373,'DEER BldgType Assignment'!$B$7:$C$139,2,FALSE)</f>
        <v>RtS</v>
      </c>
      <c r="G3373" s="113"/>
      <c r="H3373" s="113" t="str">
        <f t="shared" si="52"/>
        <v>RtS</v>
      </c>
      <c r="I3373">
        <v>1</v>
      </c>
    </row>
    <row r="3374" spans="2:9">
      <c r="B3374" s="100" t="s">
        <v>239</v>
      </c>
      <c r="C3374" t="s">
        <v>48</v>
      </c>
      <c r="D3374" t="s">
        <v>48</v>
      </c>
      <c r="E3374" t="s">
        <v>142</v>
      </c>
      <c r="F3374" s="113" t="str">
        <f>VLOOKUP(B3374,'DEER BldgType Assignment'!$B$7:$C$139,2,FALSE)</f>
        <v>RtS</v>
      </c>
      <c r="G3374" s="113"/>
      <c r="H3374" s="113" t="str">
        <f t="shared" si="52"/>
        <v>RtS</v>
      </c>
      <c r="I3374">
        <v>3</v>
      </c>
    </row>
    <row r="3375" spans="2:9">
      <c r="B3375" t="s">
        <v>308</v>
      </c>
      <c r="C3375" t="s">
        <v>374</v>
      </c>
      <c r="D3375" t="s">
        <v>34</v>
      </c>
      <c r="E3375" t="s">
        <v>367</v>
      </c>
      <c r="F3375" s="113" t="str">
        <f>VLOOKUP(B3375,'DEER BldgType Assignment'!$B$7:$C$139,2,FALSE)</f>
        <v>OfS</v>
      </c>
      <c r="G3375" s="113"/>
      <c r="H3375" s="113" t="str">
        <f t="shared" si="52"/>
        <v>OfS</v>
      </c>
      <c r="I3375">
        <v>1</v>
      </c>
    </row>
    <row r="3376" spans="2:9">
      <c r="B3376" t="s">
        <v>308</v>
      </c>
      <c r="C3376" t="s">
        <v>374</v>
      </c>
      <c r="D3376" t="s">
        <v>34</v>
      </c>
      <c r="E3376" t="s">
        <v>371</v>
      </c>
      <c r="F3376" s="113" t="str">
        <f>VLOOKUP(B3376,'DEER BldgType Assignment'!$B$7:$C$139,2,FALSE)</f>
        <v>OfS</v>
      </c>
      <c r="G3376" s="113"/>
      <c r="H3376" s="113" t="str">
        <f t="shared" si="52"/>
        <v>OfS</v>
      </c>
      <c r="I3376">
        <v>1</v>
      </c>
    </row>
    <row r="3377" spans="2:9">
      <c r="B3377" t="s">
        <v>308</v>
      </c>
      <c r="C3377" t="s">
        <v>374</v>
      </c>
      <c r="D3377" t="s">
        <v>34</v>
      </c>
      <c r="E3377" t="s">
        <v>366</v>
      </c>
      <c r="F3377" s="113" t="str">
        <f>VLOOKUP(B3377,'DEER BldgType Assignment'!$B$7:$C$139,2,FALSE)</f>
        <v>OfS</v>
      </c>
      <c r="G3377" s="113"/>
      <c r="H3377" s="113" t="str">
        <f t="shared" si="52"/>
        <v>OfS</v>
      </c>
      <c r="I3377">
        <v>1</v>
      </c>
    </row>
    <row r="3378" spans="2:9">
      <c r="B3378" t="s">
        <v>323</v>
      </c>
      <c r="C3378" t="s">
        <v>34</v>
      </c>
      <c r="D3378" t="s">
        <v>34</v>
      </c>
      <c r="E3378" t="s">
        <v>367</v>
      </c>
      <c r="F3378" s="113" t="str">
        <f>VLOOKUP(B3378,'DEER BldgType Assignment'!$B$7:$C$139,2,FALSE)</f>
        <v>OfS</v>
      </c>
      <c r="G3378" s="113"/>
      <c r="H3378" s="113" t="str">
        <f t="shared" si="52"/>
        <v>OfS</v>
      </c>
      <c r="I3378">
        <v>1</v>
      </c>
    </row>
    <row r="3379" spans="2:9">
      <c r="B3379" t="s">
        <v>308</v>
      </c>
      <c r="C3379" t="s">
        <v>374</v>
      </c>
      <c r="D3379" t="s">
        <v>34</v>
      </c>
      <c r="E3379" t="s">
        <v>367</v>
      </c>
      <c r="F3379" s="113" t="str">
        <f>VLOOKUP(B3379,'DEER BldgType Assignment'!$B$7:$C$139,2,FALSE)</f>
        <v>OfS</v>
      </c>
      <c r="G3379" s="113"/>
      <c r="H3379" s="113" t="str">
        <f t="shared" si="52"/>
        <v>OfS</v>
      </c>
      <c r="I3379">
        <v>3</v>
      </c>
    </row>
    <row r="3380" spans="2:9">
      <c r="B3380" t="s">
        <v>224</v>
      </c>
      <c r="C3380" t="s">
        <v>15</v>
      </c>
      <c r="D3380" t="s">
        <v>15</v>
      </c>
      <c r="E3380" t="s">
        <v>366</v>
      </c>
      <c r="F3380" s="113" t="str">
        <f>VLOOKUP(B3380,'DEER BldgType Assignment'!$B$7:$C$139,2,FALSE)</f>
        <v>Asm</v>
      </c>
      <c r="G3380" s="113"/>
      <c r="H3380" s="113" t="str">
        <f t="shared" si="52"/>
        <v>Asm</v>
      </c>
      <c r="I3380">
        <v>1</v>
      </c>
    </row>
    <row r="3381" spans="2:9">
      <c r="B3381" t="s">
        <v>236</v>
      </c>
      <c r="C3381" t="s">
        <v>15</v>
      </c>
      <c r="D3381" t="s">
        <v>15</v>
      </c>
      <c r="E3381" t="s">
        <v>366</v>
      </c>
      <c r="F3381" s="113" t="str">
        <f>VLOOKUP(B3381,'DEER BldgType Assignment'!$B$7:$C$139,2,FALSE)</f>
        <v>Asm</v>
      </c>
      <c r="G3381" s="113"/>
      <c r="H3381" s="113" t="str">
        <f t="shared" si="52"/>
        <v>Asm</v>
      </c>
      <c r="I3381">
        <v>1</v>
      </c>
    </row>
    <row r="3382" spans="2:9">
      <c r="B3382" t="s">
        <v>302</v>
      </c>
      <c r="C3382" t="s">
        <v>48</v>
      </c>
      <c r="D3382" t="s">
        <v>48</v>
      </c>
      <c r="E3382" t="s">
        <v>142</v>
      </c>
      <c r="F3382" s="113" t="str">
        <f>VLOOKUP(B3382,'DEER BldgType Assignment'!$B$7:$C$139,2,FALSE)</f>
        <v>RtS</v>
      </c>
      <c r="G3382" s="113"/>
      <c r="H3382" s="113" t="str">
        <f t="shared" si="52"/>
        <v>RtS</v>
      </c>
      <c r="I3382">
        <v>2</v>
      </c>
    </row>
    <row r="3383" spans="2:9">
      <c r="B3383" t="s">
        <v>336</v>
      </c>
      <c r="C3383" t="s">
        <v>48</v>
      </c>
      <c r="D3383" t="s">
        <v>48</v>
      </c>
      <c r="E3383" t="s">
        <v>366</v>
      </c>
      <c r="F3383" s="113" t="str">
        <f>VLOOKUP(B3383,'DEER BldgType Assignment'!$B$7:$C$139,2,FALSE)</f>
        <v>RtS</v>
      </c>
      <c r="G3383" s="113"/>
      <c r="H3383" s="113" t="str">
        <f t="shared" si="52"/>
        <v>RtS</v>
      </c>
      <c r="I3383">
        <v>1</v>
      </c>
    </row>
    <row r="3384" spans="2:9">
      <c r="B3384" t="s">
        <v>253</v>
      </c>
      <c r="C3384" t="s">
        <v>374</v>
      </c>
      <c r="D3384" t="s">
        <v>34</v>
      </c>
      <c r="E3384" t="s">
        <v>365</v>
      </c>
      <c r="F3384" s="113" t="str">
        <f>VLOOKUP(B3384,'DEER BldgType Assignment'!$B$7:$C$139,2,FALSE)</f>
        <v>OfS</v>
      </c>
      <c r="G3384" s="113"/>
      <c r="H3384" s="113" t="str">
        <f t="shared" si="52"/>
        <v>OfS</v>
      </c>
      <c r="I3384">
        <v>1</v>
      </c>
    </row>
    <row r="3385" spans="2:9">
      <c r="B3385" t="s">
        <v>285</v>
      </c>
      <c r="C3385" t="s">
        <v>276</v>
      </c>
      <c r="D3385" t="s">
        <v>40</v>
      </c>
      <c r="E3385" t="s">
        <v>367</v>
      </c>
      <c r="F3385" s="113" t="str">
        <f>VLOOKUP(B3385,'DEER BldgType Assignment'!$B$7:$C$139,2,FALSE)</f>
        <v>MBT</v>
      </c>
      <c r="G3385" s="113"/>
      <c r="H3385" s="113" t="str">
        <f t="shared" si="52"/>
        <v>MBT</v>
      </c>
      <c r="I3385">
        <v>1</v>
      </c>
    </row>
    <row r="3386" spans="2:9">
      <c r="B3386" t="s">
        <v>285</v>
      </c>
      <c r="C3386" t="s">
        <v>276</v>
      </c>
      <c r="D3386" t="s">
        <v>40</v>
      </c>
      <c r="E3386" t="s">
        <v>365</v>
      </c>
      <c r="F3386" s="113" t="str">
        <f>VLOOKUP(B3386,'DEER BldgType Assignment'!$B$7:$C$139,2,FALSE)</f>
        <v>MBT</v>
      </c>
      <c r="G3386" s="113"/>
      <c r="H3386" s="113" t="str">
        <f t="shared" si="52"/>
        <v>MBT</v>
      </c>
      <c r="I3386">
        <v>1</v>
      </c>
    </row>
    <row r="3387" spans="2:9">
      <c r="B3387" t="s">
        <v>237</v>
      </c>
      <c r="C3387" t="s">
        <v>44</v>
      </c>
      <c r="D3387" t="s">
        <v>44</v>
      </c>
      <c r="E3387" t="s">
        <v>139</v>
      </c>
      <c r="F3387" s="113" t="str">
        <f>VLOOKUP(B3387,'DEER BldgType Assignment'!$B$7:$C$139,2,FALSE)</f>
        <v>RSD</v>
      </c>
      <c r="G3387" s="113"/>
      <c r="H3387" s="113" t="str">
        <f t="shared" si="52"/>
        <v>RSD</v>
      </c>
      <c r="I3387">
        <v>1</v>
      </c>
    </row>
    <row r="3388" spans="2:9">
      <c r="B3388" t="s">
        <v>341</v>
      </c>
      <c r="C3388" t="s">
        <v>44</v>
      </c>
      <c r="D3388" t="s">
        <v>44</v>
      </c>
      <c r="E3388" t="s">
        <v>372</v>
      </c>
      <c r="F3388" s="113" t="str">
        <f>VLOOKUP(B3388,'DEER BldgType Assignment'!$B$7:$C$139,2,FALSE)</f>
        <v>RSD</v>
      </c>
      <c r="G3388" s="113"/>
      <c r="H3388" s="113" t="str">
        <f t="shared" si="52"/>
        <v>RSD</v>
      </c>
      <c r="I3388">
        <v>1</v>
      </c>
    </row>
    <row r="3389" spans="2:9">
      <c r="B3389" t="s">
        <v>341</v>
      </c>
      <c r="C3389" t="s">
        <v>44</v>
      </c>
      <c r="D3389" t="s">
        <v>44</v>
      </c>
      <c r="E3389" t="s">
        <v>340</v>
      </c>
      <c r="F3389" s="113" t="str">
        <f>VLOOKUP(B3389,'DEER BldgType Assignment'!$B$7:$C$139,2,FALSE)</f>
        <v>RSD</v>
      </c>
      <c r="G3389" s="113"/>
      <c r="H3389" s="113" t="str">
        <f t="shared" si="52"/>
        <v>RSD</v>
      </c>
      <c r="I3389">
        <v>1</v>
      </c>
    </row>
    <row r="3390" spans="2:9">
      <c r="B3390" t="s">
        <v>313</v>
      </c>
      <c r="C3390" t="s">
        <v>34</v>
      </c>
      <c r="D3390" t="s">
        <v>34</v>
      </c>
      <c r="E3390" t="s">
        <v>366</v>
      </c>
      <c r="F3390" s="113" t="str">
        <f>VLOOKUP(B3390,'DEER BldgType Assignment'!$B$7:$C$139,2,FALSE)</f>
        <v>OfS</v>
      </c>
      <c r="G3390" s="113"/>
      <c r="H3390" s="113" t="str">
        <f t="shared" si="52"/>
        <v>OfS</v>
      </c>
      <c r="I3390">
        <v>4</v>
      </c>
    </row>
    <row r="3391" spans="2:9">
      <c r="B3391" t="s">
        <v>331</v>
      </c>
      <c r="C3391" t="s">
        <v>368</v>
      </c>
      <c r="D3391" t="s">
        <v>108</v>
      </c>
      <c r="E3391" t="s">
        <v>367</v>
      </c>
      <c r="F3391" s="113" t="str">
        <f>VLOOKUP(B3391,'DEER BldgType Assignment'!$B$7:$C$139,2,FALSE)</f>
        <v>Htl</v>
      </c>
      <c r="G3391" s="113"/>
      <c r="H3391" s="113" t="str">
        <f t="shared" si="52"/>
        <v>Htl</v>
      </c>
      <c r="I3391">
        <v>2</v>
      </c>
    </row>
    <row r="3392" spans="2:9">
      <c r="B3392" t="s">
        <v>331</v>
      </c>
      <c r="C3392" t="s">
        <v>368</v>
      </c>
      <c r="D3392" t="s">
        <v>108</v>
      </c>
      <c r="E3392" t="s">
        <v>365</v>
      </c>
      <c r="F3392" s="113" t="str">
        <f>VLOOKUP(B3392,'DEER BldgType Assignment'!$B$7:$C$139,2,FALSE)</f>
        <v>Htl</v>
      </c>
      <c r="G3392" s="113"/>
      <c r="H3392" s="113" t="str">
        <f t="shared" si="52"/>
        <v>Htl</v>
      </c>
      <c r="I3392">
        <v>1</v>
      </c>
    </row>
    <row r="3393" spans="2:9">
      <c r="B3393" t="s">
        <v>331</v>
      </c>
      <c r="C3393" t="s">
        <v>368</v>
      </c>
      <c r="D3393" t="s">
        <v>108</v>
      </c>
      <c r="E3393" t="s">
        <v>371</v>
      </c>
      <c r="F3393" s="113" t="str">
        <f>VLOOKUP(B3393,'DEER BldgType Assignment'!$B$7:$C$139,2,FALSE)</f>
        <v>Htl</v>
      </c>
      <c r="G3393" s="113"/>
      <c r="H3393" s="113" t="str">
        <f t="shared" si="52"/>
        <v>Htl</v>
      </c>
      <c r="I3393">
        <v>4</v>
      </c>
    </row>
    <row r="3394" spans="2:9">
      <c r="B3394" t="s">
        <v>293</v>
      </c>
      <c r="C3394" t="s">
        <v>34</v>
      </c>
      <c r="D3394" t="s">
        <v>34</v>
      </c>
      <c r="E3394" t="s">
        <v>340</v>
      </c>
      <c r="F3394" s="113" t="str">
        <f>VLOOKUP(B3394,'DEER BldgType Assignment'!$B$7:$C$139,2,FALSE)</f>
        <v>OfS</v>
      </c>
      <c r="G3394" s="113"/>
      <c r="H3394" s="113" t="str">
        <f t="shared" si="52"/>
        <v>OfS</v>
      </c>
      <c r="I3394">
        <v>1</v>
      </c>
    </row>
    <row r="3395" spans="2:9">
      <c r="B3395" t="s">
        <v>292</v>
      </c>
      <c r="C3395" t="s">
        <v>42</v>
      </c>
      <c r="D3395" t="s">
        <v>42</v>
      </c>
      <c r="E3395" t="s">
        <v>372</v>
      </c>
      <c r="F3395" s="113" t="str">
        <f>VLOOKUP(B3395,'DEER BldgType Assignment'!$B$7:$C$139,2,FALSE)</f>
        <v>RFF</v>
      </c>
      <c r="G3395" s="113"/>
      <c r="H3395" s="113" t="str">
        <f t="shared" si="52"/>
        <v>RFF</v>
      </c>
      <c r="I3395">
        <v>1</v>
      </c>
    </row>
    <row r="3396" spans="2:9">
      <c r="B3396" s="100" t="s">
        <v>220</v>
      </c>
      <c r="C3396" t="s">
        <v>34</v>
      </c>
      <c r="D3396" t="s">
        <v>34</v>
      </c>
      <c r="E3396" t="s">
        <v>371</v>
      </c>
      <c r="F3396" s="113" t="str">
        <f>VLOOKUP(B3396,'DEER BldgType Assignment'!$B$7:$C$139,2,FALSE)</f>
        <v>OfS</v>
      </c>
      <c r="G3396" s="113"/>
      <c r="H3396" s="113" t="str">
        <f t="shared" si="52"/>
        <v>OfS</v>
      </c>
      <c r="I3396">
        <v>2</v>
      </c>
    </row>
    <row r="3397" spans="2:9">
      <c r="B3397" s="100" t="s">
        <v>220</v>
      </c>
      <c r="C3397" t="s">
        <v>34</v>
      </c>
      <c r="D3397" t="s">
        <v>34</v>
      </c>
      <c r="E3397" t="s">
        <v>366</v>
      </c>
      <c r="F3397" s="113" t="str">
        <f>VLOOKUP(B3397,'DEER BldgType Assignment'!$B$7:$C$139,2,FALSE)</f>
        <v>OfS</v>
      </c>
      <c r="G3397" s="113"/>
      <c r="H3397" s="113" t="str">
        <f t="shared" si="52"/>
        <v>OfS</v>
      </c>
      <c r="I3397">
        <v>3</v>
      </c>
    </row>
    <row r="3398" spans="2:9">
      <c r="B3398" s="100" t="s">
        <v>220</v>
      </c>
      <c r="C3398" t="s">
        <v>34</v>
      </c>
      <c r="D3398" t="s">
        <v>34</v>
      </c>
      <c r="E3398" t="s">
        <v>340</v>
      </c>
      <c r="F3398" s="113" t="str">
        <f>VLOOKUP(B3398,'DEER BldgType Assignment'!$B$7:$C$139,2,FALSE)</f>
        <v>OfS</v>
      </c>
      <c r="G3398" s="113"/>
      <c r="H3398" s="113" t="str">
        <f t="shared" si="52"/>
        <v>OfS</v>
      </c>
      <c r="I3398">
        <v>1</v>
      </c>
    </row>
    <row r="3399" spans="2:9">
      <c r="B3399" t="s">
        <v>341</v>
      </c>
      <c r="C3399" t="s">
        <v>44</v>
      </c>
      <c r="D3399" t="s">
        <v>44</v>
      </c>
      <c r="E3399" t="s">
        <v>139</v>
      </c>
      <c r="F3399" s="113" t="str">
        <f>VLOOKUP(B3399,'DEER BldgType Assignment'!$B$7:$C$139,2,FALSE)</f>
        <v>RSD</v>
      </c>
      <c r="G3399" s="113"/>
      <c r="H3399" s="113" t="str">
        <f t="shared" si="52"/>
        <v>RSD</v>
      </c>
      <c r="I3399">
        <v>3</v>
      </c>
    </row>
    <row r="3400" spans="2:9">
      <c r="B3400" t="s">
        <v>341</v>
      </c>
      <c r="C3400" t="s">
        <v>44</v>
      </c>
      <c r="D3400" t="s">
        <v>44</v>
      </c>
      <c r="E3400" t="s">
        <v>367</v>
      </c>
      <c r="F3400" s="113" t="str">
        <f>VLOOKUP(B3400,'DEER BldgType Assignment'!$B$7:$C$139,2,FALSE)</f>
        <v>RSD</v>
      </c>
      <c r="G3400" s="113"/>
      <c r="H3400" s="113" t="str">
        <f t="shared" ref="H3400:H3463" si="53">IF(ISBLANK(G3400),F3400,G3400)</f>
        <v>RSD</v>
      </c>
      <c r="I3400">
        <v>1</v>
      </c>
    </row>
    <row r="3401" spans="2:9">
      <c r="B3401" t="s">
        <v>341</v>
      </c>
      <c r="C3401" t="s">
        <v>44</v>
      </c>
      <c r="D3401" t="s">
        <v>44</v>
      </c>
      <c r="E3401" t="s">
        <v>371</v>
      </c>
      <c r="F3401" s="113" t="str">
        <f>VLOOKUP(B3401,'DEER BldgType Assignment'!$B$7:$C$139,2,FALSE)</f>
        <v>RSD</v>
      </c>
      <c r="G3401" s="113"/>
      <c r="H3401" s="113" t="str">
        <f t="shared" si="53"/>
        <v>RSD</v>
      </c>
      <c r="I3401">
        <v>2</v>
      </c>
    </row>
    <row r="3402" spans="2:9">
      <c r="B3402" t="s">
        <v>341</v>
      </c>
      <c r="C3402" t="s">
        <v>44</v>
      </c>
      <c r="D3402" t="s">
        <v>44</v>
      </c>
      <c r="E3402" t="s">
        <v>340</v>
      </c>
      <c r="F3402" s="113" t="str">
        <f>VLOOKUP(B3402,'DEER BldgType Assignment'!$B$7:$C$139,2,FALSE)</f>
        <v>RSD</v>
      </c>
      <c r="G3402" s="113"/>
      <c r="H3402" s="113" t="str">
        <f t="shared" si="53"/>
        <v>RSD</v>
      </c>
      <c r="I3402">
        <v>1</v>
      </c>
    </row>
    <row r="3403" spans="2:9">
      <c r="B3403" t="s">
        <v>324</v>
      </c>
      <c r="C3403" t="s">
        <v>48</v>
      </c>
      <c r="D3403" t="s">
        <v>48</v>
      </c>
      <c r="E3403" t="s">
        <v>366</v>
      </c>
      <c r="F3403" s="113" t="str">
        <f>VLOOKUP(B3403,'DEER BldgType Assignment'!$B$7:$C$139,2,FALSE)</f>
        <v>RtS</v>
      </c>
      <c r="G3403" s="113"/>
      <c r="H3403" s="113" t="str">
        <f t="shared" si="53"/>
        <v>RtS</v>
      </c>
      <c r="I3403">
        <v>2</v>
      </c>
    </row>
    <row r="3404" spans="2:9">
      <c r="B3404" t="s">
        <v>253</v>
      </c>
      <c r="C3404" t="s">
        <v>382</v>
      </c>
      <c r="D3404" t="s">
        <v>34</v>
      </c>
      <c r="E3404" t="s">
        <v>367</v>
      </c>
      <c r="F3404" s="113" t="str">
        <f>VLOOKUP(B3404,'DEER BldgType Assignment'!$B$7:$C$139,2,FALSE)</f>
        <v>OfS</v>
      </c>
      <c r="G3404" s="113"/>
      <c r="H3404" s="113" t="str">
        <f t="shared" si="53"/>
        <v>OfS</v>
      </c>
      <c r="I3404">
        <v>1</v>
      </c>
    </row>
    <row r="3405" spans="2:9">
      <c r="B3405" t="s">
        <v>253</v>
      </c>
      <c r="C3405" t="s">
        <v>382</v>
      </c>
      <c r="D3405" t="s">
        <v>34</v>
      </c>
      <c r="E3405" t="s">
        <v>365</v>
      </c>
      <c r="F3405" s="113" t="str">
        <f>VLOOKUP(B3405,'DEER BldgType Assignment'!$B$7:$C$139,2,FALSE)</f>
        <v>OfS</v>
      </c>
      <c r="G3405" s="113"/>
      <c r="H3405" s="113" t="str">
        <f t="shared" si="53"/>
        <v>OfS</v>
      </c>
      <c r="I3405">
        <v>1</v>
      </c>
    </row>
    <row r="3406" spans="2:9">
      <c r="B3406" t="s">
        <v>253</v>
      </c>
      <c r="C3406" t="s">
        <v>382</v>
      </c>
      <c r="D3406" t="s">
        <v>34</v>
      </c>
      <c r="E3406" t="s">
        <v>340</v>
      </c>
      <c r="F3406" s="113" t="str">
        <f>VLOOKUP(B3406,'DEER BldgType Assignment'!$B$7:$C$139,2,FALSE)</f>
        <v>OfS</v>
      </c>
      <c r="G3406" s="113"/>
      <c r="H3406" s="113" t="str">
        <f t="shared" si="53"/>
        <v>OfS</v>
      </c>
      <c r="I3406">
        <v>1</v>
      </c>
    </row>
    <row r="3407" spans="2:9">
      <c r="B3407" t="s">
        <v>237</v>
      </c>
      <c r="C3407" t="s">
        <v>44</v>
      </c>
      <c r="D3407" t="s">
        <v>44</v>
      </c>
      <c r="E3407" t="s">
        <v>139</v>
      </c>
      <c r="F3407" s="113" t="str">
        <f>VLOOKUP(B3407,'DEER BldgType Assignment'!$B$7:$C$139,2,FALSE)</f>
        <v>RSD</v>
      </c>
      <c r="G3407" s="113"/>
      <c r="H3407" s="113" t="str">
        <f t="shared" si="53"/>
        <v>RSD</v>
      </c>
      <c r="I3407">
        <v>1</v>
      </c>
    </row>
    <row r="3408" spans="2:9">
      <c r="B3408" t="s">
        <v>336</v>
      </c>
      <c r="C3408" t="s">
        <v>48</v>
      </c>
      <c r="D3408" t="s">
        <v>48</v>
      </c>
      <c r="E3408" t="s">
        <v>371</v>
      </c>
      <c r="F3408" s="113" t="str">
        <f>VLOOKUP(B3408,'DEER BldgType Assignment'!$B$7:$C$139,2,FALSE)</f>
        <v>RtS</v>
      </c>
      <c r="G3408" s="113"/>
      <c r="H3408" s="113" t="str">
        <f t="shared" si="53"/>
        <v>RtS</v>
      </c>
      <c r="I3408">
        <v>1</v>
      </c>
    </row>
    <row r="3409" spans="2:9">
      <c r="B3409" t="s">
        <v>234</v>
      </c>
      <c r="C3409" t="s">
        <v>15</v>
      </c>
      <c r="D3409" t="s">
        <v>15</v>
      </c>
      <c r="E3409" t="s">
        <v>15</v>
      </c>
      <c r="F3409" s="113" t="str">
        <f>VLOOKUP(B3409,'DEER BldgType Assignment'!$B$7:$C$139,2,FALSE)</f>
        <v>Asm</v>
      </c>
      <c r="G3409" s="113"/>
      <c r="H3409" s="113" t="str">
        <f t="shared" si="53"/>
        <v>Asm</v>
      </c>
      <c r="I3409">
        <v>2</v>
      </c>
    </row>
    <row r="3410" spans="2:9">
      <c r="B3410" t="s">
        <v>234</v>
      </c>
      <c r="C3410" t="s">
        <v>15</v>
      </c>
      <c r="D3410" t="s">
        <v>15</v>
      </c>
      <c r="E3410" t="s">
        <v>367</v>
      </c>
      <c r="F3410" s="113" t="str">
        <f>VLOOKUP(B3410,'DEER BldgType Assignment'!$B$7:$C$139,2,FALSE)</f>
        <v>Asm</v>
      </c>
      <c r="G3410" s="113"/>
      <c r="H3410" s="113" t="str">
        <f t="shared" si="53"/>
        <v>Asm</v>
      </c>
      <c r="I3410">
        <v>2</v>
      </c>
    </row>
    <row r="3411" spans="2:9">
      <c r="B3411" t="s">
        <v>324</v>
      </c>
      <c r="C3411" t="s">
        <v>48</v>
      </c>
      <c r="D3411" t="s">
        <v>48</v>
      </c>
      <c r="E3411" t="s">
        <v>365</v>
      </c>
      <c r="F3411" s="113" t="str">
        <f>VLOOKUP(B3411,'DEER BldgType Assignment'!$B$7:$C$139,2,FALSE)</f>
        <v>RtS</v>
      </c>
      <c r="G3411" s="113"/>
      <c r="H3411" s="113" t="str">
        <f t="shared" si="53"/>
        <v>RtS</v>
      </c>
      <c r="I3411">
        <v>1</v>
      </c>
    </row>
    <row r="3412" spans="2:9">
      <c r="B3412" t="s">
        <v>324</v>
      </c>
      <c r="C3412" t="s">
        <v>48</v>
      </c>
      <c r="D3412" t="s">
        <v>48</v>
      </c>
      <c r="E3412" t="s">
        <v>366</v>
      </c>
      <c r="F3412" s="113" t="str">
        <f>VLOOKUP(B3412,'DEER BldgType Assignment'!$B$7:$C$139,2,FALSE)</f>
        <v>RtS</v>
      </c>
      <c r="G3412" s="113"/>
      <c r="H3412" s="113" t="str">
        <f t="shared" si="53"/>
        <v>RtS</v>
      </c>
      <c r="I3412">
        <v>1</v>
      </c>
    </row>
    <row r="3413" spans="2:9">
      <c r="B3413" t="s">
        <v>219</v>
      </c>
      <c r="C3413" t="s">
        <v>15</v>
      </c>
      <c r="D3413" t="s">
        <v>15</v>
      </c>
      <c r="E3413" t="s">
        <v>371</v>
      </c>
      <c r="F3413" s="113" t="str">
        <f>VLOOKUP(B3413,'DEER BldgType Assignment'!$B$7:$C$139,2,FALSE)</f>
        <v>Asm</v>
      </c>
      <c r="G3413" s="113"/>
      <c r="H3413" s="113" t="str">
        <f t="shared" si="53"/>
        <v>Asm</v>
      </c>
      <c r="I3413">
        <v>2</v>
      </c>
    </row>
    <row r="3414" spans="2:9">
      <c r="B3414" t="s">
        <v>219</v>
      </c>
      <c r="C3414" t="s">
        <v>15</v>
      </c>
      <c r="D3414" t="s">
        <v>15</v>
      </c>
      <c r="E3414" t="s">
        <v>366</v>
      </c>
      <c r="F3414" s="113" t="str">
        <f>VLOOKUP(B3414,'DEER BldgType Assignment'!$B$7:$C$139,2,FALSE)</f>
        <v>Asm</v>
      </c>
      <c r="G3414" s="113"/>
      <c r="H3414" s="113" t="str">
        <f t="shared" si="53"/>
        <v>Asm</v>
      </c>
      <c r="I3414">
        <v>1</v>
      </c>
    </row>
    <row r="3415" spans="2:9">
      <c r="B3415" t="s">
        <v>324</v>
      </c>
      <c r="C3415" t="s">
        <v>48</v>
      </c>
      <c r="D3415" t="s">
        <v>48</v>
      </c>
      <c r="E3415" t="s">
        <v>142</v>
      </c>
      <c r="F3415" s="113" t="str">
        <f>VLOOKUP(B3415,'DEER BldgType Assignment'!$B$7:$C$139,2,FALSE)</f>
        <v>RtS</v>
      </c>
      <c r="G3415" s="113"/>
      <c r="H3415" s="113" t="str">
        <f t="shared" si="53"/>
        <v>RtS</v>
      </c>
      <c r="I3415">
        <v>2</v>
      </c>
    </row>
    <row r="3416" spans="2:9">
      <c r="B3416" t="s">
        <v>324</v>
      </c>
      <c r="C3416" t="s">
        <v>48</v>
      </c>
      <c r="D3416" t="s">
        <v>48</v>
      </c>
      <c r="E3416" t="s">
        <v>142</v>
      </c>
      <c r="F3416" s="113" t="str">
        <f>VLOOKUP(B3416,'DEER BldgType Assignment'!$B$7:$C$139,2,FALSE)</f>
        <v>RtS</v>
      </c>
      <c r="G3416" s="113"/>
      <c r="H3416" s="113" t="str">
        <f t="shared" si="53"/>
        <v>RtS</v>
      </c>
      <c r="I3416">
        <v>2</v>
      </c>
    </row>
    <row r="3417" spans="2:9">
      <c r="B3417" t="s">
        <v>335</v>
      </c>
      <c r="C3417" t="s">
        <v>48</v>
      </c>
      <c r="D3417" t="s">
        <v>48</v>
      </c>
      <c r="E3417" t="s">
        <v>142</v>
      </c>
      <c r="F3417" s="113" t="str">
        <f>VLOOKUP(B3417,'DEER BldgType Assignment'!$B$7:$C$139,2,FALSE)</f>
        <v>RtS</v>
      </c>
      <c r="G3417" s="113"/>
      <c r="H3417" s="113" t="str">
        <f t="shared" si="53"/>
        <v>RtS</v>
      </c>
      <c r="I3417">
        <v>1</v>
      </c>
    </row>
    <row r="3418" spans="2:9">
      <c r="B3418" t="s">
        <v>341</v>
      </c>
      <c r="C3418" t="s">
        <v>44</v>
      </c>
      <c r="D3418" t="s">
        <v>44</v>
      </c>
      <c r="E3418" t="s">
        <v>139</v>
      </c>
      <c r="F3418" s="113" t="str">
        <f>VLOOKUP(B3418,'DEER BldgType Assignment'!$B$7:$C$139,2,FALSE)</f>
        <v>RSD</v>
      </c>
      <c r="G3418" s="113"/>
      <c r="H3418" s="113" t="str">
        <f t="shared" si="53"/>
        <v>RSD</v>
      </c>
      <c r="I3418">
        <v>5</v>
      </c>
    </row>
    <row r="3419" spans="2:9">
      <c r="B3419" t="s">
        <v>234</v>
      </c>
      <c r="C3419" t="s">
        <v>15</v>
      </c>
      <c r="D3419" t="s">
        <v>15</v>
      </c>
      <c r="E3419" t="s">
        <v>367</v>
      </c>
      <c r="F3419" s="113" t="str">
        <f>VLOOKUP(B3419,'DEER BldgType Assignment'!$B$7:$C$139,2,FALSE)</f>
        <v>Asm</v>
      </c>
      <c r="G3419" s="113"/>
      <c r="H3419" s="113" t="str">
        <f t="shared" si="53"/>
        <v>Asm</v>
      </c>
      <c r="I3419">
        <v>1</v>
      </c>
    </row>
    <row r="3420" spans="2:9">
      <c r="B3420" t="s">
        <v>234</v>
      </c>
      <c r="C3420" t="s">
        <v>15</v>
      </c>
      <c r="D3420" t="s">
        <v>15</v>
      </c>
      <c r="E3420" t="s">
        <v>365</v>
      </c>
      <c r="F3420" s="113" t="str">
        <f>VLOOKUP(B3420,'DEER BldgType Assignment'!$B$7:$C$139,2,FALSE)</f>
        <v>Asm</v>
      </c>
      <c r="G3420" s="113"/>
      <c r="H3420" s="113" t="str">
        <f t="shared" si="53"/>
        <v>Asm</v>
      </c>
      <c r="I3420">
        <v>2</v>
      </c>
    </row>
    <row r="3421" spans="2:9">
      <c r="B3421" t="s">
        <v>234</v>
      </c>
      <c r="C3421" t="s">
        <v>15</v>
      </c>
      <c r="D3421" t="s">
        <v>15</v>
      </c>
      <c r="E3421" t="s">
        <v>366</v>
      </c>
      <c r="F3421" s="113" t="str">
        <f>VLOOKUP(B3421,'DEER BldgType Assignment'!$B$7:$C$139,2,FALSE)</f>
        <v>Asm</v>
      </c>
      <c r="G3421" s="113"/>
      <c r="H3421" s="113" t="str">
        <f t="shared" si="53"/>
        <v>Asm</v>
      </c>
      <c r="I3421">
        <v>1</v>
      </c>
    </row>
    <row r="3422" spans="2:9">
      <c r="B3422" t="s">
        <v>308</v>
      </c>
      <c r="C3422" t="s">
        <v>374</v>
      </c>
      <c r="D3422" t="s">
        <v>34</v>
      </c>
      <c r="E3422" t="s">
        <v>367</v>
      </c>
      <c r="F3422" s="113" t="str">
        <f>VLOOKUP(B3422,'DEER BldgType Assignment'!$B$7:$C$139,2,FALSE)</f>
        <v>OfS</v>
      </c>
      <c r="G3422" s="113"/>
      <c r="H3422" s="113" t="str">
        <f t="shared" si="53"/>
        <v>OfS</v>
      </c>
      <c r="I3422">
        <v>1</v>
      </c>
    </row>
    <row r="3423" spans="2:9">
      <c r="B3423" t="s">
        <v>308</v>
      </c>
      <c r="C3423" t="s">
        <v>374</v>
      </c>
      <c r="D3423" t="s">
        <v>34</v>
      </c>
      <c r="E3423" t="s">
        <v>366</v>
      </c>
      <c r="F3423" s="113" t="str">
        <f>VLOOKUP(B3423,'DEER BldgType Assignment'!$B$7:$C$139,2,FALSE)</f>
        <v>OfS</v>
      </c>
      <c r="G3423" s="113"/>
      <c r="H3423" s="113" t="str">
        <f t="shared" si="53"/>
        <v>OfS</v>
      </c>
      <c r="I3423">
        <v>2</v>
      </c>
    </row>
    <row r="3424" spans="2:9">
      <c r="B3424" s="100" t="s">
        <v>283</v>
      </c>
      <c r="C3424" t="s">
        <v>48</v>
      </c>
      <c r="D3424" t="s">
        <v>48</v>
      </c>
      <c r="E3424" t="s">
        <v>365</v>
      </c>
      <c r="F3424" s="113" t="str">
        <f>VLOOKUP(B3424,'DEER BldgType Assignment'!$B$7:$C$139,2,FALSE)</f>
        <v>RtS</v>
      </c>
      <c r="G3424" s="113"/>
      <c r="H3424" s="113" t="str">
        <f t="shared" si="53"/>
        <v>RtS</v>
      </c>
      <c r="I3424">
        <v>1</v>
      </c>
    </row>
    <row r="3425" spans="2:9">
      <c r="B3425" s="100" t="s">
        <v>283</v>
      </c>
      <c r="C3425" t="s">
        <v>48</v>
      </c>
      <c r="D3425" t="s">
        <v>48</v>
      </c>
      <c r="E3425" t="s">
        <v>371</v>
      </c>
      <c r="F3425" s="113" t="str">
        <f>VLOOKUP(B3425,'DEER BldgType Assignment'!$B$7:$C$139,2,FALSE)</f>
        <v>RtS</v>
      </c>
      <c r="G3425" s="113"/>
      <c r="H3425" s="113" t="str">
        <f t="shared" si="53"/>
        <v>RtS</v>
      </c>
      <c r="I3425">
        <v>1</v>
      </c>
    </row>
    <row r="3426" spans="2:9">
      <c r="B3426" s="100" t="s">
        <v>283</v>
      </c>
      <c r="C3426" t="s">
        <v>48</v>
      </c>
      <c r="D3426" t="s">
        <v>48</v>
      </c>
      <c r="E3426" t="s">
        <v>366</v>
      </c>
      <c r="F3426" s="113" t="str">
        <f>VLOOKUP(B3426,'DEER BldgType Assignment'!$B$7:$C$139,2,FALSE)</f>
        <v>RtS</v>
      </c>
      <c r="G3426" s="113"/>
      <c r="H3426" s="113" t="str">
        <f t="shared" si="53"/>
        <v>RtS</v>
      </c>
      <c r="I3426">
        <v>1</v>
      </c>
    </row>
    <row r="3427" spans="2:9">
      <c r="B3427" s="100" t="s">
        <v>229</v>
      </c>
      <c r="C3427" t="s">
        <v>48</v>
      </c>
      <c r="D3427" t="s">
        <v>105</v>
      </c>
      <c r="E3427" t="s">
        <v>367</v>
      </c>
      <c r="F3427" s="113" t="str">
        <f>VLOOKUP(B3427,'DEER BldgType Assignment'!$B$7:$C$139,2,FALSE)</f>
        <v>MLI</v>
      </c>
      <c r="G3427" s="113"/>
      <c r="H3427" s="113" t="str">
        <f t="shared" si="53"/>
        <v>MLI</v>
      </c>
      <c r="I3427">
        <v>1</v>
      </c>
    </row>
    <row r="3428" spans="2:9">
      <c r="B3428" t="s">
        <v>324</v>
      </c>
      <c r="C3428" t="s">
        <v>48</v>
      </c>
      <c r="D3428" t="s">
        <v>48</v>
      </c>
      <c r="E3428" t="s">
        <v>367</v>
      </c>
      <c r="F3428" s="113" t="str">
        <f>VLOOKUP(B3428,'DEER BldgType Assignment'!$B$7:$C$139,2,FALSE)</f>
        <v>RtS</v>
      </c>
      <c r="G3428" s="113"/>
      <c r="H3428" s="113" t="str">
        <f t="shared" si="53"/>
        <v>RtS</v>
      </c>
      <c r="I3428">
        <v>2</v>
      </c>
    </row>
    <row r="3429" spans="2:9">
      <c r="B3429" t="s">
        <v>332</v>
      </c>
      <c r="C3429" t="s">
        <v>48</v>
      </c>
      <c r="D3429" t="s">
        <v>48</v>
      </c>
      <c r="E3429" t="s">
        <v>365</v>
      </c>
      <c r="F3429" s="113" t="str">
        <f>VLOOKUP(B3429,'DEER BldgType Assignment'!$B$7:$C$139,2,FALSE)</f>
        <v>RtL</v>
      </c>
      <c r="G3429" s="113" t="s">
        <v>189</v>
      </c>
      <c r="H3429" s="113" t="str">
        <f t="shared" si="53"/>
        <v>RtS</v>
      </c>
      <c r="I3429">
        <v>1</v>
      </c>
    </row>
    <row r="3430" spans="2:9">
      <c r="B3430" t="s">
        <v>253</v>
      </c>
      <c r="C3430" t="s">
        <v>374</v>
      </c>
      <c r="D3430" t="s">
        <v>34</v>
      </c>
      <c r="E3430" t="s">
        <v>367</v>
      </c>
      <c r="F3430" s="113" t="str">
        <f>VLOOKUP(B3430,'DEER BldgType Assignment'!$B$7:$C$139,2,FALSE)</f>
        <v>OfS</v>
      </c>
      <c r="G3430" s="113"/>
      <c r="H3430" s="113" t="str">
        <f t="shared" si="53"/>
        <v>OfS</v>
      </c>
      <c r="I3430">
        <v>2</v>
      </c>
    </row>
    <row r="3431" spans="2:9">
      <c r="B3431" t="s">
        <v>253</v>
      </c>
      <c r="C3431" t="s">
        <v>374</v>
      </c>
      <c r="D3431" t="s">
        <v>34</v>
      </c>
      <c r="E3431" t="s">
        <v>365</v>
      </c>
      <c r="F3431" s="113" t="str">
        <f>VLOOKUP(B3431,'DEER BldgType Assignment'!$B$7:$C$139,2,FALSE)</f>
        <v>OfS</v>
      </c>
      <c r="G3431" s="113"/>
      <c r="H3431" s="113" t="str">
        <f t="shared" si="53"/>
        <v>OfS</v>
      </c>
      <c r="I3431">
        <v>2</v>
      </c>
    </row>
    <row r="3432" spans="2:9">
      <c r="B3432" t="s">
        <v>308</v>
      </c>
      <c r="C3432" t="s">
        <v>374</v>
      </c>
      <c r="D3432" t="s">
        <v>34</v>
      </c>
      <c r="E3432" t="s">
        <v>367</v>
      </c>
      <c r="F3432" s="113" t="str">
        <f>VLOOKUP(B3432,'DEER BldgType Assignment'!$B$7:$C$139,2,FALSE)</f>
        <v>OfS</v>
      </c>
      <c r="G3432" s="113"/>
      <c r="H3432" s="113" t="str">
        <f t="shared" si="53"/>
        <v>OfS</v>
      </c>
      <c r="I3432">
        <v>1</v>
      </c>
    </row>
    <row r="3433" spans="2:9">
      <c r="B3433" t="s">
        <v>308</v>
      </c>
      <c r="C3433" t="s">
        <v>374</v>
      </c>
      <c r="D3433" t="s">
        <v>34</v>
      </c>
      <c r="E3433" t="s">
        <v>365</v>
      </c>
      <c r="F3433" s="113" t="str">
        <f>VLOOKUP(B3433,'DEER BldgType Assignment'!$B$7:$C$139,2,FALSE)</f>
        <v>OfS</v>
      </c>
      <c r="G3433" s="113"/>
      <c r="H3433" s="113" t="str">
        <f t="shared" si="53"/>
        <v>OfS</v>
      </c>
      <c r="I3433">
        <v>1</v>
      </c>
    </row>
    <row r="3434" spans="2:9">
      <c r="B3434" s="100" t="s">
        <v>324</v>
      </c>
      <c r="C3434" t="s">
        <v>48</v>
      </c>
      <c r="D3434" t="s">
        <v>48</v>
      </c>
      <c r="E3434" t="s">
        <v>367</v>
      </c>
      <c r="F3434" s="113" t="str">
        <f>VLOOKUP(B3434,'DEER BldgType Assignment'!$B$7:$C$139,2,FALSE)</f>
        <v>RtS</v>
      </c>
      <c r="G3434" s="113"/>
      <c r="H3434" s="113" t="str">
        <f t="shared" si="53"/>
        <v>RtS</v>
      </c>
      <c r="I3434">
        <v>2</v>
      </c>
    </row>
    <row r="3435" spans="2:9">
      <c r="B3435" s="100" t="s">
        <v>324</v>
      </c>
      <c r="C3435" t="s">
        <v>48</v>
      </c>
      <c r="D3435" t="s">
        <v>48</v>
      </c>
      <c r="E3435" t="s">
        <v>371</v>
      </c>
      <c r="F3435" s="113" t="str">
        <f>VLOOKUP(B3435,'DEER BldgType Assignment'!$B$7:$C$139,2,FALSE)</f>
        <v>RtS</v>
      </c>
      <c r="G3435" s="113"/>
      <c r="H3435" s="113" t="str">
        <f t="shared" si="53"/>
        <v>RtS</v>
      </c>
      <c r="I3435">
        <v>1</v>
      </c>
    </row>
    <row r="3436" spans="2:9">
      <c r="B3436" s="100" t="s">
        <v>324</v>
      </c>
      <c r="C3436" t="s">
        <v>48</v>
      </c>
      <c r="D3436" t="s">
        <v>48</v>
      </c>
      <c r="E3436" t="s">
        <v>366</v>
      </c>
      <c r="F3436" s="113" t="str">
        <f>VLOOKUP(B3436,'DEER BldgType Assignment'!$B$7:$C$139,2,FALSE)</f>
        <v>RtS</v>
      </c>
      <c r="G3436" s="113"/>
      <c r="H3436" s="113" t="str">
        <f t="shared" si="53"/>
        <v>RtS</v>
      </c>
      <c r="I3436">
        <v>1</v>
      </c>
    </row>
    <row r="3437" spans="2:9">
      <c r="B3437" t="s">
        <v>341</v>
      </c>
      <c r="C3437" t="s">
        <v>44</v>
      </c>
      <c r="D3437" t="s">
        <v>44</v>
      </c>
      <c r="E3437" t="s">
        <v>139</v>
      </c>
      <c r="F3437" s="113" t="str">
        <f>VLOOKUP(B3437,'DEER BldgType Assignment'!$B$7:$C$139,2,FALSE)</f>
        <v>RSD</v>
      </c>
      <c r="G3437" s="113"/>
      <c r="H3437" s="113" t="str">
        <f t="shared" si="53"/>
        <v>RSD</v>
      </c>
      <c r="I3437">
        <v>1</v>
      </c>
    </row>
    <row r="3438" spans="2:9">
      <c r="B3438" t="s">
        <v>341</v>
      </c>
      <c r="C3438" t="s">
        <v>44</v>
      </c>
      <c r="D3438" t="s">
        <v>44</v>
      </c>
      <c r="E3438" t="s">
        <v>366</v>
      </c>
      <c r="F3438" s="113" t="str">
        <f>VLOOKUP(B3438,'DEER BldgType Assignment'!$B$7:$C$139,2,FALSE)</f>
        <v>RSD</v>
      </c>
      <c r="G3438" s="113"/>
      <c r="H3438" s="113" t="str">
        <f t="shared" si="53"/>
        <v>RSD</v>
      </c>
      <c r="I3438">
        <v>2</v>
      </c>
    </row>
    <row r="3439" spans="2:9">
      <c r="B3439" t="s">
        <v>297</v>
      </c>
      <c r="C3439" t="s">
        <v>48</v>
      </c>
      <c r="D3439" t="s">
        <v>48</v>
      </c>
      <c r="E3439" t="s">
        <v>365</v>
      </c>
      <c r="F3439" s="113" t="str">
        <f>VLOOKUP(B3439,'DEER BldgType Assignment'!$B$7:$C$139,2,FALSE)</f>
        <v>RtS</v>
      </c>
      <c r="G3439" s="113"/>
      <c r="H3439" s="113" t="str">
        <f t="shared" si="53"/>
        <v>RtS</v>
      </c>
      <c r="I3439">
        <v>1</v>
      </c>
    </row>
    <row r="3440" spans="2:9">
      <c r="B3440" t="s">
        <v>324</v>
      </c>
      <c r="C3440" t="s">
        <v>48</v>
      </c>
      <c r="D3440" t="s">
        <v>48</v>
      </c>
      <c r="E3440" t="s">
        <v>367</v>
      </c>
      <c r="F3440" s="113" t="str">
        <f>VLOOKUP(B3440,'DEER BldgType Assignment'!$B$7:$C$139,2,FALSE)</f>
        <v>RtS</v>
      </c>
      <c r="G3440" s="113"/>
      <c r="H3440" s="113" t="str">
        <f t="shared" si="53"/>
        <v>RtS</v>
      </c>
      <c r="I3440">
        <v>2</v>
      </c>
    </row>
    <row r="3441" spans="2:9">
      <c r="B3441" t="s">
        <v>234</v>
      </c>
      <c r="C3441" t="s">
        <v>15</v>
      </c>
      <c r="D3441" t="s">
        <v>15</v>
      </c>
      <c r="E3441" t="s">
        <v>15</v>
      </c>
      <c r="F3441" s="113" t="str">
        <f>VLOOKUP(B3441,'DEER BldgType Assignment'!$B$7:$C$139,2,FALSE)</f>
        <v>Asm</v>
      </c>
      <c r="G3441" s="113"/>
      <c r="H3441" s="113" t="str">
        <f t="shared" si="53"/>
        <v>Asm</v>
      </c>
      <c r="I3441">
        <v>1</v>
      </c>
    </row>
    <row r="3442" spans="2:9">
      <c r="B3442" t="s">
        <v>234</v>
      </c>
      <c r="C3442" t="s">
        <v>15</v>
      </c>
      <c r="D3442" t="s">
        <v>15</v>
      </c>
      <c r="E3442" t="s">
        <v>367</v>
      </c>
      <c r="F3442" s="113" t="str">
        <f>VLOOKUP(B3442,'DEER BldgType Assignment'!$B$7:$C$139,2,FALSE)</f>
        <v>Asm</v>
      </c>
      <c r="G3442" s="113"/>
      <c r="H3442" s="113" t="str">
        <f t="shared" si="53"/>
        <v>Asm</v>
      </c>
      <c r="I3442">
        <v>1</v>
      </c>
    </row>
    <row r="3443" spans="2:9">
      <c r="B3443" t="s">
        <v>234</v>
      </c>
      <c r="C3443" t="s">
        <v>15</v>
      </c>
      <c r="D3443" t="s">
        <v>15</v>
      </c>
      <c r="E3443" t="s">
        <v>371</v>
      </c>
      <c r="F3443" s="113" t="str">
        <f>VLOOKUP(B3443,'DEER BldgType Assignment'!$B$7:$C$139,2,FALSE)</f>
        <v>Asm</v>
      </c>
      <c r="G3443" s="113"/>
      <c r="H3443" s="113" t="str">
        <f t="shared" si="53"/>
        <v>Asm</v>
      </c>
      <c r="I3443">
        <v>2</v>
      </c>
    </row>
    <row r="3444" spans="2:9">
      <c r="B3444" t="s">
        <v>234</v>
      </c>
      <c r="C3444" t="s">
        <v>15</v>
      </c>
      <c r="D3444" t="s">
        <v>15</v>
      </c>
      <c r="E3444" t="s">
        <v>366</v>
      </c>
      <c r="F3444" s="113" t="str">
        <f>VLOOKUP(B3444,'DEER BldgType Assignment'!$B$7:$C$139,2,FALSE)</f>
        <v>Asm</v>
      </c>
      <c r="G3444" s="113"/>
      <c r="H3444" s="113" t="str">
        <f t="shared" si="53"/>
        <v>Asm</v>
      </c>
      <c r="I3444">
        <v>1</v>
      </c>
    </row>
    <row r="3445" spans="2:9">
      <c r="B3445" t="s">
        <v>237</v>
      </c>
      <c r="C3445" t="s">
        <v>15</v>
      </c>
      <c r="D3445" t="s">
        <v>44</v>
      </c>
      <c r="E3445" t="s">
        <v>371</v>
      </c>
      <c r="F3445" s="113" t="str">
        <f>VLOOKUP(B3445,'DEER BldgType Assignment'!$B$7:$C$139,2,FALSE)</f>
        <v>RSD</v>
      </c>
      <c r="G3445" s="113"/>
      <c r="H3445" s="113" t="str">
        <f t="shared" si="53"/>
        <v>RSD</v>
      </c>
      <c r="I3445">
        <v>1</v>
      </c>
    </row>
    <row r="3446" spans="2:9">
      <c r="B3446" t="s">
        <v>237</v>
      </c>
      <c r="C3446" t="s">
        <v>15</v>
      </c>
      <c r="D3446" t="s">
        <v>44</v>
      </c>
      <c r="E3446" t="s">
        <v>366</v>
      </c>
      <c r="F3446" s="113" t="str">
        <f>VLOOKUP(B3446,'DEER BldgType Assignment'!$B$7:$C$139,2,FALSE)</f>
        <v>RSD</v>
      </c>
      <c r="G3446" s="113"/>
      <c r="H3446" s="113" t="str">
        <f t="shared" si="53"/>
        <v>RSD</v>
      </c>
      <c r="I3446">
        <v>2</v>
      </c>
    </row>
    <row r="3447" spans="2:9">
      <c r="B3447" t="s">
        <v>237</v>
      </c>
      <c r="C3447" t="s">
        <v>15</v>
      </c>
      <c r="D3447" t="s">
        <v>44</v>
      </c>
      <c r="E3447" t="s">
        <v>340</v>
      </c>
      <c r="F3447" s="113" t="str">
        <f>VLOOKUP(B3447,'DEER BldgType Assignment'!$B$7:$C$139,2,FALSE)</f>
        <v>RSD</v>
      </c>
      <c r="G3447" s="113"/>
      <c r="H3447" s="113" t="str">
        <f t="shared" si="53"/>
        <v>RSD</v>
      </c>
      <c r="I3447">
        <v>1</v>
      </c>
    </row>
    <row r="3448" spans="2:9">
      <c r="B3448" t="s">
        <v>336</v>
      </c>
      <c r="C3448" t="s">
        <v>48</v>
      </c>
      <c r="D3448" t="s">
        <v>48</v>
      </c>
      <c r="E3448" t="s">
        <v>371</v>
      </c>
      <c r="F3448" s="113" t="str">
        <f>VLOOKUP(B3448,'DEER BldgType Assignment'!$B$7:$C$139,2,FALSE)</f>
        <v>RtS</v>
      </c>
      <c r="G3448" s="113"/>
      <c r="H3448" s="113" t="str">
        <f t="shared" si="53"/>
        <v>RtS</v>
      </c>
      <c r="I3448">
        <v>1</v>
      </c>
    </row>
    <row r="3449" spans="2:9">
      <c r="B3449" t="s">
        <v>341</v>
      </c>
      <c r="C3449" t="s">
        <v>44</v>
      </c>
      <c r="D3449" t="s">
        <v>44</v>
      </c>
      <c r="E3449" t="s">
        <v>366</v>
      </c>
      <c r="F3449" s="113" t="str">
        <f>VLOOKUP(B3449,'DEER BldgType Assignment'!$B$7:$C$139,2,FALSE)</f>
        <v>RSD</v>
      </c>
      <c r="G3449" s="113"/>
      <c r="H3449" s="113" t="str">
        <f t="shared" si="53"/>
        <v>RSD</v>
      </c>
      <c r="I3449">
        <v>1</v>
      </c>
    </row>
    <row r="3450" spans="2:9">
      <c r="B3450" t="s">
        <v>345</v>
      </c>
      <c r="C3450" t="s">
        <v>373</v>
      </c>
      <c r="D3450" t="s">
        <v>52</v>
      </c>
      <c r="E3450" t="s">
        <v>366</v>
      </c>
      <c r="F3450" s="113" t="str">
        <f>VLOOKUP(B3450,'DEER BldgType Assignment'!$B$7:$C$139,2,FALSE)</f>
        <v>SUn</v>
      </c>
      <c r="G3450" s="113"/>
      <c r="H3450" s="113" t="str">
        <f t="shared" si="53"/>
        <v>SUn</v>
      </c>
      <c r="I3450">
        <v>1</v>
      </c>
    </row>
    <row r="3451" spans="2:9">
      <c r="B3451" s="100" t="s">
        <v>229</v>
      </c>
      <c r="C3451" t="s">
        <v>48</v>
      </c>
      <c r="D3451" t="s">
        <v>105</v>
      </c>
      <c r="E3451" t="s">
        <v>366</v>
      </c>
      <c r="F3451" s="113" t="str">
        <f>VLOOKUP(B3451,'DEER BldgType Assignment'!$B$7:$C$139,2,FALSE)</f>
        <v>MLI</v>
      </c>
      <c r="G3451" s="113"/>
      <c r="H3451" s="113" t="str">
        <f t="shared" si="53"/>
        <v>MLI</v>
      </c>
      <c r="I3451">
        <v>1</v>
      </c>
    </row>
    <row r="3452" spans="2:9">
      <c r="B3452" s="100" t="s">
        <v>242</v>
      </c>
      <c r="C3452" t="s">
        <v>48</v>
      </c>
      <c r="D3452" t="s">
        <v>48</v>
      </c>
      <c r="E3452" t="s">
        <v>371</v>
      </c>
      <c r="F3452" s="113" t="str">
        <f>VLOOKUP(B3452,'DEER BldgType Assignment'!$B$7:$C$139,2,FALSE)</f>
        <v>RtS</v>
      </c>
      <c r="G3452" s="113"/>
      <c r="H3452" s="113" t="str">
        <f t="shared" si="53"/>
        <v>RtS</v>
      </c>
      <c r="I3452">
        <v>1</v>
      </c>
    </row>
    <row r="3453" spans="2:9">
      <c r="B3453" t="s">
        <v>341</v>
      </c>
      <c r="C3453" t="s">
        <v>44</v>
      </c>
      <c r="D3453" t="s">
        <v>44</v>
      </c>
      <c r="E3453" t="s">
        <v>139</v>
      </c>
      <c r="F3453" s="113" t="str">
        <f>VLOOKUP(B3453,'DEER BldgType Assignment'!$B$7:$C$139,2,FALSE)</f>
        <v>RSD</v>
      </c>
      <c r="G3453" s="113"/>
      <c r="H3453" s="113" t="str">
        <f t="shared" si="53"/>
        <v>RSD</v>
      </c>
      <c r="I3453">
        <v>2</v>
      </c>
    </row>
    <row r="3454" spans="2:9">
      <c r="B3454" t="s">
        <v>292</v>
      </c>
      <c r="C3454" t="s">
        <v>42</v>
      </c>
      <c r="D3454" t="s">
        <v>42</v>
      </c>
      <c r="E3454" t="s">
        <v>139</v>
      </c>
      <c r="F3454" s="113" t="str">
        <f>VLOOKUP(B3454,'DEER BldgType Assignment'!$B$7:$C$139,2,FALSE)</f>
        <v>RFF</v>
      </c>
      <c r="G3454" s="113"/>
      <c r="H3454" s="113" t="str">
        <f t="shared" si="53"/>
        <v>RFF</v>
      </c>
      <c r="I3454">
        <v>1</v>
      </c>
    </row>
    <row r="3455" spans="2:9">
      <c r="B3455" t="s">
        <v>341</v>
      </c>
      <c r="C3455" t="s">
        <v>44</v>
      </c>
      <c r="D3455" t="s">
        <v>44</v>
      </c>
      <c r="E3455" t="s">
        <v>139</v>
      </c>
      <c r="F3455" s="113" t="str">
        <f>VLOOKUP(B3455,'DEER BldgType Assignment'!$B$7:$C$139,2,FALSE)</f>
        <v>RSD</v>
      </c>
      <c r="G3455" s="113"/>
      <c r="H3455" s="113" t="str">
        <f t="shared" si="53"/>
        <v>RSD</v>
      </c>
      <c r="I3455">
        <v>2</v>
      </c>
    </row>
    <row r="3456" spans="2:9">
      <c r="B3456" t="s">
        <v>341</v>
      </c>
      <c r="C3456" t="s">
        <v>44</v>
      </c>
      <c r="D3456" t="s">
        <v>44</v>
      </c>
      <c r="E3456" t="s">
        <v>367</v>
      </c>
      <c r="F3456" s="113" t="str">
        <f>VLOOKUP(B3456,'DEER BldgType Assignment'!$B$7:$C$139,2,FALSE)</f>
        <v>RSD</v>
      </c>
      <c r="G3456" s="113"/>
      <c r="H3456" s="113" t="str">
        <f t="shared" si="53"/>
        <v>RSD</v>
      </c>
      <c r="I3456">
        <v>1</v>
      </c>
    </row>
    <row r="3457" spans="2:9">
      <c r="B3457" t="s">
        <v>341</v>
      </c>
      <c r="C3457" t="s">
        <v>44</v>
      </c>
      <c r="D3457" t="s">
        <v>44</v>
      </c>
      <c r="E3457" t="s">
        <v>366</v>
      </c>
      <c r="F3457" s="113" t="str">
        <f>VLOOKUP(B3457,'DEER BldgType Assignment'!$B$7:$C$139,2,FALSE)</f>
        <v>RSD</v>
      </c>
      <c r="G3457" s="113"/>
      <c r="H3457" s="113" t="str">
        <f t="shared" si="53"/>
        <v>RSD</v>
      </c>
      <c r="I3457">
        <v>1</v>
      </c>
    </row>
    <row r="3458" spans="2:9">
      <c r="B3458" s="100" t="s">
        <v>283</v>
      </c>
      <c r="C3458" t="s">
        <v>48</v>
      </c>
      <c r="D3458" t="s">
        <v>48</v>
      </c>
      <c r="E3458" t="s">
        <v>142</v>
      </c>
      <c r="F3458" s="113" t="str">
        <f>VLOOKUP(B3458,'DEER BldgType Assignment'!$B$7:$C$139,2,FALSE)</f>
        <v>RtS</v>
      </c>
      <c r="G3458" s="113"/>
      <c r="H3458" s="113" t="str">
        <f t="shared" si="53"/>
        <v>RtS</v>
      </c>
      <c r="I3458">
        <v>1</v>
      </c>
    </row>
    <row r="3459" spans="2:9">
      <c r="B3459" s="100" t="s">
        <v>235</v>
      </c>
      <c r="C3459" t="s">
        <v>44</v>
      </c>
      <c r="D3459" t="s">
        <v>44</v>
      </c>
      <c r="E3459" t="s">
        <v>139</v>
      </c>
      <c r="F3459" s="113" t="str">
        <f>VLOOKUP(B3459,'DEER BldgType Assignment'!$B$7:$C$139,2,FALSE)</f>
        <v>RSD</v>
      </c>
      <c r="G3459" s="113"/>
      <c r="H3459" s="113" t="str">
        <f t="shared" si="53"/>
        <v>RSD</v>
      </c>
      <c r="I3459">
        <v>1</v>
      </c>
    </row>
    <row r="3460" spans="2:9">
      <c r="B3460" t="s">
        <v>106</v>
      </c>
      <c r="C3460" t="s">
        <v>28</v>
      </c>
      <c r="D3460" t="s">
        <v>106</v>
      </c>
      <c r="E3460" t="s">
        <v>340</v>
      </c>
      <c r="F3460" s="113" t="str">
        <f>VLOOKUP(B3460,'DEER BldgType Assignment'!$B$7:$C$139,2,FALSE)</f>
        <v>Hsp</v>
      </c>
      <c r="G3460" s="113"/>
      <c r="H3460" s="113" t="str">
        <f t="shared" si="53"/>
        <v>Hsp</v>
      </c>
      <c r="I3460">
        <v>4</v>
      </c>
    </row>
    <row r="3461" spans="2:9">
      <c r="B3461" s="100" t="s">
        <v>294</v>
      </c>
      <c r="C3461" t="s">
        <v>382</v>
      </c>
      <c r="D3461" t="s">
        <v>48</v>
      </c>
      <c r="E3461" t="s">
        <v>366</v>
      </c>
      <c r="F3461" s="113" t="str">
        <f>VLOOKUP(B3461,'DEER BldgType Assignment'!$B$7:$C$139,2,FALSE)</f>
        <v>RtS</v>
      </c>
      <c r="G3461" s="113"/>
      <c r="H3461" s="113" t="str">
        <f t="shared" si="53"/>
        <v>RtS</v>
      </c>
      <c r="I3461">
        <v>1</v>
      </c>
    </row>
    <row r="3462" spans="2:9">
      <c r="B3462" t="s">
        <v>344</v>
      </c>
      <c r="C3462" t="s">
        <v>373</v>
      </c>
      <c r="D3462" t="s">
        <v>52</v>
      </c>
      <c r="E3462" t="s">
        <v>367</v>
      </c>
      <c r="F3462" s="113" t="str">
        <f>VLOOKUP(B3462,'DEER BldgType Assignment'!$B$7:$C$139,2,FALSE)</f>
        <v>SUn</v>
      </c>
      <c r="G3462" s="113"/>
      <c r="H3462" s="113" t="str">
        <f t="shared" si="53"/>
        <v>SUn</v>
      </c>
      <c r="I3462">
        <v>5</v>
      </c>
    </row>
    <row r="3463" spans="2:9">
      <c r="B3463" t="s">
        <v>344</v>
      </c>
      <c r="C3463" t="s">
        <v>373</v>
      </c>
      <c r="D3463" t="s">
        <v>52</v>
      </c>
      <c r="E3463" t="s">
        <v>371</v>
      </c>
      <c r="F3463" s="113" t="str">
        <f>VLOOKUP(B3463,'DEER BldgType Assignment'!$B$7:$C$139,2,FALSE)</f>
        <v>SUn</v>
      </c>
      <c r="G3463" s="113"/>
      <c r="H3463" s="113" t="str">
        <f t="shared" si="53"/>
        <v>SUn</v>
      </c>
      <c r="I3463">
        <v>3</v>
      </c>
    </row>
    <row r="3464" spans="2:9">
      <c r="B3464" s="100" t="s">
        <v>284</v>
      </c>
      <c r="C3464" t="s">
        <v>44</v>
      </c>
      <c r="D3464" t="s">
        <v>42</v>
      </c>
      <c r="E3464" t="s">
        <v>366</v>
      </c>
      <c r="F3464" s="113" t="str">
        <f>VLOOKUP(B3464,'DEER BldgType Assignment'!$B$7:$C$139,2,FALSE)</f>
        <v>RFF</v>
      </c>
      <c r="G3464" s="113"/>
      <c r="H3464" s="113" t="str">
        <f t="shared" ref="H3464:H3527" si="54">IF(ISBLANK(G3464),F3464,G3464)</f>
        <v>RFF</v>
      </c>
      <c r="I3464">
        <v>1</v>
      </c>
    </row>
    <row r="3465" spans="2:9">
      <c r="B3465" t="s">
        <v>231</v>
      </c>
      <c r="C3465" t="s">
        <v>375</v>
      </c>
      <c r="D3465" t="s">
        <v>48</v>
      </c>
      <c r="E3465" t="s">
        <v>371</v>
      </c>
      <c r="F3465" s="113" t="str">
        <f>VLOOKUP(B3465,'DEER BldgType Assignment'!$B$7:$C$139,2,FALSE)</f>
        <v>RtS</v>
      </c>
      <c r="G3465" s="113"/>
      <c r="H3465" s="113" t="str">
        <f t="shared" si="54"/>
        <v>RtS</v>
      </c>
      <c r="I3465">
        <v>1</v>
      </c>
    </row>
    <row r="3466" spans="2:9">
      <c r="B3466" t="s">
        <v>231</v>
      </c>
      <c r="C3466" t="s">
        <v>375</v>
      </c>
      <c r="D3466" t="s">
        <v>48</v>
      </c>
      <c r="E3466" t="s">
        <v>366</v>
      </c>
      <c r="F3466" s="113" t="str">
        <f>VLOOKUP(B3466,'DEER BldgType Assignment'!$B$7:$C$139,2,FALSE)</f>
        <v>RtS</v>
      </c>
      <c r="G3466" s="113"/>
      <c r="H3466" s="113" t="str">
        <f t="shared" si="54"/>
        <v>RtS</v>
      </c>
      <c r="I3466">
        <v>1</v>
      </c>
    </row>
    <row r="3467" spans="2:9">
      <c r="B3467" t="s">
        <v>323</v>
      </c>
      <c r="C3467" t="s">
        <v>34</v>
      </c>
      <c r="D3467" t="s">
        <v>34</v>
      </c>
      <c r="E3467" t="s">
        <v>367</v>
      </c>
      <c r="F3467" s="113" t="str">
        <f>VLOOKUP(B3467,'DEER BldgType Assignment'!$B$7:$C$139,2,FALSE)</f>
        <v>OfS</v>
      </c>
      <c r="G3467" s="113"/>
      <c r="H3467" s="113" t="str">
        <f t="shared" si="54"/>
        <v>OfS</v>
      </c>
      <c r="I3467">
        <v>2</v>
      </c>
    </row>
    <row r="3468" spans="2:9">
      <c r="B3468" s="100" t="s">
        <v>227</v>
      </c>
      <c r="C3468" t="s">
        <v>48</v>
      </c>
      <c r="D3468" t="s">
        <v>48</v>
      </c>
      <c r="E3468" t="s">
        <v>366</v>
      </c>
      <c r="F3468" s="113" t="str">
        <f>VLOOKUP(B3468,'DEER BldgType Assignment'!$B$7:$C$139,2,FALSE)</f>
        <v>RtS</v>
      </c>
      <c r="G3468" s="113"/>
      <c r="H3468" s="113" t="str">
        <f t="shared" si="54"/>
        <v>RtS</v>
      </c>
      <c r="I3468">
        <v>2</v>
      </c>
    </row>
    <row r="3469" spans="2:9">
      <c r="B3469" t="s">
        <v>323</v>
      </c>
      <c r="C3469" t="s">
        <v>34</v>
      </c>
      <c r="D3469" t="s">
        <v>34</v>
      </c>
      <c r="E3469" t="s">
        <v>366</v>
      </c>
      <c r="F3469" s="113" t="str">
        <f>VLOOKUP(B3469,'DEER BldgType Assignment'!$B$7:$C$139,2,FALSE)</f>
        <v>OfS</v>
      </c>
      <c r="G3469" s="113"/>
      <c r="H3469" s="113" t="str">
        <f t="shared" si="54"/>
        <v>OfS</v>
      </c>
      <c r="I3469">
        <v>1</v>
      </c>
    </row>
    <row r="3470" spans="2:9">
      <c r="B3470" t="s">
        <v>323</v>
      </c>
      <c r="C3470" t="s">
        <v>34</v>
      </c>
      <c r="D3470" t="s">
        <v>34</v>
      </c>
      <c r="E3470" t="s">
        <v>366</v>
      </c>
      <c r="F3470" s="113" t="str">
        <f>VLOOKUP(B3470,'DEER BldgType Assignment'!$B$7:$C$139,2,FALSE)</f>
        <v>OfS</v>
      </c>
      <c r="G3470" s="113"/>
      <c r="H3470" s="113" t="str">
        <f t="shared" si="54"/>
        <v>OfS</v>
      </c>
      <c r="I3470">
        <v>1</v>
      </c>
    </row>
    <row r="3471" spans="2:9">
      <c r="B3471" t="s">
        <v>223</v>
      </c>
      <c r="C3471" t="s">
        <v>276</v>
      </c>
      <c r="D3471" t="s">
        <v>105</v>
      </c>
      <c r="E3471" t="s">
        <v>366</v>
      </c>
      <c r="F3471" s="113" t="str">
        <f>VLOOKUP(B3471,'DEER BldgType Assignment'!$B$7:$C$139,2,FALSE)</f>
        <v>MLI</v>
      </c>
      <c r="G3471" s="113"/>
      <c r="H3471" s="113" t="str">
        <f t="shared" si="54"/>
        <v>MLI</v>
      </c>
      <c r="I3471">
        <v>2</v>
      </c>
    </row>
    <row r="3472" spans="2:9">
      <c r="B3472" s="100" t="s">
        <v>229</v>
      </c>
      <c r="C3472" t="s">
        <v>48</v>
      </c>
      <c r="D3472" t="s">
        <v>105</v>
      </c>
      <c r="E3472" t="s">
        <v>366</v>
      </c>
      <c r="F3472" s="113" t="str">
        <f>VLOOKUP(B3472,'DEER BldgType Assignment'!$B$7:$C$139,2,FALSE)</f>
        <v>MLI</v>
      </c>
      <c r="G3472" s="113"/>
      <c r="H3472" s="113" t="str">
        <f t="shared" si="54"/>
        <v>MLI</v>
      </c>
      <c r="I3472">
        <v>1</v>
      </c>
    </row>
    <row r="3473" spans="2:9">
      <c r="B3473" t="s">
        <v>215</v>
      </c>
      <c r="C3473" t="s">
        <v>34</v>
      </c>
      <c r="D3473" t="s">
        <v>36</v>
      </c>
      <c r="E3473" t="s">
        <v>366</v>
      </c>
      <c r="F3473" s="113" t="str">
        <f>VLOOKUP(B3473,'DEER BldgType Assignment'!$B$7:$C$139,2,FALSE)</f>
        <v>OfL</v>
      </c>
      <c r="G3473" s="113"/>
      <c r="H3473" s="113" t="str">
        <f t="shared" si="54"/>
        <v>OfL</v>
      </c>
      <c r="I3473">
        <v>1</v>
      </c>
    </row>
    <row r="3474" spans="2:9">
      <c r="B3474" t="s">
        <v>293</v>
      </c>
      <c r="C3474" t="s">
        <v>34</v>
      </c>
      <c r="D3474" t="s">
        <v>34</v>
      </c>
      <c r="E3474" t="s">
        <v>371</v>
      </c>
      <c r="F3474" s="113" t="str">
        <f>VLOOKUP(B3474,'DEER BldgType Assignment'!$B$7:$C$139,2,FALSE)</f>
        <v>OfS</v>
      </c>
      <c r="G3474" s="113"/>
      <c r="H3474" s="113" t="str">
        <f t="shared" si="54"/>
        <v>OfS</v>
      </c>
      <c r="I3474">
        <v>2</v>
      </c>
    </row>
    <row r="3475" spans="2:9">
      <c r="B3475" s="100" t="s">
        <v>252</v>
      </c>
      <c r="C3475" t="s">
        <v>48</v>
      </c>
      <c r="D3475" t="s">
        <v>48</v>
      </c>
      <c r="E3475" t="s">
        <v>365</v>
      </c>
      <c r="F3475" s="113" t="str">
        <f>VLOOKUP(B3475,'DEER BldgType Assignment'!$B$7:$C$139,2,FALSE)</f>
        <v>RtS</v>
      </c>
      <c r="G3475" s="113"/>
      <c r="H3475" s="113" t="str">
        <f t="shared" si="54"/>
        <v>RtS</v>
      </c>
      <c r="I3475">
        <v>1</v>
      </c>
    </row>
    <row r="3476" spans="2:9">
      <c r="B3476" s="100" t="s">
        <v>252</v>
      </c>
      <c r="C3476" t="s">
        <v>48</v>
      </c>
      <c r="D3476" t="s">
        <v>48</v>
      </c>
      <c r="E3476" t="s">
        <v>371</v>
      </c>
      <c r="F3476" s="113" t="str">
        <f>VLOOKUP(B3476,'DEER BldgType Assignment'!$B$7:$C$139,2,FALSE)</f>
        <v>RtS</v>
      </c>
      <c r="G3476" s="113"/>
      <c r="H3476" s="113" t="str">
        <f t="shared" si="54"/>
        <v>RtS</v>
      </c>
      <c r="I3476">
        <v>2</v>
      </c>
    </row>
    <row r="3477" spans="2:9">
      <c r="B3477" t="s">
        <v>324</v>
      </c>
      <c r="C3477" t="s">
        <v>48</v>
      </c>
      <c r="D3477" t="s">
        <v>48</v>
      </c>
      <c r="E3477" t="s">
        <v>366</v>
      </c>
      <c r="F3477" s="113" t="str">
        <f>VLOOKUP(B3477,'DEER BldgType Assignment'!$B$7:$C$139,2,FALSE)</f>
        <v>RtS</v>
      </c>
      <c r="G3477" s="113"/>
      <c r="H3477" s="113" t="str">
        <f t="shared" si="54"/>
        <v>RtS</v>
      </c>
      <c r="I3477">
        <v>1</v>
      </c>
    </row>
    <row r="3478" spans="2:9">
      <c r="B3478" t="s">
        <v>324</v>
      </c>
      <c r="C3478" t="s">
        <v>48</v>
      </c>
      <c r="D3478" t="s">
        <v>48</v>
      </c>
      <c r="E3478" t="s">
        <v>142</v>
      </c>
      <c r="F3478" s="113" t="str">
        <f>VLOOKUP(B3478,'DEER BldgType Assignment'!$B$7:$C$139,2,FALSE)</f>
        <v>RtS</v>
      </c>
      <c r="G3478" s="113"/>
      <c r="H3478" s="113" t="str">
        <f t="shared" si="54"/>
        <v>RtS</v>
      </c>
      <c r="I3478">
        <v>1</v>
      </c>
    </row>
    <row r="3479" spans="2:9">
      <c r="B3479" t="s">
        <v>324</v>
      </c>
      <c r="C3479" t="s">
        <v>48</v>
      </c>
      <c r="D3479" t="s">
        <v>48</v>
      </c>
      <c r="E3479" t="s">
        <v>340</v>
      </c>
      <c r="F3479" s="113" t="str">
        <f>VLOOKUP(B3479,'DEER BldgType Assignment'!$B$7:$C$139,2,FALSE)</f>
        <v>RtS</v>
      </c>
      <c r="G3479" s="113"/>
      <c r="H3479" s="113" t="str">
        <f t="shared" si="54"/>
        <v>RtS</v>
      </c>
      <c r="I3479">
        <v>1</v>
      </c>
    </row>
    <row r="3480" spans="2:9">
      <c r="B3480" s="100" t="s">
        <v>266</v>
      </c>
      <c r="C3480" t="s">
        <v>276</v>
      </c>
      <c r="D3480" t="s">
        <v>105</v>
      </c>
      <c r="E3480" t="s">
        <v>367</v>
      </c>
      <c r="F3480" s="113" t="str">
        <f>VLOOKUP(B3480,'DEER BldgType Assignment'!$B$7:$C$139,2,FALSE)</f>
        <v>MLI</v>
      </c>
      <c r="G3480" s="113"/>
      <c r="H3480" s="113" t="str">
        <f t="shared" si="54"/>
        <v>MLI</v>
      </c>
      <c r="I3480">
        <v>1</v>
      </c>
    </row>
    <row r="3481" spans="2:9">
      <c r="B3481" s="100" t="s">
        <v>266</v>
      </c>
      <c r="C3481" t="s">
        <v>276</v>
      </c>
      <c r="D3481" t="s">
        <v>105</v>
      </c>
      <c r="E3481" t="s">
        <v>365</v>
      </c>
      <c r="F3481" s="113" t="str">
        <f>VLOOKUP(B3481,'DEER BldgType Assignment'!$B$7:$C$139,2,FALSE)</f>
        <v>MLI</v>
      </c>
      <c r="G3481" s="113"/>
      <c r="H3481" s="113" t="str">
        <f t="shared" si="54"/>
        <v>MLI</v>
      </c>
      <c r="I3481">
        <v>1</v>
      </c>
    </row>
    <row r="3482" spans="2:9">
      <c r="B3482" t="s">
        <v>324</v>
      </c>
      <c r="C3482" t="s">
        <v>48</v>
      </c>
      <c r="D3482" t="s">
        <v>48</v>
      </c>
      <c r="E3482" t="s">
        <v>365</v>
      </c>
      <c r="F3482" s="113" t="str">
        <f>VLOOKUP(B3482,'DEER BldgType Assignment'!$B$7:$C$139,2,FALSE)</f>
        <v>RtS</v>
      </c>
      <c r="G3482" s="113"/>
      <c r="H3482" s="113" t="str">
        <f t="shared" si="54"/>
        <v>RtS</v>
      </c>
      <c r="I3482">
        <v>1</v>
      </c>
    </row>
    <row r="3483" spans="2:9">
      <c r="B3483" t="s">
        <v>306</v>
      </c>
      <c r="C3483" t="s">
        <v>34</v>
      </c>
      <c r="D3483" t="s">
        <v>34</v>
      </c>
      <c r="E3483" t="s">
        <v>371</v>
      </c>
      <c r="F3483" s="113" t="str">
        <f>VLOOKUP(B3483,'DEER BldgType Assignment'!$B$7:$C$139,2,FALSE)</f>
        <v>OfS</v>
      </c>
      <c r="G3483" s="113"/>
      <c r="H3483" s="113" t="str">
        <f t="shared" si="54"/>
        <v>OfS</v>
      </c>
      <c r="I3483">
        <v>1</v>
      </c>
    </row>
    <row r="3484" spans="2:9">
      <c r="B3484" t="s">
        <v>306</v>
      </c>
      <c r="C3484" t="s">
        <v>34</v>
      </c>
      <c r="D3484" t="s">
        <v>34</v>
      </c>
      <c r="E3484" t="s">
        <v>366</v>
      </c>
      <c r="F3484" s="113" t="str">
        <f>VLOOKUP(B3484,'DEER BldgType Assignment'!$B$7:$C$139,2,FALSE)</f>
        <v>OfS</v>
      </c>
      <c r="G3484" s="113"/>
      <c r="H3484" s="113" t="str">
        <f t="shared" si="54"/>
        <v>OfS</v>
      </c>
      <c r="I3484">
        <v>2</v>
      </c>
    </row>
    <row r="3485" spans="2:9">
      <c r="B3485" s="100" t="s">
        <v>298</v>
      </c>
      <c r="C3485" t="s">
        <v>377</v>
      </c>
      <c r="D3485" t="s">
        <v>34</v>
      </c>
      <c r="E3485" t="s">
        <v>371</v>
      </c>
      <c r="F3485" s="113" t="str">
        <f>VLOOKUP(B3485,'DEER BldgType Assignment'!$B$7:$C$139,2,FALSE)</f>
        <v>OfS</v>
      </c>
      <c r="G3485" s="113"/>
      <c r="H3485" s="113" t="str">
        <f t="shared" si="54"/>
        <v>OfS</v>
      </c>
      <c r="I3485">
        <v>1</v>
      </c>
    </row>
    <row r="3486" spans="2:9">
      <c r="B3486" s="100" t="s">
        <v>298</v>
      </c>
      <c r="C3486" t="s">
        <v>377</v>
      </c>
      <c r="D3486" t="s">
        <v>34</v>
      </c>
      <c r="E3486" t="s">
        <v>366</v>
      </c>
      <c r="F3486" s="113" t="str">
        <f>VLOOKUP(B3486,'DEER BldgType Assignment'!$B$7:$C$139,2,FALSE)</f>
        <v>OfS</v>
      </c>
      <c r="G3486" s="113"/>
      <c r="H3486" s="113" t="str">
        <f t="shared" si="54"/>
        <v>OfS</v>
      </c>
      <c r="I3486">
        <v>1</v>
      </c>
    </row>
    <row r="3487" spans="2:9">
      <c r="B3487" t="s">
        <v>292</v>
      </c>
      <c r="C3487" t="s">
        <v>42</v>
      </c>
      <c r="D3487" t="s">
        <v>42</v>
      </c>
      <c r="E3487" t="s">
        <v>139</v>
      </c>
      <c r="F3487" s="113" t="str">
        <f>VLOOKUP(B3487,'DEER BldgType Assignment'!$B$7:$C$139,2,FALSE)</f>
        <v>RFF</v>
      </c>
      <c r="G3487" s="113"/>
      <c r="H3487" s="113" t="str">
        <f t="shared" si="54"/>
        <v>RFF</v>
      </c>
      <c r="I3487">
        <v>1</v>
      </c>
    </row>
    <row r="3488" spans="2:9">
      <c r="B3488" s="100" t="s">
        <v>165</v>
      </c>
      <c r="C3488" t="s">
        <v>48</v>
      </c>
      <c r="D3488" t="s">
        <v>48</v>
      </c>
      <c r="E3488" t="s">
        <v>367</v>
      </c>
      <c r="F3488" s="113" t="str">
        <f>VLOOKUP(B3488,'DEER BldgType Assignment'!$B$7:$C$139,2,FALSE)</f>
        <v>RtS</v>
      </c>
      <c r="G3488" s="113"/>
      <c r="H3488" s="113" t="str">
        <f t="shared" si="54"/>
        <v>RtS</v>
      </c>
      <c r="I3488">
        <v>2</v>
      </c>
    </row>
    <row r="3489" spans="2:9">
      <c r="B3489" s="100" t="s">
        <v>165</v>
      </c>
      <c r="C3489" t="s">
        <v>48</v>
      </c>
      <c r="D3489" t="s">
        <v>48</v>
      </c>
      <c r="E3489" t="s">
        <v>371</v>
      </c>
      <c r="F3489" s="113" t="str">
        <f>VLOOKUP(B3489,'DEER BldgType Assignment'!$B$7:$C$139,2,FALSE)</f>
        <v>RtS</v>
      </c>
      <c r="G3489" s="113"/>
      <c r="H3489" s="113" t="str">
        <f t="shared" si="54"/>
        <v>RtS</v>
      </c>
      <c r="I3489">
        <v>1</v>
      </c>
    </row>
    <row r="3490" spans="2:9">
      <c r="B3490" t="s">
        <v>267</v>
      </c>
      <c r="C3490" t="s">
        <v>276</v>
      </c>
      <c r="D3490" t="s">
        <v>50</v>
      </c>
      <c r="E3490" t="s">
        <v>366</v>
      </c>
      <c r="F3490" s="113" t="str">
        <f>VLOOKUP(B3490,'DEER BldgType Assignment'!$B$7:$C$139,2,FALSE)</f>
        <v>SCn</v>
      </c>
      <c r="G3490" s="113"/>
      <c r="H3490" s="113" t="str">
        <f t="shared" si="54"/>
        <v>SCn</v>
      </c>
      <c r="I3490">
        <v>2</v>
      </c>
    </row>
    <row r="3491" spans="2:9">
      <c r="B3491" t="s">
        <v>324</v>
      </c>
      <c r="C3491" t="s">
        <v>34</v>
      </c>
      <c r="D3491" t="s">
        <v>48</v>
      </c>
      <c r="E3491" t="s">
        <v>366</v>
      </c>
      <c r="F3491" s="113" t="str">
        <f>VLOOKUP(B3491,'DEER BldgType Assignment'!$B$7:$C$139,2,FALSE)</f>
        <v>RtS</v>
      </c>
      <c r="G3491" s="113"/>
      <c r="H3491" s="113" t="str">
        <f t="shared" si="54"/>
        <v>RtS</v>
      </c>
      <c r="I3491">
        <v>2</v>
      </c>
    </row>
    <row r="3492" spans="2:9">
      <c r="B3492" t="s">
        <v>323</v>
      </c>
      <c r="C3492" t="s">
        <v>34</v>
      </c>
      <c r="D3492" t="s">
        <v>34</v>
      </c>
      <c r="E3492" t="s">
        <v>367</v>
      </c>
      <c r="F3492" s="113" t="str">
        <f>VLOOKUP(B3492,'DEER BldgType Assignment'!$B$7:$C$139,2,FALSE)</f>
        <v>OfS</v>
      </c>
      <c r="G3492" s="113"/>
      <c r="H3492" s="113" t="str">
        <f t="shared" si="54"/>
        <v>OfS</v>
      </c>
      <c r="I3492">
        <v>1</v>
      </c>
    </row>
    <row r="3493" spans="2:9">
      <c r="B3493" t="s">
        <v>323</v>
      </c>
      <c r="C3493" t="s">
        <v>34</v>
      </c>
      <c r="D3493" t="s">
        <v>34</v>
      </c>
      <c r="E3493" t="s">
        <v>365</v>
      </c>
      <c r="F3493" s="113" t="str">
        <f>VLOOKUP(B3493,'DEER BldgType Assignment'!$B$7:$C$139,2,FALSE)</f>
        <v>OfS</v>
      </c>
      <c r="G3493" s="113"/>
      <c r="H3493" s="113" t="str">
        <f t="shared" si="54"/>
        <v>OfS</v>
      </c>
      <c r="I3493">
        <v>2</v>
      </c>
    </row>
    <row r="3494" spans="2:9">
      <c r="B3494" t="s">
        <v>234</v>
      </c>
      <c r="C3494" t="s">
        <v>15</v>
      </c>
      <c r="D3494" t="s">
        <v>15</v>
      </c>
      <c r="E3494" t="s">
        <v>340</v>
      </c>
      <c r="F3494" s="113" t="str">
        <f>VLOOKUP(B3494,'DEER BldgType Assignment'!$B$7:$C$139,2,FALSE)</f>
        <v>Asm</v>
      </c>
      <c r="G3494" s="113"/>
      <c r="H3494" s="113" t="str">
        <f t="shared" si="54"/>
        <v>Asm</v>
      </c>
      <c r="I3494">
        <v>1</v>
      </c>
    </row>
    <row r="3495" spans="2:9">
      <c r="B3495" t="s">
        <v>243</v>
      </c>
      <c r="C3495" t="s">
        <v>377</v>
      </c>
      <c r="D3495" t="s">
        <v>102</v>
      </c>
      <c r="E3495" t="s">
        <v>367</v>
      </c>
      <c r="F3495" s="113" t="str">
        <f>VLOOKUP(B3495,'DEER BldgType Assignment'!$B$7:$C$139,2,FALSE)</f>
        <v>ECC</v>
      </c>
      <c r="G3495" s="113"/>
      <c r="H3495" s="113" t="str">
        <f t="shared" si="54"/>
        <v>ECC</v>
      </c>
      <c r="I3495">
        <v>7</v>
      </c>
    </row>
    <row r="3496" spans="2:9">
      <c r="B3496" t="s">
        <v>243</v>
      </c>
      <c r="C3496" t="s">
        <v>377</v>
      </c>
      <c r="D3496" t="s">
        <v>102</v>
      </c>
      <c r="E3496" t="s">
        <v>371</v>
      </c>
      <c r="F3496" s="113" t="str">
        <f>VLOOKUP(B3496,'DEER BldgType Assignment'!$B$7:$C$139,2,FALSE)</f>
        <v>ECC</v>
      </c>
      <c r="G3496" s="113"/>
      <c r="H3496" s="113" t="str">
        <f t="shared" si="54"/>
        <v>ECC</v>
      </c>
      <c r="I3496">
        <v>7</v>
      </c>
    </row>
    <row r="3497" spans="2:9">
      <c r="B3497" t="s">
        <v>243</v>
      </c>
      <c r="C3497" t="s">
        <v>377</v>
      </c>
      <c r="D3497" t="s">
        <v>102</v>
      </c>
      <c r="E3497" t="s">
        <v>366</v>
      </c>
      <c r="F3497" s="113" t="str">
        <f>VLOOKUP(B3497,'DEER BldgType Assignment'!$B$7:$C$139,2,FALSE)</f>
        <v>ECC</v>
      </c>
      <c r="G3497" s="113"/>
      <c r="H3497" s="113" t="str">
        <f t="shared" si="54"/>
        <v>ECC</v>
      </c>
      <c r="I3497">
        <v>2</v>
      </c>
    </row>
    <row r="3498" spans="2:9">
      <c r="B3498" s="100" t="s">
        <v>341</v>
      </c>
      <c r="C3498" t="s">
        <v>44</v>
      </c>
      <c r="D3498" t="s">
        <v>44</v>
      </c>
      <c r="E3498" t="s">
        <v>367</v>
      </c>
      <c r="F3498" s="113" t="str">
        <f>VLOOKUP(B3498,'DEER BldgType Assignment'!$B$7:$C$139,2,FALSE)</f>
        <v>RSD</v>
      </c>
      <c r="G3498" s="113"/>
      <c r="H3498" s="113" t="str">
        <f t="shared" si="54"/>
        <v>RSD</v>
      </c>
      <c r="I3498">
        <v>1</v>
      </c>
    </row>
    <row r="3499" spans="2:9">
      <c r="B3499" s="100" t="s">
        <v>341</v>
      </c>
      <c r="C3499" t="s">
        <v>44</v>
      </c>
      <c r="D3499" t="s">
        <v>44</v>
      </c>
      <c r="E3499" t="s">
        <v>365</v>
      </c>
      <c r="F3499" s="113" t="str">
        <f>VLOOKUP(B3499,'DEER BldgType Assignment'!$B$7:$C$139,2,FALSE)</f>
        <v>RSD</v>
      </c>
      <c r="G3499" s="113"/>
      <c r="H3499" s="113" t="str">
        <f t="shared" si="54"/>
        <v>RSD</v>
      </c>
      <c r="I3499">
        <v>1</v>
      </c>
    </row>
    <row r="3500" spans="2:9">
      <c r="B3500" s="100" t="s">
        <v>341</v>
      </c>
      <c r="C3500" t="s">
        <v>44</v>
      </c>
      <c r="D3500" t="s">
        <v>44</v>
      </c>
      <c r="E3500" t="s">
        <v>340</v>
      </c>
      <c r="F3500" s="113" t="str">
        <f>VLOOKUP(B3500,'DEER BldgType Assignment'!$B$7:$C$139,2,FALSE)</f>
        <v>RSD</v>
      </c>
      <c r="G3500" s="113"/>
      <c r="H3500" s="113" t="str">
        <f t="shared" si="54"/>
        <v>RSD</v>
      </c>
      <c r="I3500">
        <v>2</v>
      </c>
    </row>
    <row r="3501" spans="2:9">
      <c r="B3501" t="s">
        <v>323</v>
      </c>
      <c r="C3501" t="s">
        <v>34</v>
      </c>
      <c r="D3501" t="s">
        <v>34</v>
      </c>
      <c r="E3501" t="s">
        <v>365</v>
      </c>
      <c r="F3501" s="113" t="str">
        <f>VLOOKUP(B3501,'DEER BldgType Assignment'!$B$7:$C$139,2,FALSE)</f>
        <v>OfS</v>
      </c>
      <c r="G3501" s="113"/>
      <c r="H3501" s="113" t="str">
        <f t="shared" si="54"/>
        <v>OfS</v>
      </c>
      <c r="I3501">
        <v>1</v>
      </c>
    </row>
    <row r="3502" spans="2:9">
      <c r="B3502" t="s">
        <v>281</v>
      </c>
      <c r="C3502" t="s">
        <v>48</v>
      </c>
      <c r="D3502" t="s">
        <v>45</v>
      </c>
      <c r="E3502" t="s">
        <v>142</v>
      </c>
      <c r="F3502" s="113" t="str">
        <f>VLOOKUP(B3502,'DEER BldgType Assignment'!$B$7:$C$139,2,FALSE)</f>
        <v>Rt3</v>
      </c>
      <c r="G3502" s="113"/>
      <c r="H3502" s="113" t="str">
        <f t="shared" si="54"/>
        <v>Rt3</v>
      </c>
      <c r="I3502">
        <v>2</v>
      </c>
    </row>
    <row r="3503" spans="2:9">
      <c r="B3503" t="s">
        <v>282</v>
      </c>
      <c r="C3503" t="s">
        <v>48</v>
      </c>
      <c r="D3503" t="s">
        <v>105</v>
      </c>
      <c r="E3503" t="s">
        <v>366</v>
      </c>
      <c r="F3503" s="113" t="str">
        <f>VLOOKUP(B3503,'DEER BldgType Assignment'!$B$7:$C$139,2,FALSE)</f>
        <v>MLI</v>
      </c>
      <c r="G3503" s="113"/>
      <c r="H3503" s="113" t="str">
        <f t="shared" si="54"/>
        <v>MLI</v>
      </c>
      <c r="I3503">
        <v>1</v>
      </c>
    </row>
    <row r="3504" spans="2:9">
      <c r="B3504" t="s">
        <v>234</v>
      </c>
      <c r="C3504" t="s">
        <v>15</v>
      </c>
      <c r="D3504" t="s">
        <v>15</v>
      </c>
      <c r="E3504" t="s">
        <v>15</v>
      </c>
      <c r="F3504" s="113" t="str">
        <f>VLOOKUP(B3504,'DEER BldgType Assignment'!$B$7:$C$139,2,FALSE)</f>
        <v>Asm</v>
      </c>
      <c r="G3504" s="113"/>
      <c r="H3504" s="113" t="str">
        <f t="shared" si="54"/>
        <v>Asm</v>
      </c>
      <c r="I3504">
        <v>3</v>
      </c>
    </row>
    <row r="3505" spans="2:9">
      <c r="B3505" t="s">
        <v>324</v>
      </c>
      <c r="C3505" t="s">
        <v>34</v>
      </c>
      <c r="D3505" t="s">
        <v>48</v>
      </c>
      <c r="E3505" t="s">
        <v>340</v>
      </c>
      <c r="F3505" s="113" t="str">
        <f>VLOOKUP(B3505,'DEER BldgType Assignment'!$B$7:$C$139,2,FALSE)</f>
        <v>RtS</v>
      </c>
      <c r="G3505" s="113"/>
      <c r="H3505" s="113" t="str">
        <f t="shared" si="54"/>
        <v>RtS</v>
      </c>
      <c r="I3505">
        <v>1</v>
      </c>
    </row>
    <row r="3506" spans="2:9">
      <c r="B3506" s="100" t="s">
        <v>317</v>
      </c>
      <c r="C3506" t="s">
        <v>36</v>
      </c>
      <c r="D3506" t="s">
        <v>36</v>
      </c>
      <c r="E3506" t="s">
        <v>366</v>
      </c>
      <c r="F3506" s="113" t="str">
        <f>VLOOKUP(B3506,'DEER BldgType Assignment'!$B$7:$C$139,2,FALSE)</f>
        <v>OfL</v>
      </c>
      <c r="G3506" s="113"/>
      <c r="H3506" s="113" t="str">
        <f t="shared" si="54"/>
        <v>OfL</v>
      </c>
      <c r="I3506">
        <v>5</v>
      </c>
    </row>
    <row r="3507" spans="2:9">
      <c r="B3507" s="100" t="s">
        <v>317</v>
      </c>
      <c r="C3507" t="s">
        <v>36</v>
      </c>
      <c r="D3507" t="s">
        <v>36</v>
      </c>
      <c r="E3507" t="s">
        <v>366</v>
      </c>
      <c r="F3507" s="113" t="str">
        <f>VLOOKUP(B3507,'DEER BldgType Assignment'!$B$7:$C$139,2,FALSE)</f>
        <v>OfL</v>
      </c>
      <c r="G3507" s="113"/>
      <c r="H3507" s="113" t="str">
        <f t="shared" si="54"/>
        <v>OfL</v>
      </c>
      <c r="I3507">
        <v>4</v>
      </c>
    </row>
    <row r="3508" spans="2:9">
      <c r="B3508" t="s">
        <v>324</v>
      </c>
      <c r="C3508" t="s">
        <v>48</v>
      </c>
      <c r="D3508" t="s">
        <v>48</v>
      </c>
      <c r="E3508" t="s">
        <v>367</v>
      </c>
      <c r="F3508" s="113" t="str">
        <f>VLOOKUP(B3508,'DEER BldgType Assignment'!$B$7:$C$139,2,FALSE)</f>
        <v>RtS</v>
      </c>
      <c r="G3508" s="113"/>
      <c r="H3508" s="113" t="str">
        <f t="shared" si="54"/>
        <v>RtS</v>
      </c>
      <c r="I3508">
        <v>1</v>
      </c>
    </row>
    <row r="3509" spans="2:9">
      <c r="B3509" s="100" t="s">
        <v>341</v>
      </c>
      <c r="C3509" t="s">
        <v>44</v>
      </c>
      <c r="D3509" t="s">
        <v>44</v>
      </c>
      <c r="E3509" t="s">
        <v>139</v>
      </c>
      <c r="F3509" s="113" t="str">
        <f>VLOOKUP(B3509,'DEER BldgType Assignment'!$B$7:$C$139,2,FALSE)</f>
        <v>RSD</v>
      </c>
      <c r="G3509" s="113"/>
      <c r="H3509" s="113" t="str">
        <f t="shared" si="54"/>
        <v>RSD</v>
      </c>
      <c r="I3509">
        <v>2</v>
      </c>
    </row>
    <row r="3510" spans="2:9">
      <c r="B3510" s="100" t="s">
        <v>341</v>
      </c>
      <c r="C3510" t="s">
        <v>377</v>
      </c>
      <c r="D3510" t="s">
        <v>44</v>
      </c>
      <c r="E3510" t="s">
        <v>366</v>
      </c>
      <c r="F3510" s="113" t="str">
        <f>VLOOKUP(B3510,'DEER BldgType Assignment'!$B$7:$C$139,2,FALSE)</f>
        <v>RSD</v>
      </c>
      <c r="G3510" s="113"/>
      <c r="H3510" s="113" t="str">
        <f t="shared" si="54"/>
        <v>RSD</v>
      </c>
      <c r="I3510">
        <v>1</v>
      </c>
    </row>
    <row r="3511" spans="2:9">
      <c r="B3511" t="s">
        <v>324</v>
      </c>
      <c r="C3511" t="s">
        <v>48</v>
      </c>
      <c r="D3511" t="s">
        <v>48</v>
      </c>
      <c r="E3511" t="s">
        <v>366</v>
      </c>
      <c r="F3511" s="113" t="str">
        <f>VLOOKUP(B3511,'DEER BldgType Assignment'!$B$7:$C$139,2,FALSE)</f>
        <v>RtS</v>
      </c>
      <c r="G3511" s="113"/>
      <c r="H3511" s="113" t="str">
        <f t="shared" si="54"/>
        <v>RtS</v>
      </c>
      <c r="I3511">
        <v>1</v>
      </c>
    </row>
    <row r="3512" spans="2:9">
      <c r="B3512" t="s">
        <v>324</v>
      </c>
      <c r="C3512" t="s">
        <v>48</v>
      </c>
      <c r="D3512" t="s">
        <v>48</v>
      </c>
      <c r="E3512" t="s">
        <v>142</v>
      </c>
      <c r="F3512" s="113" t="str">
        <f>VLOOKUP(B3512,'DEER BldgType Assignment'!$B$7:$C$139,2,FALSE)</f>
        <v>RtS</v>
      </c>
      <c r="G3512" s="113"/>
      <c r="H3512" s="113" t="str">
        <f t="shared" si="54"/>
        <v>RtS</v>
      </c>
      <c r="I3512">
        <v>4</v>
      </c>
    </row>
    <row r="3513" spans="2:9">
      <c r="B3513" s="100" t="s">
        <v>341</v>
      </c>
      <c r="C3513" t="s">
        <v>44</v>
      </c>
      <c r="D3513" t="s">
        <v>44</v>
      </c>
      <c r="E3513" t="s">
        <v>139</v>
      </c>
      <c r="F3513" s="113" t="str">
        <f>VLOOKUP(B3513,'DEER BldgType Assignment'!$B$7:$C$139,2,FALSE)</f>
        <v>RSD</v>
      </c>
      <c r="G3513" s="113"/>
      <c r="H3513" s="113" t="str">
        <f t="shared" si="54"/>
        <v>RSD</v>
      </c>
      <c r="I3513">
        <v>3</v>
      </c>
    </row>
    <row r="3514" spans="2:9">
      <c r="B3514" s="100" t="s">
        <v>341</v>
      </c>
      <c r="C3514" t="s">
        <v>44</v>
      </c>
      <c r="D3514" t="s">
        <v>44</v>
      </c>
      <c r="E3514" t="s">
        <v>367</v>
      </c>
      <c r="F3514" s="113" t="str">
        <f>VLOOKUP(B3514,'DEER BldgType Assignment'!$B$7:$C$139,2,FALSE)</f>
        <v>RSD</v>
      </c>
      <c r="G3514" s="113"/>
      <c r="H3514" s="113" t="str">
        <f t="shared" si="54"/>
        <v>RSD</v>
      </c>
      <c r="I3514">
        <v>1</v>
      </c>
    </row>
    <row r="3515" spans="2:9">
      <c r="B3515" s="100" t="s">
        <v>341</v>
      </c>
      <c r="C3515" t="s">
        <v>44</v>
      </c>
      <c r="D3515" t="s">
        <v>44</v>
      </c>
      <c r="E3515" t="s">
        <v>340</v>
      </c>
      <c r="F3515" s="113" t="str">
        <f>VLOOKUP(B3515,'DEER BldgType Assignment'!$B$7:$C$139,2,FALSE)</f>
        <v>RSD</v>
      </c>
      <c r="G3515" s="113"/>
      <c r="H3515" s="113" t="str">
        <f t="shared" si="54"/>
        <v>RSD</v>
      </c>
      <c r="I3515">
        <v>1</v>
      </c>
    </row>
    <row r="3516" spans="2:9">
      <c r="B3516" s="100" t="s">
        <v>341</v>
      </c>
      <c r="C3516" t="s">
        <v>44</v>
      </c>
      <c r="D3516" t="s">
        <v>44</v>
      </c>
      <c r="E3516" t="s">
        <v>139</v>
      </c>
      <c r="F3516" s="113" t="str">
        <f>VLOOKUP(B3516,'DEER BldgType Assignment'!$B$7:$C$139,2,FALSE)</f>
        <v>RSD</v>
      </c>
      <c r="G3516" s="113"/>
      <c r="H3516" s="113" t="str">
        <f t="shared" si="54"/>
        <v>RSD</v>
      </c>
      <c r="I3516">
        <v>4</v>
      </c>
    </row>
    <row r="3517" spans="2:9">
      <c r="B3517" s="100" t="s">
        <v>341</v>
      </c>
      <c r="C3517" t="s">
        <v>44</v>
      </c>
      <c r="D3517" t="s">
        <v>44</v>
      </c>
      <c r="E3517" t="s">
        <v>366</v>
      </c>
      <c r="F3517" s="113" t="str">
        <f>VLOOKUP(B3517,'DEER BldgType Assignment'!$B$7:$C$139,2,FALSE)</f>
        <v>RSD</v>
      </c>
      <c r="G3517" s="113"/>
      <c r="H3517" s="113" t="str">
        <f t="shared" si="54"/>
        <v>RSD</v>
      </c>
      <c r="I3517">
        <v>1</v>
      </c>
    </row>
    <row r="3518" spans="2:9">
      <c r="B3518" t="s">
        <v>234</v>
      </c>
      <c r="C3518" t="s">
        <v>15</v>
      </c>
      <c r="D3518" t="s">
        <v>15</v>
      </c>
      <c r="E3518" t="s">
        <v>367</v>
      </c>
      <c r="F3518" s="113" t="str">
        <f>VLOOKUP(B3518,'DEER BldgType Assignment'!$B$7:$C$139,2,FALSE)</f>
        <v>Asm</v>
      </c>
      <c r="G3518" s="113"/>
      <c r="H3518" s="113" t="str">
        <f t="shared" si="54"/>
        <v>Asm</v>
      </c>
      <c r="I3518">
        <v>1</v>
      </c>
    </row>
    <row r="3519" spans="2:9">
      <c r="B3519" t="s">
        <v>234</v>
      </c>
      <c r="C3519" t="s">
        <v>15</v>
      </c>
      <c r="D3519" t="s">
        <v>15</v>
      </c>
      <c r="E3519" t="s">
        <v>372</v>
      </c>
      <c r="F3519" s="113" t="str">
        <f>VLOOKUP(B3519,'DEER BldgType Assignment'!$B$7:$C$139,2,FALSE)</f>
        <v>Asm</v>
      </c>
      <c r="G3519" s="113"/>
      <c r="H3519" s="113" t="str">
        <f t="shared" si="54"/>
        <v>Asm</v>
      </c>
      <c r="I3519">
        <v>1</v>
      </c>
    </row>
    <row r="3520" spans="2:9">
      <c r="B3520" t="s">
        <v>108</v>
      </c>
      <c r="C3520" t="s">
        <v>368</v>
      </c>
      <c r="D3520" t="s">
        <v>108</v>
      </c>
      <c r="E3520" t="s">
        <v>372</v>
      </c>
      <c r="F3520" s="113" t="str">
        <f>VLOOKUP(B3520,'DEER BldgType Assignment'!$B$7:$C$139,2,FALSE)</f>
        <v>Htl</v>
      </c>
      <c r="G3520" s="113"/>
      <c r="H3520" s="113" t="str">
        <f t="shared" si="54"/>
        <v>Htl</v>
      </c>
      <c r="I3520">
        <v>1</v>
      </c>
    </row>
    <row r="3521" spans="2:9">
      <c r="B3521" t="s">
        <v>292</v>
      </c>
      <c r="C3521" t="s">
        <v>42</v>
      </c>
      <c r="D3521" t="s">
        <v>42</v>
      </c>
      <c r="E3521" t="s">
        <v>139</v>
      </c>
      <c r="F3521" s="113" t="str">
        <f>VLOOKUP(B3521,'DEER BldgType Assignment'!$B$7:$C$139,2,FALSE)</f>
        <v>RFF</v>
      </c>
      <c r="G3521" s="113"/>
      <c r="H3521" s="113" t="str">
        <f t="shared" si="54"/>
        <v>RFF</v>
      </c>
      <c r="I3521">
        <v>1</v>
      </c>
    </row>
    <row r="3522" spans="2:9">
      <c r="B3522" t="s">
        <v>223</v>
      </c>
      <c r="C3522" t="s">
        <v>276</v>
      </c>
      <c r="D3522" t="s">
        <v>105</v>
      </c>
      <c r="E3522" t="s">
        <v>366</v>
      </c>
      <c r="F3522" s="113" t="str">
        <f>VLOOKUP(B3522,'DEER BldgType Assignment'!$B$7:$C$139,2,FALSE)</f>
        <v>MLI</v>
      </c>
      <c r="G3522" s="113"/>
      <c r="H3522" s="113" t="str">
        <f t="shared" si="54"/>
        <v>MLI</v>
      </c>
      <c r="I3522">
        <v>1</v>
      </c>
    </row>
    <row r="3523" spans="2:9">
      <c r="B3523" t="s">
        <v>306</v>
      </c>
      <c r="C3523" t="s">
        <v>34</v>
      </c>
      <c r="D3523" t="s">
        <v>34</v>
      </c>
      <c r="E3523" t="s">
        <v>365</v>
      </c>
      <c r="F3523" s="113" t="str">
        <f>VLOOKUP(B3523,'DEER BldgType Assignment'!$B$7:$C$139,2,FALSE)</f>
        <v>OfS</v>
      </c>
      <c r="G3523" s="113"/>
      <c r="H3523" s="113" t="str">
        <f t="shared" si="54"/>
        <v>OfS</v>
      </c>
      <c r="I3523">
        <v>2</v>
      </c>
    </row>
    <row r="3524" spans="2:9">
      <c r="B3524" t="s">
        <v>306</v>
      </c>
      <c r="C3524" t="s">
        <v>34</v>
      </c>
      <c r="D3524" t="s">
        <v>34</v>
      </c>
      <c r="E3524" t="s">
        <v>371</v>
      </c>
      <c r="F3524" s="113" t="str">
        <f>VLOOKUP(B3524,'DEER BldgType Assignment'!$B$7:$C$139,2,FALSE)</f>
        <v>OfS</v>
      </c>
      <c r="G3524" s="113"/>
      <c r="H3524" s="113" t="str">
        <f t="shared" si="54"/>
        <v>OfS</v>
      </c>
      <c r="I3524">
        <v>1</v>
      </c>
    </row>
    <row r="3525" spans="2:9">
      <c r="B3525" t="s">
        <v>234</v>
      </c>
      <c r="C3525" t="s">
        <v>15</v>
      </c>
      <c r="D3525" t="s">
        <v>15</v>
      </c>
      <c r="E3525" t="s">
        <v>365</v>
      </c>
      <c r="F3525" s="113" t="str">
        <f>VLOOKUP(B3525,'DEER BldgType Assignment'!$B$7:$C$139,2,FALSE)</f>
        <v>Asm</v>
      </c>
      <c r="G3525" s="113"/>
      <c r="H3525" s="113" t="str">
        <f t="shared" si="54"/>
        <v>Asm</v>
      </c>
      <c r="I3525">
        <v>1</v>
      </c>
    </row>
    <row r="3526" spans="2:9">
      <c r="B3526" t="s">
        <v>234</v>
      </c>
      <c r="C3526" t="s">
        <v>15</v>
      </c>
      <c r="D3526" t="s">
        <v>15</v>
      </c>
      <c r="E3526" t="s">
        <v>371</v>
      </c>
      <c r="F3526" s="113" t="str">
        <f>VLOOKUP(B3526,'DEER BldgType Assignment'!$B$7:$C$139,2,FALSE)</f>
        <v>Asm</v>
      </c>
      <c r="G3526" s="113"/>
      <c r="H3526" s="113" t="str">
        <f t="shared" si="54"/>
        <v>Asm</v>
      </c>
      <c r="I3526">
        <v>1</v>
      </c>
    </row>
    <row r="3527" spans="2:9">
      <c r="B3527" t="s">
        <v>234</v>
      </c>
      <c r="C3527" t="s">
        <v>15</v>
      </c>
      <c r="D3527" t="s">
        <v>15</v>
      </c>
      <c r="E3527" t="s">
        <v>366</v>
      </c>
      <c r="F3527" s="113" t="str">
        <f>VLOOKUP(B3527,'DEER BldgType Assignment'!$B$7:$C$139,2,FALSE)</f>
        <v>Asm</v>
      </c>
      <c r="G3527" s="113"/>
      <c r="H3527" s="113" t="str">
        <f t="shared" si="54"/>
        <v>Asm</v>
      </c>
      <c r="I3527">
        <v>2</v>
      </c>
    </row>
    <row r="3528" spans="2:9">
      <c r="B3528" t="s">
        <v>234</v>
      </c>
      <c r="C3528" t="s">
        <v>15</v>
      </c>
      <c r="D3528" t="s">
        <v>15</v>
      </c>
      <c r="E3528" t="s">
        <v>340</v>
      </c>
      <c r="F3528" s="113" t="str">
        <f>VLOOKUP(B3528,'DEER BldgType Assignment'!$B$7:$C$139,2,FALSE)</f>
        <v>Asm</v>
      </c>
      <c r="G3528" s="113"/>
      <c r="H3528" s="113" t="str">
        <f t="shared" ref="H3528:H3591" si="55">IF(ISBLANK(G3528),F3528,G3528)</f>
        <v>Asm</v>
      </c>
      <c r="I3528">
        <v>3</v>
      </c>
    </row>
    <row r="3529" spans="2:9">
      <c r="B3529" t="s">
        <v>292</v>
      </c>
      <c r="C3529" t="s">
        <v>42</v>
      </c>
      <c r="D3529" t="s">
        <v>42</v>
      </c>
      <c r="E3529" t="s">
        <v>139</v>
      </c>
      <c r="F3529" s="113" t="str">
        <f>VLOOKUP(B3529,'DEER BldgType Assignment'!$B$7:$C$139,2,FALSE)</f>
        <v>RFF</v>
      </c>
      <c r="G3529" s="113"/>
      <c r="H3529" s="113" t="str">
        <f t="shared" si="55"/>
        <v>RFF</v>
      </c>
      <c r="I3529">
        <v>1</v>
      </c>
    </row>
    <row r="3530" spans="2:9">
      <c r="B3530" t="s">
        <v>308</v>
      </c>
      <c r="C3530" t="s">
        <v>374</v>
      </c>
      <c r="D3530" t="s">
        <v>34</v>
      </c>
      <c r="E3530" t="s">
        <v>367</v>
      </c>
      <c r="F3530" s="113" t="str">
        <f>VLOOKUP(B3530,'DEER BldgType Assignment'!$B$7:$C$139,2,FALSE)</f>
        <v>OfS</v>
      </c>
      <c r="G3530" s="113"/>
      <c r="H3530" s="113" t="str">
        <f t="shared" si="55"/>
        <v>OfS</v>
      </c>
      <c r="I3530">
        <v>1</v>
      </c>
    </row>
    <row r="3531" spans="2:9">
      <c r="B3531" t="s">
        <v>308</v>
      </c>
      <c r="C3531" t="s">
        <v>374</v>
      </c>
      <c r="D3531" t="s">
        <v>34</v>
      </c>
      <c r="E3531" t="s">
        <v>365</v>
      </c>
      <c r="F3531" s="113" t="str">
        <f>VLOOKUP(B3531,'DEER BldgType Assignment'!$B$7:$C$139,2,FALSE)</f>
        <v>OfS</v>
      </c>
      <c r="G3531" s="113"/>
      <c r="H3531" s="113" t="str">
        <f t="shared" si="55"/>
        <v>OfS</v>
      </c>
      <c r="I3531">
        <v>1</v>
      </c>
    </row>
    <row r="3532" spans="2:9">
      <c r="B3532" t="s">
        <v>308</v>
      </c>
      <c r="C3532" t="s">
        <v>374</v>
      </c>
      <c r="D3532" t="s">
        <v>34</v>
      </c>
      <c r="E3532" t="s">
        <v>371</v>
      </c>
      <c r="F3532" s="113" t="str">
        <f>VLOOKUP(B3532,'DEER BldgType Assignment'!$B$7:$C$139,2,FALSE)</f>
        <v>OfS</v>
      </c>
      <c r="G3532" s="113"/>
      <c r="H3532" s="113" t="str">
        <f t="shared" si="55"/>
        <v>OfS</v>
      </c>
      <c r="I3532">
        <v>2</v>
      </c>
    </row>
    <row r="3533" spans="2:9">
      <c r="B3533" s="100" t="s">
        <v>346</v>
      </c>
      <c r="C3533" t="s">
        <v>377</v>
      </c>
      <c r="D3533" t="s">
        <v>48</v>
      </c>
      <c r="E3533" t="s">
        <v>371</v>
      </c>
      <c r="F3533" s="113" t="str">
        <f>VLOOKUP(B3533,'DEER BldgType Assignment'!$B$7:$C$139,2,FALSE)</f>
        <v>RtS</v>
      </c>
      <c r="G3533" s="113"/>
      <c r="H3533" s="113" t="str">
        <f t="shared" si="55"/>
        <v>RtS</v>
      </c>
      <c r="I3533">
        <v>1</v>
      </c>
    </row>
    <row r="3534" spans="2:9">
      <c r="B3534" t="s">
        <v>236</v>
      </c>
      <c r="C3534" t="s">
        <v>15</v>
      </c>
      <c r="D3534" t="s">
        <v>15</v>
      </c>
      <c r="E3534" t="s">
        <v>367</v>
      </c>
      <c r="F3534" s="113" t="str">
        <f>VLOOKUP(B3534,'DEER BldgType Assignment'!$B$7:$C$139,2,FALSE)</f>
        <v>Asm</v>
      </c>
      <c r="G3534" s="113"/>
      <c r="H3534" s="113" t="str">
        <f t="shared" si="55"/>
        <v>Asm</v>
      </c>
      <c r="I3534">
        <v>2</v>
      </c>
    </row>
    <row r="3535" spans="2:9">
      <c r="B3535" t="s">
        <v>236</v>
      </c>
      <c r="C3535" t="s">
        <v>15</v>
      </c>
      <c r="D3535" t="s">
        <v>15</v>
      </c>
      <c r="E3535" t="s">
        <v>372</v>
      </c>
      <c r="F3535" s="113" t="str">
        <f>VLOOKUP(B3535,'DEER BldgType Assignment'!$B$7:$C$139,2,FALSE)</f>
        <v>Asm</v>
      </c>
      <c r="G3535" s="113"/>
      <c r="H3535" s="113" t="str">
        <f t="shared" si="55"/>
        <v>Asm</v>
      </c>
      <c r="I3535">
        <v>1</v>
      </c>
    </row>
    <row r="3536" spans="2:9">
      <c r="B3536" t="s">
        <v>236</v>
      </c>
      <c r="C3536" t="s">
        <v>15</v>
      </c>
      <c r="D3536" t="s">
        <v>15</v>
      </c>
      <c r="E3536" t="s">
        <v>371</v>
      </c>
      <c r="F3536" s="113" t="str">
        <f>VLOOKUP(B3536,'DEER BldgType Assignment'!$B$7:$C$139,2,FALSE)</f>
        <v>Asm</v>
      </c>
      <c r="G3536" s="113"/>
      <c r="H3536" s="113" t="str">
        <f t="shared" si="55"/>
        <v>Asm</v>
      </c>
      <c r="I3536">
        <v>1</v>
      </c>
    </row>
    <row r="3537" spans="2:9">
      <c r="B3537" t="s">
        <v>236</v>
      </c>
      <c r="C3537" t="s">
        <v>15</v>
      </c>
      <c r="D3537" t="s">
        <v>15</v>
      </c>
      <c r="E3537" t="s">
        <v>366</v>
      </c>
      <c r="F3537" s="113" t="str">
        <f>VLOOKUP(B3537,'DEER BldgType Assignment'!$B$7:$C$139,2,FALSE)</f>
        <v>Asm</v>
      </c>
      <c r="G3537" s="113"/>
      <c r="H3537" s="113" t="str">
        <f t="shared" si="55"/>
        <v>Asm</v>
      </c>
      <c r="I3537">
        <v>1</v>
      </c>
    </row>
    <row r="3538" spans="2:9">
      <c r="B3538" t="s">
        <v>236</v>
      </c>
      <c r="C3538" t="s">
        <v>15</v>
      </c>
      <c r="D3538" t="s">
        <v>15</v>
      </c>
      <c r="E3538" t="s">
        <v>340</v>
      </c>
      <c r="F3538" s="113" t="str">
        <f>VLOOKUP(B3538,'DEER BldgType Assignment'!$B$7:$C$139,2,FALSE)</f>
        <v>Asm</v>
      </c>
      <c r="G3538" s="113"/>
      <c r="H3538" s="113" t="str">
        <f t="shared" si="55"/>
        <v>Asm</v>
      </c>
      <c r="I3538">
        <v>1</v>
      </c>
    </row>
    <row r="3539" spans="2:9">
      <c r="B3539" t="s">
        <v>324</v>
      </c>
      <c r="C3539" t="s">
        <v>48</v>
      </c>
      <c r="D3539" t="s">
        <v>48</v>
      </c>
      <c r="E3539" t="s">
        <v>142</v>
      </c>
      <c r="F3539" s="113" t="str">
        <f>VLOOKUP(B3539,'DEER BldgType Assignment'!$B$7:$C$139,2,FALSE)</f>
        <v>RtS</v>
      </c>
      <c r="G3539" s="113"/>
      <c r="H3539" s="113" t="str">
        <f t="shared" si="55"/>
        <v>RtS</v>
      </c>
      <c r="I3539">
        <v>1</v>
      </c>
    </row>
    <row r="3540" spans="2:9">
      <c r="B3540" t="s">
        <v>253</v>
      </c>
      <c r="C3540" t="s">
        <v>374</v>
      </c>
      <c r="D3540" t="s">
        <v>34</v>
      </c>
      <c r="E3540" t="s">
        <v>367</v>
      </c>
      <c r="F3540" s="113" t="str">
        <f>VLOOKUP(B3540,'DEER BldgType Assignment'!$B$7:$C$139,2,FALSE)</f>
        <v>OfS</v>
      </c>
      <c r="G3540" s="113"/>
      <c r="H3540" s="113" t="str">
        <f t="shared" si="55"/>
        <v>OfS</v>
      </c>
      <c r="I3540">
        <v>1</v>
      </c>
    </row>
    <row r="3541" spans="2:9">
      <c r="B3541" t="s">
        <v>253</v>
      </c>
      <c r="C3541" t="s">
        <v>374</v>
      </c>
      <c r="D3541" t="s">
        <v>34</v>
      </c>
      <c r="E3541" t="s">
        <v>365</v>
      </c>
      <c r="F3541" s="113" t="str">
        <f>VLOOKUP(B3541,'DEER BldgType Assignment'!$B$7:$C$139,2,FALSE)</f>
        <v>OfS</v>
      </c>
      <c r="G3541" s="113"/>
      <c r="H3541" s="113" t="str">
        <f t="shared" si="55"/>
        <v>OfS</v>
      </c>
      <c r="I3541">
        <v>1</v>
      </c>
    </row>
    <row r="3542" spans="2:9">
      <c r="B3542" t="s">
        <v>323</v>
      </c>
      <c r="C3542" t="s">
        <v>34</v>
      </c>
      <c r="D3542" t="s">
        <v>34</v>
      </c>
      <c r="E3542" t="s">
        <v>365</v>
      </c>
      <c r="F3542" s="113" t="str">
        <f>VLOOKUP(B3542,'DEER BldgType Assignment'!$B$7:$C$139,2,FALSE)</f>
        <v>OfS</v>
      </c>
      <c r="G3542" s="113"/>
      <c r="H3542" s="113" t="str">
        <f t="shared" si="55"/>
        <v>OfS</v>
      </c>
      <c r="I3542">
        <v>1</v>
      </c>
    </row>
    <row r="3543" spans="2:9">
      <c r="B3543" t="s">
        <v>323</v>
      </c>
      <c r="C3543" t="s">
        <v>34</v>
      </c>
      <c r="D3543" t="s">
        <v>34</v>
      </c>
      <c r="E3543" t="s">
        <v>340</v>
      </c>
      <c r="F3543" s="113" t="str">
        <f>VLOOKUP(B3543,'DEER BldgType Assignment'!$B$7:$C$139,2,FALSE)</f>
        <v>OfS</v>
      </c>
      <c r="G3543" s="113"/>
      <c r="H3543" s="113" t="str">
        <f t="shared" si="55"/>
        <v>OfS</v>
      </c>
      <c r="I3543">
        <v>1</v>
      </c>
    </row>
    <row r="3544" spans="2:9">
      <c r="B3544" t="s">
        <v>234</v>
      </c>
      <c r="C3544" t="s">
        <v>15</v>
      </c>
      <c r="D3544" t="s">
        <v>15</v>
      </c>
      <c r="E3544" t="s">
        <v>15</v>
      </c>
      <c r="F3544" s="113" t="str">
        <f>VLOOKUP(B3544,'DEER BldgType Assignment'!$B$7:$C$139,2,FALSE)</f>
        <v>Asm</v>
      </c>
      <c r="G3544" s="113"/>
      <c r="H3544" s="113" t="str">
        <f t="shared" si="55"/>
        <v>Asm</v>
      </c>
      <c r="I3544">
        <v>6</v>
      </c>
    </row>
    <row r="3545" spans="2:9">
      <c r="B3545" t="s">
        <v>313</v>
      </c>
      <c r="C3545" t="s">
        <v>34</v>
      </c>
      <c r="D3545" t="s">
        <v>34</v>
      </c>
      <c r="E3545" t="s">
        <v>366</v>
      </c>
      <c r="F3545" s="113" t="str">
        <f>VLOOKUP(B3545,'DEER BldgType Assignment'!$B$7:$C$139,2,FALSE)</f>
        <v>OfS</v>
      </c>
      <c r="G3545" s="113"/>
      <c r="H3545" s="113" t="str">
        <f t="shared" si="55"/>
        <v>OfS</v>
      </c>
      <c r="I3545">
        <v>2</v>
      </c>
    </row>
    <row r="3546" spans="2:9">
      <c r="B3546" s="100" t="s">
        <v>298</v>
      </c>
      <c r="C3546" t="s">
        <v>34</v>
      </c>
      <c r="D3546" t="s">
        <v>34</v>
      </c>
      <c r="E3546" t="s">
        <v>367</v>
      </c>
      <c r="F3546" s="113" t="str">
        <f>VLOOKUP(B3546,'DEER BldgType Assignment'!$B$7:$C$139,2,FALSE)</f>
        <v>OfS</v>
      </c>
      <c r="G3546" s="113"/>
      <c r="H3546" s="113" t="str">
        <f t="shared" si="55"/>
        <v>OfS</v>
      </c>
      <c r="I3546">
        <v>1</v>
      </c>
    </row>
    <row r="3547" spans="2:9">
      <c r="B3547" s="100" t="s">
        <v>298</v>
      </c>
      <c r="C3547" t="s">
        <v>34</v>
      </c>
      <c r="D3547" t="s">
        <v>34</v>
      </c>
      <c r="E3547" t="s">
        <v>365</v>
      </c>
      <c r="F3547" s="113" t="str">
        <f>VLOOKUP(B3547,'DEER BldgType Assignment'!$B$7:$C$139,2,FALSE)</f>
        <v>OfS</v>
      </c>
      <c r="G3547" s="113"/>
      <c r="H3547" s="113" t="str">
        <f t="shared" si="55"/>
        <v>OfS</v>
      </c>
      <c r="I3547">
        <v>2</v>
      </c>
    </row>
    <row r="3548" spans="2:9">
      <c r="B3548" s="100" t="s">
        <v>298</v>
      </c>
      <c r="C3548" t="s">
        <v>34</v>
      </c>
      <c r="D3548" t="s">
        <v>34</v>
      </c>
      <c r="E3548" t="s">
        <v>340</v>
      </c>
      <c r="F3548" s="113" t="str">
        <f>VLOOKUP(B3548,'DEER BldgType Assignment'!$B$7:$C$139,2,FALSE)</f>
        <v>OfS</v>
      </c>
      <c r="G3548" s="113"/>
      <c r="H3548" s="113" t="str">
        <f t="shared" si="55"/>
        <v>OfS</v>
      </c>
      <c r="I3548">
        <v>2</v>
      </c>
    </row>
    <row r="3549" spans="2:9">
      <c r="B3549" t="s">
        <v>234</v>
      </c>
      <c r="C3549" t="s">
        <v>15</v>
      </c>
      <c r="D3549" t="s">
        <v>15</v>
      </c>
      <c r="E3549" t="s">
        <v>367</v>
      </c>
      <c r="F3549" s="113" t="str">
        <f>VLOOKUP(B3549,'DEER BldgType Assignment'!$B$7:$C$139,2,FALSE)</f>
        <v>Asm</v>
      </c>
      <c r="G3549" s="113"/>
      <c r="H3549" s="113" t="str">
        <f t="shared" si="55"/>
        <v>Asm</v>
      </c>
      <c r="I3549">
        <v>2</v>
      </c>
    </row>
    <row r="3550" spans="2:9">
      <c r="B3550" t="s">
        <v>336</v>
      </c>
      <c r="C3550" t="s">
        <v>48</v>
      </c>
      <c r="D3550" t="s">
        <v>48</v>
      </c>
      <c r="E3550" t="s">
        <v>367</v>
      </c>
      <c r="F3550" s="113" t="str">
        <f>VLOOKUP(B3550,'DEER BldgType Assignment'!$B$7:$C$139,2,FALSE)</f>
        <v>RtS</v>
      </c>
      <c r="G3550" s="113"/>
      <c r="H3550" s="113" t="str">
        <f t="shared" si="55"/>
        <v>RtS</v>
      </c>
      <c r="I3550">
        <v>2</v>
      </c>
    </row>
    <row r="3551" spans="2:9">
      <c r="B3551" t="s">
        <v>336</v>
      </c>
      <c r="C3551" t="s">
        <v>48</v>
      </c>
      <c r="D3551" t="s">
        <v>48</v>
      </c>
      <c r="E3551" t="s">
        <v>365</v>
      </c>
      <c r="F3551" s="113" t="str">
        <f>VLOOKUP(B3551,'DEER BldgType Assignment'!$B$7:$C$139,2,FALSE)</f>
        <v>RtS</v>
      </c>
      <c r="G3551" s="113"/>
      <c r="H3551" s="113" t="str">
        <f t="shared" si="55"/>
        <v>RtS</v>
      </c>
      <c r="I3551">
        <v>1</v>
      </c>
    </row>
    <row r="3552" spans="2:9">
      <c r="B3552" t="s">
        <v>308</v>
      </c>
      <c r="C3552" t="s">
        <v>374</v>
      </c>
      <c r="D3552" t="s">
        <v>34</v>
      </c>
      <c r="E3552" t="s">
        <v>367</v>
      </c>
      <c r="F3552" s="113" t="str">
        <f>VLOOKUP(B3552,'DEER BldgType Assignment'!$B$7:$C$139,2,FALSE)</f>
        <v>OfS</v>
      </c>
      <c r="G3552" s="113"/>
      <c r="H3552" s="113" t="str">
        <f t="shared" si="55"/>
        <v>OfS</v>
      </c>
      <c r="I3552">
        <v>2</v>
      </c>
    </row>
    <row r="3553" spans="2:9">
      <c r="B3553" t="s">
        <v>308</v>
      </c>
      <c r="C3553" t="s">
        <v>374</v>
      </c>
      <c r="D3553" t="s">
        <v>34</v>
      </c>
      <c r="E3553" t="s">
        <v>365</v>
      </c>
      <c r="F3553" s="113" t="str">
        <f>VLOOKUP(B3553,'DEER BldgType Assignment'!$B$7:$C$139,2,FALSE)</f>
        <v>OfS</v>
      </c>
      <c r="G3553" s="113"/>
      <c r="H3553" s="113" t="str">
        <f t="shared" si="55"/>
        <v>OfS</v>
      </c>
      <c r="I3553">
        <v>1</v>
      </c>
    </row>
    <row r="3554" spans="2:9">
      <c r="B3554" t="s">
        <v>308</v>
      </c>
      <c r="C3554" t="s">
        <v>374</v>
      </c>
      <c r="D3554" t="s">
        <v>34</v>
      </c>
      <c r="E3554" t="s">
        <v>371</v>
      </c>
      <c r="F3554" s="113" t="str">
        <f>VLOOKUP(B3554,'DEER BldgType Assignment'!$B$7:$C$139,2,FALSE)</f>
        <v>OfS</v>
      </c>
      <c r="G3554" s="113"/>
      <c r="H3554" s="113" t="str">
        <f t="shared" si="55"/>
        <v>OfS</v>
      </c>
      <c r="I3554">
        <v>1</v>
      </c>
    </row>
    <row r="3555" spans="2:9">
      <c r="B3555" t="s">
        <v>308</v>
      </c>
      <c r="C3555" t="s">
        <v>374</v>
      </c>
      <c r="D3555" t="s">
        <v>34</v>
      </c>
      <c r="E3555" t="s">
        <v>366</v>
      </c>
      <c r="F3555" s="113" t="str">
        <f>VLOOKUP(B3555,'DEER BldgType Assignment'!$B$7:$C$139,2,FALSE)</f>
        <v>OfS</v>
      </c>
      <c r="G3555" s="113"/>
      <c r="H3555" s="113" t="str">
        <f t="shared" si="55"/>
        <v>OfS</v>
      </c>
      <c r="I3555">
        <v>1</v>
      </c>
    </row>
    <row r="3556" spans="2:9">
      <c r="B3556" t="s">
        <v>253</v>
      </c>
      <c r="C3556" t="s">
        <v>374</v>
      </c>
      <c r="D3556" t="s">
        <v>34</v>
      </c>
      <c r="E3556" t="s">
        <v>365</v>
      </c>
      <c r="F3556" s="113" t="str">
        <f>VLOOKUP(B3556,'DEER BldgType Assignment'!$B$7:$C$139,2,FALSE)</f>
        <v>OfS</v>
      </c>
      <c r="G3556" s="113"/>
      <c r="H3556" s="113" t="str">
        <f t="shared" si="55"/>
        <v>OfS</v>
      </c>
      <c r="I3556">
        <v>2</v>
      </c>
    </row>
    <row r="3557" spans="2:9">
      <c r="B3557" t="s">
        <v>253</v>
      </c>
      <c r="C3557" t="s">
        <v>374</v>
      </c>
      <c r="D3557" t="s">
        <v>34</v>
      </c>
      <c r="E3557" t="s">
        <v>371</v>
      </c>
      <c r="F3557" s="113" t="str">
        <f>VLOOKUP(B3557,'DEER BldgType Assignment'!$B$7:$C$139,2,FALSE)</f>
        <v>OfS</v>
      </c>
      <c r="G3557" s="113"/>
      <c r="H3557" s="113" t="str">
        <f t="shared" si="55"/>
        <v>OfS</v>
      </c>
      <c r="I3557">
        <v>1</v>
      </c>
    </row>
    <row r="3558" spans="2:9">
      <c r="B3558" t="s">
        <v>323</v>
      </c>
      <c r="C3558" t="s">
        <v>34</v>
      </c>
      <c r="D3558" t="s">
        <v>34</v>
      </c>
      <c r="E3558" t="s">
        <v>365</v>
      </c>
      <c r="F3558" s="113" t="str">
        <f>VLOOKUP(B3558,'DEER BldgType Assignment'!$B$7:$C$139,2,FALSE)</f>
        <v>OfS</v>
      </c>
      <c r="G3558" s="113"/>
      <c r="H3558" s="113" t="str">
        <f t="shared" si="55"/>
        <v>OfS</v>
      </c>
      <c r="I3558">
        <v>2</v>
      </c>
    </row>
    <row r="3559" spans="2:9">
      <c r="B3559" t="s">
        <v>224</v>
      </c>
      <c r="C3559" t="s">
        <v>15</v>
      </c>
      <c r="D3559" t="s">
        <v>15</v>
      </c>
      <c r="E3559" t="s">
        <v>366</v>
      </c>
      <c r="F3559" s="113" t="str">
        <f>VLOOKUP(B3559,'DEER BldgType Assignment'!$B$7:$C$139,2,FALSE)</f>
        <v>Asm</v>
      </c>
      <c r="G3559" s="113"/>
      <c r="H3559" s="113" t="str">
        <f t="shared" si="55"/>
        <v>Asm</v>
      </c>
      <c r="I3559">
        <v>2</v>
      </c>
    </row>
    <row r="3560" spans="2:9">
      <c r="B3560" t="s">
        <v>293</v>
      </c>
      <c r="C3560" t="s">
        <v>34</v>
      </c>
      <c r="D3560" t="s">
        <v>34</v>
      </c>
      <c r="E3560" t="s">
        <v>371</v>
      </c>
      <c r="F3560" s="113" t="str">
        <f>VLOOKUP(B3560,'DEER BldgType Assignment'!$B$7:$C$139,2,FALSE)</f>
        <v>OfS</v>
      </c>
      <c r="G3560" s="113"/>
      <c r="H3560" s="113" t="str">
        <f t="shared" si="55"/>
        <v>OfS</v>
      </c>
      <c r="I3560">
        <v>1</v>
      </c>
    </row>
    <row r="3561" spans="2:9">
      <c r="B3561" t="s">
        <v>106</v>
      </c>
      <c r="C3561" t="s">
        <v>28</v>
      </c>
      <c r="D3561" t="s">
        <v>106</v>
      </c>
      <c r="E3561" t="s">
        <v>371</v>
      </c>
      <c r="F3561" s="113" t="str">
        <f>VLOOKUP(B3561,'DEER BldgType Assignment'!$B$7:$C$139,2,FALSE)</f>
        <v>Hsp</v>
      </c>
      <c r="G3561" s="113"/>
      <c r="H3561" s="113" t="str">
        <f t="shared" si="55"/>
        <v>Hsp</v>
      </c>
      <c r="I3561">
        <v>6</v>
      </c>
    </row>
    <row r="3562" spans="2:9">
      <c r="B3562" t="s">
        <v>106</v>
      </c>
      <c r="C3562" t="s">
        <v>28</v>
      </c>
      <c r="D3562" t="s">
        <v>106</v>
      </c>
      <c r="E3562" t="s">
        <v>366</v>
      </c>
      <c r="F3562" s="113" t="str">
        <f>VLOOKUP(B3562,'DEER BldgType Assignment'!$B$7:$C$139,2,FALSE)</f>
        <v>Hsp</v>
      </c>
      <c r="G3562" s="113"/>
      <c r="H3562" s="113" t="str">
        <f t="shared" si="55"/>
        <v>Hsp</v>
      </c>
      <c r="I3562">
        <v>1</v>
      </c>
    </row>
    <row r="3563" spans="2:9">
      <c r="B3563" t="s">
        <v>243</v>
      </c>
      <c r="C3563" t="s">
        <v>15</v>
      </c>
      <c r="D3563" t="s">
        <v>102</v>
      </c>
      <c r="E3563" t="s">
        <v>367</v>
      </c>
      <c r="F3563" s="113" t="str">
        <f>VLOOKUP(B3563,'DEER BldgType Assignment'!$B$7:$C$139,2,FALSE)</f>
        <v>ECC</v>
      </c>
      <c r="G3563" s="113"/>
      <c r="H3563" s="113" t="str">
        <f t="shared" si="55"/>
        <v>ECC</v>
      </c>
      <c r="I3563">
        <v>1</v>
      </c>
    </row>
    <row r="3564" spans="2:9">
      <c r="B3564" t="s">
        <v>243</v>
      </c>
      <c r="C3564" t="s">
        <v>15</v>
      </c>
      <c r="D3564" t="s">
        <v>102</v>
      </c>
      <c r="E3564" t="s">
        <v>365</v>
      </c>
      <c r="F3564" s="113" t="str">
        <f>VLOOKUP(B3564,'DEER BldgType Assignment'!$B$7:$C$139,2,FALSE)</f>
        <v>ECC</v>
      </c>
      <c r="G3564" s="113"/>
      <c r="H3564" s="113" t="str">
        <f t="shared" si="55"/>
        <v>ECC</v>
      </c>
      <c r="I3564">
        <v>2</v>
      </c>
    </row>
    <row r="3565" spans="2:9">
      <c r="B3565" t="s">
        <v>243</v>
      </c>
      <c r="C3565" t="s">
        <v>15</v>
      </c>
      <c r="D3565" t="s">
        <v>102</v>
      </c>
      <c r="E3565" t="s">
        <v>371</v>
      </c>
      <c r="F3565" s="113" t="str">
        <f>VLOOKUP(B3565,'DEER BldgType Assignment'!$B$7:$C$139,2,FALSE)</f>
        <v>ECC</v>
      </c>
      <c r="G3565" s="113"/>
      <c r="H3565" s="113" t="str">
        <f t="shared" si="55"/>
        <v>ECC</v>
      </c>
      <c r="I3565">
        <v>1</v>
      </c>
    </row>
    <row r="3566" spans="2:9">
      <c r="B3566" t="s">
        <v>243</v>
      </c>
      <c r="C3566" t="s">
        <v>15</v>
      </c>
      <c r="D3566" t="s">
        <v>102</v>
      </c>
      <c r="E3566" t="s">
        <v>366</v>
      </c>
      <c r="F3566" s="113" t="str">
        <f>VLOOKUP(B3566,'DEER BldgType Assignment'!$B$7:$C$139,2,FALSE)</f>
        <v>ECC</v>
      </c>
      <c r="G3566" s="113"/>
      <c r="H3566" s="113" t="str">
        <f t="shared" si="55"/>
        <v>ECC</v>
      </c>
      <c r="I3566">
        <v>1</v>
      </c>
    </row>
    <row r="3567" spans="2:9">
      <c r="B3567" t="s">
        <v>323</v>
      </c>
      <c r="C3567" t="s">
        <v>34</v>
      </c>
      <c r="D3567" t="s">
        <v>34</v>
      </c>
      <c r="E3567" t="s">
        <v>365</v>
      </c>
      <c r="F3567" s="113" t="str">
        <f>VLOOKUP(B3567,'DEER BldgType Assignment'!$B$7:$C$139,2,FALSE)</f>
        <v>OfS</v>
      </c>
      <c r="G3567" s="113"/>
      <c r="H3567" s="113" t="str">
        <f t="shared" si="55"/>
        <v>OfS</v>
      </c>
      <c r="I3567">
        <v>1</v>
      </c>
    </row>
    <row r="3568" spans="2:9">
      <c r="B3568" s="100" t="s">
        <v>227</v>
      </c>
      <c r="C3568" t="s">
        <v>48</v>
      </c>
      <c r="D3568" t="s">
        <v>48</v>
      </c>
      <c r="E3568" t="s">
        <v>366</v>
      </c>
      <c r="F3568" s="113" t="str">
        <f>VLOOKUP(B3568,'DEER BldgType Assignment'!$B$7:$C$139,2,FALSE)</f>
        <v>RtS</v>
      </c>
      <c r="G3568" s="113"/>
      <c r="H3568" s="113" t="str">
        <f t="shared" si="55"/>
        <v>RtS</v>
      </c>
      <c r="I3568">
        <v>1</v>
      </c>
    </row>
    <row r="3569" spans="2:9">
      <c r="B3569" t="s">
        <v>108</v>
      </c>
      <c r="C3569" t="s">
        <v>368</v>
      </c>
      <c r="D3569" t="s">
        <v>108</v>
      </c>
      <c r="E3569" t="s">
        <v>369</v>
      </c>
      <c r="F3569" s="113" t="str">
        <f>VLOOKUP(B3569,'DEER BldgType Assignment'!$B$7:$C$139,2,FALSE)</f>
        <v>Htl</v>
      </c>
      <c r="G3569" s="113"/>
      <c r="H3569" s="113" t="str">
        <f t="shared" si="55"/>
        <v>Htl</v>
      </c>
      <c r="I3569">
        <v>11</v>
      </c>
    </row>
    <row r="3570" spans="2:9">
      <c r="B3570" t="s">
        <v>215</v>
      </c>
      <c r="C3570" t="s">
        <v>34</v>
      </c>
      <c r="D3570" t="s">
        <v>36</v>
      </c>
      <c r="E3570" t="s">
        <v>370</v>
      </c>
      <c r="F3570" s="113" t="str">
        <f>VLOOKUP(B3570,'DEER BldgType Assignment'!$B$7:$C$139,2,FALSE)</f>
        <v>OfL</v>
      </c>
      <c r="G3570" s="113"/>
      <c r="H3570" s="113" t="str">
        <f t="shared" si="55"/>
        <v>OfL</v>
      </c>
      <c r="I3570">
        <v>1</v>
      </c>
    </row>
    <row r="3571" spans="2:9">
      <c r="B3571" t="s">
        <v>215</v>
      </c>
      <c r="C3571" t="s">
        <v>34</v>
      </c>
      <c r="D3571" t="s">
        <v>36</v>
      </c>
      <c r="E3571" t="s">
        <v>372</v>
      </c>
      <c r="F3571" s="113" t="str">
        <f>VLOOKUP(B3571,'DEER BldgType Assignment'!$B$7:$C$139,2,FALSE)</f>
        <v>OfL</v>
      </c>
      <c r="G3571" s="113"/>
      <c r="H3571" s="113" t="str">
        <f t="shared" si="55"/>
        <v>OfL</v>
      </c>
      <c r="I3571">
        <v>1</v>
      </c>
    </row>
    <row r="3572" spans="2:9">
      <c r="B3572" t="s">
        <v>215</v>
      </c>
      <c r="C3572" t="s">
        <v>34</v>
      </c>
      <c r="D3572" t="s">
        <v>36</v>
      </c>
      <c r="E3572" t="s">
        <v>365</v>
      </c>
      <c r="F3572" s="113" t="str">
        <f>VLOOKUP(B3572,'DEER BldgType Assignment'!$B$7:$C$139,2,FALSE)</f>
        <v>OfL</v>
      </c>
      <c r="G3572" s="113"/>
      <c r="H3572" s="113" t="str">
        <f t="shared" si="55"/>
        <v>OfL</v>
      </c>
      <c r="I3572">
        <v>5</v>
      </c>
    </row>
    <row r="3573" spans="2:9">
      <c r="B3573" t="s">
        <v>215</v>
      </c>
      <c r="C3573" t="s">
        <v>34</v>
      </c>
      <c r="D3573" t="s">
        <v>36</v>
      </c>
      <c r="E3573" t="s">
        <v>371</v>
      </c>
      <c r="F3573" s="113" t="str">
        <f>VLOOKUP(B3573,'DEER BldgType Assignment'!$B$7:$C$139,2,FALSE)</f>
        <v>OfL</v>
      </c>
      <c r="G3573" s="113"/>
      <c r="H3573" s="113" t="str">
        <f t="shared" si="55"/>
        <v>OfL</v>
      </c>
      <c r="I3573">
        <v>1</v>
      </c>
    </row>
    <row r="3574" spans="2:9">
      <c r="B3574" s="100" t="s">
        <v>294</v>
      </c>
      <c r="C3574" t="s">
        <v>48</v>
      </c>
      <c r="D3574" t="s">
        <v>48</v>
      </c>
      <c r="E3574" t="s">
        <v>370</v>
      </c>
      <c r="F3574" s="113" t="str">
        <f>VLOOKUP(B3574,'DEER BldgType Assignment'!$B$7:$C$139,2,FALSE)</f>
        <v>RtS</v>
      </c>
      <c r="G3574" s="113"/>
      <c r="H3574" s="113" t="str">
        <f t="shared" si="55"/>
        <v>RtS</v>
      </c>
      <c r="I3574">
        <v>1</v>
      </c>
    </row>
    <row r="3575" spans="2:9">
      <c r="B3575" s="100" t="s">
        <v>294</v>
      </c>
      <c r="C3575" t="s">
        <v>48</v>
      </c>
      <c r="D3575" t="s">
        <v>48</v>
      </c>
      <c r="E3575" t="s">
        <v>142</v>
      </c>
      <c r="F3575" s="113" t="str">
        <f>VLOOKUP(B3575,'DEER BldgType Assignment'!$B$7:$C$139,2,FALSE)</f>
        <v>RtS</v>
      </c>
      <c r="G3575" s="113"/>
      <c r="H3575" s="113" t="str">
        <f t="shared" si="55"/>
        <v>RtS</v>
      </c>
      <c r="I3575">
        <v>3</v>
      </c>
    </row>
    <row r="3576" spans="2:9">
      <c r="B3576" t="s">
        <v>323</v>
      </c>
      <c r="C3576" t="s">
        <v>34</v>
      </c>
      <c r="D3576" t="s">
        <v>34</v>
      </c>
      <c r="E3576" t="s">
        <v>370</v>
      </c>
      <c r="F3576" s="113" t="str">
        <f>VLOOKUP(B3576,'DEER BldgType Assignment'!$B$7:$C$139,2,FALSE)</f>
        <v>OfS</v>
      </c>
      <c r="G3576" s="113"/>
      <c r="H3576" s="113" t="str">
        <f t="shared" si="55"/>
        <v>OfS</v>
      </c>
      <c r="I3576">
        <v>4</v>
      </c>
    </row>
    <row r="3577" spans="2:9">
      <c r="B3577" t="s">
        <v>324</v>
      </c>
      <c r="C3577" t="s">
        <v>48</v>
      </c>
      <c r="D3577" t="s">
        <v>48</v>
      </c>
      <c r="E3577" t="s">
        <v>372</v>
      </c>
      <c r="F3577" s="113" t="str">
        <f>VLOOKUP(B3577,'DEER BldgType Assignment'!$B$7:$C$139,2,FALSE)</f>
        <v>RtS</v>
      </c>
      <c r="G3577" s="113"/>
      <c r="H3577" s="113" t="str">
        <f t="shared" si="55"/>
        <v>RtS</v>
      </c>
      <c r="I3577">
        <v>1</v>
      </c>
    </row>
    <row r="3578" spans="2:9">
      <c r="B3578" t="s">
        <v>324</v>
      </c>
      <c r="C3578" t="s">
        <v>48</v>
      </c>
      <c r="D3578" t="s">
        <v>48</v>
      </c>
      <c r="E3578" t="s">
        <v>371</v>
      </c>
      <c r="F3578" s="113" t="str">
        <f>VLOOKUP(B3578,'DEER BldgType Assignment'!$B$7:$C$139,2,FALSE)</f>
        <v>RtS</v>
      </c>
      <c r="G3578" s="113"/>
      <c r="H3578" s="113" t="str">
        <f t="shared" si="55"/>
        <v>RtS</v>
      </c>
      <c r="I3578">
        <v>1</v>
      </c>
    </row>
    <row r="3579" spans="2:9">
      <c r="B3579" t="s">
        <v>324</v>
      </c>
      <c r="C3579" t="s">
        <v>48</v>
      </c>
      <c r="D3579" t="s">
        <v>48</v>
      </c>
      <c r="E3579" t="s">
        <v>142</v>
      </c>
      <c r="F3579" s="113" t="str">
        <f>VLOOKUP(B3579,'DEER BldgType Assignment'!$B$7:$C$139,2,FALSE)</f>
        <v>RtS</v>
      </c>
      <c r="G3579" s="113"/>
      <c r="H3579" s="113" t="str">
        <f t="shared" si="55"/>
        <v>RtS</v>
      </c>
      <c r="I3579">
        <v>3</v>
      </c>
    </row>
    <row r="3580" spans="2:9">
      <c r="B3580" t="s">
        <v>331</v>
      </c>
      <c r="C3580" t="s">
        <v>368</v>
      </c>
      <c r="D3580" t="s">
        <v>108</v>
      </c>
      <c r="E3580" t="s">
        <v>369</v>
      </c>
      <c r="F3580" s="113" t="str">
        <f>VLOOKUP(B3580,'DEER BldgType Assignment'!$B$7:$C$139,2,FALSE)</f>
        <v>Htl</v>
      </c>
      <c r="G3580" s="113"/>
      <c r="H3580" s="113" t="str">
        <f t="shared" si="55"/>
        <v>Htl</v>
      </c>
      <c r="I3580">
        <v>23</v>
      </c>
    </row>
    <row r="3581" spans="2:9">
      <c r="B3581" t="s">
        <v>336</v>
      </c>
      <c r="C3581" t="s">
        <v>48</v>
      </c>
      <c r="D3581" t="s">
        <v>48</v>
      </c>
      <c r="E3581" t="s">
        <v>142</v>
      </c>
      <c r="F3581" s="113" t="str">
        <f>VLOOKUP(B3581,'DEER BldgType Assignment'!$B$7:$C$139,2,FALSE)</f>
        <v>RtS</v>
      </c>
      <c r="G3581" s="113"/>
      <c r="H3581" s="113" t="str">
        <f t="shared" si="55"/>
        <v>RtS</v>
      </c>
      <c r="I3581">
        <v>3</v>
      </c>
    </row>
    <row r="3582" spans="2:9">
      <c r="B3582" t="s">
        <v>336</v>
      </c>
      <c r="C3582" t="s">
        <v>48</v>
      </c>
      <c r="D3582" t="s">
        <v>48</v>
      </c>
      <c r="E3582" t="s">
        <v>340</v>
      </c>
      <c r="F3582" s="113" t="str">
        <f>VLOOKUP(B3582,'DEER BldgType Assignment'!$B$7:$C$139,2,FALSE)</f>
        <v>RtS</v>
      </c>
      <c r="G3582" s="113"/>
      <c r="H3582" s="113" t="str">
        <f t="shared" si="55"/>
        <v>RtS</v>
      </c>
      <c r="I3582">
        <v>1</v>
      </c>
    </row>
    <row r="3583" spans="2:9">
      <c r="B3583" t="s">
        <v>223</v>
      </c>
      <c r="C3583" t="s">
        <v>276</v>
      </c>
      <c r="D3583" t="s">
        <v>105</v>
      </c>
      <c r="E3583" t="s">
        <v>370</v>
      </c>
      <c r="F3583" s="113" t="str">
        <f>VLOOKUP(B3583,'DEER BldgType Assignment'!$B$7:$C$139,2,FALSE)</f>
        <v>MLI</v>
      </c>
      <c r="G3583" s="113"/>
      <c r="H3583" s="113" t="str">
        <f t="shared" si="55"/>
        <v>MLI</v>
      </c>
      <c r="I3583">
        <v>4</v>
      </c>
    </row>
    <row r="3584" spans="2:9">
      <c r="B3584" t="s">
        <v>223</v>
      </c>
      <c r="C3584" t="s">
        <v>276</v>
      </c>
      <c r="D3584" t="s">
        <v>105</v>
      </c>
      <c r="E3584" t="s">
        <v>367</v>
      </c>
      <c r="F3584" s="113" t="str">
        <f>VLOOKUP(B3584,'DEER BldgType Assignment'!$B$7:$C$139,2,FALSE)</f>
        <v>MLI</v>
      </c>
      <c r="G3584" s="113"/>
      <c r="H3584" s="113" t="str">
        <f t="shared" si="55"/>
        <v>MLI</v>
      </c>
      <c r="I3584">
        <v>2</v>
      </c>
    </row>
    <row r="3585" spans="2:9">
      <c r="B3585" t="s">
        <v>223</v>
      </c>
      <c r="C3585" t="s">
        <v>276</v>
      </c>
      <c r="D3585" t="s">
        <v>105</v>
      </c>
      <c r="E3585" t="s">
        <v>365</v>
      </c>
      <c r="F3585" s="113" t="str">
        <f>VLOOKUP(B3585,'DEER BldgType Assignment'!$B$7:$C$139,2,FALSE)</f>
        <v>MLI</v>
      </c>
      <c r="G3585" s="113"/>
      <c r="H3585" s="113" t="str">
        <f t="shared" si="55"/>
        <v>MLI</v>
      </c>
      <c r="I3585">
        <v>4</v>
      </c>
    </row>
    <row r="3586" spans="2:9">
      <c r="B3586" t="s">
        <v>223</v>
      </c>
      <c r="C3586" t="s">
        <v>276</v>
      </c>
      <c r="D3586" t="s">
        <v>105</v>
      </c>
      <c r="E3586" t="s">
        <v>371</v>
      </c>
      <c r="F3586" s="113" t="str">
        <f>VLOOKUP(B3586,'DEER BldgType Assignment'!$B$7:$C$139,2,FALSE)</f>
        <v>MLI</v>
      </c>
      <c r="G3586" s="113"/>
      <c r="H3586" s="113" t="str">
        <f t="shared" si="55"/>
        <v>MLI</v>
      </c>
      <c r="I3586">
        <v>1</v>
      </c>
    </row>
    <row r="3587" spans="2:9">
      <c r="B3587" t="s">
        <v>223</v>
      </c>
      <c r="C3587" t="s">
        <v>276</v>
      </c>
      <c r="D3587" t="s">
        <v>105</v>
      </c>
      <c r="E3587" t="s">
        <v>366</v>
      </c>
      <c r="F3587" s="113" t="str">
        <f>VLOOKUP(B3587,'DEER BldgType Assignment'!$B$7:$C$139,2,FALSE)</f>
        <v>MLI</v>
      </c>
      <c r="G3587" s="113"/>
      <c r="H3587" s="113" t="str">
        <f t="shared" si="55"/>
        <v>MLI</v>
      </c>
      <c r="I3587">
        <v>1</v>
      </c>
    </row>
    <row r="3588" spans="2:9">
      <c r="B3588" t="s">
        <v>234</v>
      </c>
      <c r="C3588" t="s">
        <v>15</v>
      </c>
      <c r="D3588" t="s">
        <v>15</v>
      </c>
      <c r="E3588" t="s">
        <v>371</v>
      </c>
      <c r="F3588" s="113" t="str">
        <f>VLOOKUP(B3588,'DEER BldgType Assignment'!$B$7:$C$139,2,FALSE)</f>
        <v>Asm</v>
      </c>
      <c r="G3588" s="113"/>
      <c r="H3588" s="113" t="str">
        <f t="shared" si="55"/>
        <v>Asm</v>
      </c>
      <c r="I3588">
        <v>2</v>
      </c>
    </row>
    <row r="3589" spans="2:9">
      <c r="B3589" t="s">
        <v>234</v>
      </c>
      <c r="C3589" t="s">
        <v>15</v>
      </c>
      <c r="D3589" t="s">
        <v>15</v>
      </c>
      <c r="E3589" t="s">
        <v>340</v>
      </c>
      <c r="F3589" s="113" t="str">
        <f>VLOOKUP(B3589,'DEER BldgType Assignment'!$B$7:$C$139,2,FALSE)</f>
        <v>Asm</v>
      </c>
      <c r="G3589" s="113"/>
      <c r="H3589" s="113" t="str">
        <f t="shared" si="55"/>
        <v>Asm</v>
      </c>
      <c r="I3589">
        <v>2</v>
      </c>
    </row>
    <row r="3590" spans="2:9">
      <c r="B3590" t="s">
        <v>223</v>
      </c>
      <c r="C3590" t="s">
        <v>276</v>
      </c>
      <c r="D3590" t="s">
        <v>105</v>
      </c>
      <c r="E3590" t="s">
        <v>366</v>
      </c>
      <c r="F3590" s="113" t="str">
        <f>VLOOKUP(B3590,'DEER BldgType Assignment'!$B$7:$C$139,2,FALSE)</f>
        <v>MLI</v>
      </c>
      <c r="G3590" s="113"/>
      <c r="H3590" s="113" t="str">
        <f t="shared" si="55"/>
        <v>MLI</v>
      </c>
      <c r="I3590">
        <v>1</v>
      </c>
    </row>
    <row r="3591" spans="2:9">
      <c r="B3591" t="s">
        <v>223</v>
      </c>
      <c r="C3591" t="s">
        <v>276</v>
      </c>
      <c r="D3591" t="s">
        <v>105</v>
      </c>
      <c r="E3591" t="s">
        <v>365</v>
      </c>
      <c r="F3591" s="113" t="str">
        <f>VLOOKUP(B3591,'DEER BldgType Assignment'!$B$7:$C$139,2,FALSE)</f>
        <v>MLI</v>
      </c>
      <c r="G3591" s="113"/>
      <c r="H3591" s="113" t="str">
        <f t="shared" si="55"/>
        <v>MLI</v>
      </c>
      <c r="I3591">
        <v>4</v>
      </c>
    </row>
    <row r="3592" spans="2:9">
      <c r="B3592" t="s">
        <v>223</v>
      </c>
      <c r="C3592" t="s">
        <v>377</v>
      </c>
      <c r="D3592" t="s">
        <v>105</v>
      </c>
      <c r="E3592" t="s">
        <v>365</v>
      </c>
      <c r="F3592" s="113" t="str">
        <f>VLOOKUP(B3592,'DEER BldgType Assignment'!$B$7:$C$139,2,FALSE)</f>
        <v>MLI</v>
      </c>
      <c r="G3592" s="113"/>
      <c r="H3592" s="113" t="str">
        <f t="shared" ref="H3592:H3655" si="56">IF(ISBLANK(G3592),F3592,G3592)</f>
        <v>MLI</v>
      </c>
      <c r="I3592">
        <v>2</v>
      </c>
    </row>
    <row r="3593" spans="2:9">
      <c r="B3593" t="s">
        <v>223</v>
      </c>
      <c r="C3593" t="s">
        <v>377</v>
      </c>
      <c r="D3593" t="s">
        <v>105</v>
      </c>
      <c r="E3593" t="s">
        <v>366</v>
      </c>
      <c r="F3593" s="113" t="str">
        <f>VLOOKUP(B3593,'DEER BldgType Assignment'!$B$7:$C$139,2,FALSE)</f>
        <v>MLI</v>
      </c>
      <c r="G3593" s="113"/>
      <c r="H3593" s="113" t="str">
        <f t="shared" si="56"/>
        <v>MLI</v>
      </c>
      <c r="I3593">
        <v>1</v>
      </c>
    </row>
    <row r="3594" spans="2:9">
      <c r="B3594" t="s">
        <v>293</v>
      </c>
      <c r="C3594" t="s">
        <v>34</v>
      </c>
      <c r="D3594" t="s">
        <v>34</v>
      </c>
      <c r="E3594" t="s">
        <v>370</v>
      </c>
      <c r="F3594" s="113" t="str">
        <f>VLOOKUP(B3594,'DEER BldgType Assignment'!$B$7:$C$139,2,FALSE)</f>
        <v>OfS</v>
      </c>
      <c r="G3594" s="113"/>
      <c r="H3594" s="113" t="str">
        <f t="shared" si="56"/>
        <v>OfS</v>
      </c>
      <c r="I3594">
        <v>1</v>
      </c>
    </row>
    <row r="3595" spans="2:9">
      <c r="B3595" t="s">
        <v>293</v>
      </c>
      <c r="C3595" t="s">
        <v>34</v>
      </c>
      <c r="D3595" t="s">
        <v>34</v>
      </c>
      <c r="E3595" t="s">
        <v>372</v>
      </c>
      <c r="F3595" s="113" t="str">
        <f>VLOOKUP(B3595,'DEER BldgType Assignment'!$B$7:$C$139,2,FALSE)</f>
        <v>OfS</v>
      </c>
      <c r="G3595" s="113"/>
      <c r="H3595" s="113" t="str">
        <f t="shared" si="56"/>
        <v>OfS</v>
      </c>
      <c r="I3595">
        <v>1</v>
      </c>
    </row>
    <row r="3596" spans="2:9">
      <c r="B3596" t="s">
        <v>293</v>
      </c>
      <c r="C3596" t="s">
        <v>34</v>
      </c>
      <c r="D3596" t="s">
        <v>34</v>
      </c>
      <c r="E3596" t="s">
        <v>365</v>
      </c>
      <c r="F3596" s="113" t="str">
        <f>VLOOKUP(B3596,'DEER BldgType Assignment'!$B$7:$C$139,2,FALSE)</f>
        <v>OfS</v>
      </c>
      <c r="G3596" s="113"/>
      <c r="H3596" s="113" t="str">
        <f t="shared" si="56"/>
        <v>OfS</v>
      </c>
      <c r="I3596">
        <v>5</v>
      </c>
    </row>
    <row r="3597" spans="2:9">
      <c r="B3597" s="100" t="s">
        <v>235</v>
      </c>
      <c r="C3597" t="s">
        <v>377</v>
      </c>
      <c r="D3597" t="s">
        <v>44</v>
      </c>
      <c r="E3597" t="s">
        <v>367</v>
      </c>
      <c r="F3597" s="113" t="str">
        <f>VLOOKUP(B3597,'DEER BldgType Assignment'!$B$7:$C$139,2,FALSE)</f>
        <v>RSD</v>
      </c>
      <c r="G3597" s="113"/>
      <c r="H3597" s="113" t="str">
        <f t="shared" si="56"/>
        <v>RSD</v>
      </c>
      <c r="I3597">
        <v>3</v>
      </c>
    </row>
    <row r="3598" spans="2:9">
      <c r="B3598" s="100" t="s">
        <v>235</v>
      </c>
      <c r="C3598" t="s">
        <v>377</v>
      </c>
      <c r="D3598" t="s">
        <v>44</v>
      </c>
      <c r="E3598" t="s">
        <v>365</v>
      </c>
      <c r="F3598" s="113" t="str">
        <f>VLOOKUP(B3598,'DEER BldgType Assignment'!$B$7:$C$139,2,FALSE)</f>
        <v>RSD</v>
      </c>
      <c r="G3598" s="113"/>
      <c r="H3598" s="113" t="str">
        <f t="shared" si="56"/>
        <v>RSD</v>
      </c>
      <c r="I3598">
        <v>3</v>
      </c>
    </row>
    <row r="3599" spans="2:9">
      <c r="B3599" s="100" t="s">
        <v>235</v>
      </c>
      <c r="C3599" t="s">
        <v>377</v>
      </c>
      <c r="D3599" t="s">
        <v>44</v>
      </c>
      <c r="E3599" t="s">
        <v>371</v>
      </c>
      <c r="F3599" s="113" t="str">
        <f>VLOOKUP(B3599,'DEER BldgType Assignment'!$B$7:$C$139,2,FALSE)</f>
        <v>RSD</v>
      </c>
      <c r="G3599" s="113"/>
      <c r="H3599" s="113" t="str">
        <f t="shared" si="56"/>
        <v>RSD</v>
      </c>
      <c r="I3599">
        <v>1</v>
      </c>
    </row>
    <row r="3600" spans="2:9">
      <c r="B3600" s="100" t="s">
        <v>235</v>
      </c>
      <c r="C3600" t="s">
        <v>377</v>
      </c>
      <c r="D3600" t="s">
        <v>44</v>
      </c>
      <c r="E3600" t="s">
        <v>340</v>
      </c>
      <c r="F3600" s="113" t="str">
        <f>VLOOKUP(B3600,'DEER BldgType Assignment'!$B$7:$C$139,2,FALSE)</f>
        <v>RSD</v>
      </c>
      <c r="G3600" s="113"/>
      <c r="H3600" s="113" t="str">
        <f t="shared" si="56"/>
        <v>RSD</v>
      </c>
      <c r="I3600">
        <v>4</v>
      </c>
    </row>
    <row r="3601" spans="2:9">
      <c r="B3601" t="s">
        <v>345</v>
      </c>
      <c r="C3601" t="s">
        <v>373</v>
      </c>
      <c r="D3601" t="s">
        <v>52</v>
      </c>
      <c r="E3601" t="s">
        <v>365</v>
      </c>
      <c r="F3601" s="113" t="str">
        <f>VLOOKUP(B3601,'DEER BldgType Assignment'!$B$7:$C$139,2,FALSE)</f>
        <v>SUn</v>
      </c>
      <c r="G3601" s="113"/>
      <c r="H3601" s="113" t="str">
        <f t="shared" si="56"/>
        <v>SUn</v>
      </c>
      <c r="I3601">
        <v>9</v>
      </c>
    </row>
    <row r="3602" spans="2:9">
      <c r="B3602" t="s">
        <v>345</v>
      </c>
      <c r="C3602" t="s">
        <v>373</v>
      </c>
      <c r="D3602" t="s">
        <v>52</v>
      </c>
      <c r="E3602" t="s">
        <v>371</v>
      </c>
      <c r="F3602" s="113" t="str">
        <f>VLOOKUP(B3602,'DEER BldgType Assignment'!$B$7:$C$139,2,FALSE)</f>
        <v>SUn</v>
      </c>
      <c r="G3602" s="113"/>
      <c r="H3602" s="113" t="str">
        <f t="shared" si="56"/>
        <v>SUn</v>
      </c>
      <c r="I3602">
        <v>5</v>
      </c>
    </row>
    <row r="3603" spans="2:9">
      <c r="B3603" t="s">
        <v>345</v>
      </c>
      <c r="C3603" t="s">
        <v>373</v>
      </c>
      <c r="D3603" t="s">
        <v>52</v>
      </c>
      <c r="E3603" t="s">
        <v>340</v>
      </c>
      <c r="F3603" s="113" t="str">
        <f>VLOOKUP(B3603,'DEER BldgType Assignment'!$B$7:$C$139,2,FALSE)</f>
        <v>SUn</v>
      </c>
      <c r="G3603" s="113"/>
      <c r="H3603" s="113" t="str">
        <f t="shared" si="56"/>
        <v>SUn</v>
      </c>
      <c r="I3603">
        <v>2</v>
      </c>
    </row>
    <row r="3604" spans="2:9">
      <c r="B3604" t="s">
        <v>285</v>
      </c>
      <c r="C3604" t="s">
        <v>34</v>
      </c>
      <c r="D3604" t="s">
        <v>40</v>
      </c>
      <c r="E3604" t="s">
        <v>370</v>
      </c>
      <c r="F3604" s="113" t="str">
        <f>VLOOKUP(B3604,'DEER BldgType Assignment'!$B$7:$C$139,2,FALSE)</f>
        <v>MBT</v>
      </c>
      <c r="G3604" s="113"/>
      <c r="H3604" s="113" t="str">
        <f t="shared" si="56"/>
        <v>MBT</v>
      </c>
      <c r="I3604">
        <v>1</v>
      </c>
    </row>
    <row r="3605" spans="2:9">
      <c r="B3605" t="s">
        <v>285</v>
      </c>
      <c r="C3605" t="s">
        <v>34</v>
      </c>
      <c r="D3605" t="s">
        <v>40</v>
      </c>
      <c r="E3605" t="s">
        <v>365</v>
      </c>
      <c r="F3605" s="113" t="str">
        <f>VLOOKUP(B3605,'DEER BldgType Assignment'!$B$7:$C$139,2,FALSE)</f>
        <v>MBT</v>
      </c>
      <c r="G3605" s="113"/>
      <c r="H3605" s="113" t="str">
        <f t="shared" si="56"/>
        <v>MBT</v>
      </c>
      <c r="I3605">
        <v>4</v>
      </c>
    </row>
    <row r="3606" spans="2:9">
      <c r="B3606" t="s">
        <v>285</v>
      </c>
      <c r="C3606" t="s">
        <v>34</v>
      </c>
      <c r="D3606" t="s">
        <v>40</v>
      </c>
      <c r="E3606" t="s">
        <v>340</v>
      </c>
      <c r="F3606" s="113" t="str">
        <f>VLOOKUP(B3606,'DEER BldgType Assignment'!$B$7:$C$139,2,FALSE)</f>
        <v>MBT</v>
      </c>
      <c r="G3606" s="113"/>
      <c r="H3606" s="113" t="str">
        <f t="shared" si="56"/>
        <v>MBT</v>
      </c>
      <c r="I3606">
        <v>2</v>
      </c>
    </row>
    <row r="3607" spans="2:9">
      <c r="B3607" t="s">
        <v>223</v>
      </c>
      <c r="C3607" t="s">
        <v>276</v>
      </c>
      <c r="D3607" t="s">
        <v>105</v>
      </c>
      <c r="E3607" t="s">
        <v>370</v>
      </c>
      <c r="F3607" s="113" t="str">
        <f>VLOOKUP(B3607,'DEER BldgType Assignment'!$B$7:$C$139,2,FALSE)</f>
        <v>MLI</v>
      </c>
      <c r="G3607" s="113"/>
      <c r="H3607" s="113" t="str">
        <f t="shared" si="56"/>
        <v>MLI</v>
      </c>
      <c r="I3607">
        <v>2</v>
      </c>
    </row>
    <row r="3608" spans="2:9">
      <c r="B3608" t="s">
        <v>223</v>
      </c>
      <c r="C3608" t="s">
        <v>276</v>
      </c>
      <c r="D3608" t="s">
        <v>105</v>
      </c>
      <c r="E3608" t="s">
        <v>365</v>
      </c>
      <c r="F3608" s="113" t="str">
        <f>VLOOKUP(B3608,'DEER BldgType Assignment'!$B$7:$C$139,2,FALSE)</f>
        <v>MLI</v>
      </c>
      <c r="G3608" s="113"/>
      <c r="H3608" s="113" t="str">
        <f t="shared" si="56"/>
        <v>MLI</v>
      </c>
      <c r="I3608">
        <v>1</v>
      </c>
    </row>
    <row r="3609" spans="2:9">
      <c r="B3609" t="s">
        <v>223</v>
      </c>
      <c r="C3609" t="s">
        <v>276</v>
      </c>
      <c r="D3609" t="s">
        <v>105</v>
      </c>
      <c r="E3609" t="s">
        <v>371</v>
      </c>
      <c r="F3609" s="113" t="str">
        <f>VLOOKUP(B3609,'DEER BldgType Assignment'!$B$7:$C$139,2,FALSE)</f>
        <v>MLI</v>
      </c>
      <c r="G3609" s="113"/>
      <c r="H3609" s="113" t="str">
        <f t="shared" si="56"/>
        <v>MLI</v>
      </c>
      <c r="I3609">
        <v>4</v>
      </c>
    </row>
    <row r="3610" spans="2:9">
      <c r="B3610" t="s">
        <v>234</v>
      </c>
      <c r="C3610" t="s">
        <v>15</v>
      </c>
      <c r="D3610" t="s">
        <v>15</v>
      </c>
      <c r="E3610" t="s">
        <v>366</v>
      </c>
      <c r="F3610" s="113" t="str">
        <f>VLOOKUP(B3610,'DEER BldgType Assignment'!$B$7:$C$139,2,FALSE)</f>
        <v>Asm</v>
      </c>
      <c r="G3610" s="113"/>
      <c r="H3610" s="113" t="str">
        <f t="shared" si="56"/>
        <v>Asm</v>
      </c>
      <c r="I3610">
        <v>2</v>
      </c>
    </row>
    <row r="3611" spans="2:9">
      <c r="B3611" t="s">
        <v>234</v>
      </c>
      <c r="C3611" t="s">
        <v>15</v>
      </c>
      <c r="D3611" t="s">
        <v>15</v>
      </c>
      <c r="E3611" t="s">
        <v>340</v>
      </c>
      <c r="F3611" s="113" t="str">
        <f>VLOOKUP(B3611,'DEER BldgType Assignment'!$B$7:$C$139,2,FALSE)</f>
        <v>Asm</v>
      </c>
      <c r="G3611" s="113"/>
      <c r="H3611" s="113" t="str">
        <f t="shared" si="56"/>
        <v>Asm</v>
      </c>
      <c r="I3611">
        <v>1</v>
      </c>
    </row>
    <row r="3612" spans="2:9">
      <c r="B3612" t="s">
        <v>234</v>
      </c>
      <c r="C3612" t="s">
        <v>15</v>
      </c>
      <c r="D3612" t="s">
        <v>15</v>
      </c>
      <c r="E3612" t="s">
        <v>15</v>
      </c>
      <c r="F3612" s="113" t="str">
        <f>VLOOKUP(B3612,'DEER BldgType Assignment'!$B$7:$C$139,2,FALSE)</f>
        <v>Asm</v>
      </c>
      <c r="G3612" s="113"/>
      <c r="H3612" s="113" t="str">
        <f t="shared" si="56"/>
        <v>Asm</v>
      </c>
      <c r="I3612">
        <v>7</v>
      </c>
    </row>
    <row r="3613" spans="2:9">
      <c r="B3613" t="s">
        <v>234</v>
      </c>
      <c r="C3613" t="s">
        <v>15</v>
      </c>
      <c r="D3613" t="s">
        <v>15</v>
      </c>
      <c r="E3613" t="s">
        <v>372</v>
      </c>
      <c r="F3613" s="113" t="str">
        <f>VLOOKUP(B3613,'DEER BldgType Assignment'!$B$7:$C$139,2,FALSE)</f>
        <v>Asm</v>
      </c>
      <c r="G3613" s="113"/>
      <c r="H3613" s="113" t="str">
        <f t="shared" si="56"/>
        <v>Asm</v>
      </c>
      <c r="I3613">
        <v>2</v>
      </c>
    </row>
    <row r="3614" spans="2:9">
      <c r="B3614" t="s">
        <v>234</v>
      </c>
      <c r="C3614" t="s">
        <v>15</v>
      </c>
      <c r="D3614" t="s">
        <v>15</v>
      </c>
      <c r="E3614" t="s">
        <v>365</v>
      </c>
      <c r="F3614" s="113" t="str">
        <f>VLOOKUP(B3614,'DEER BldgType Assignment'!$B$7:$C$139,2,FALSE)</f>
        <v>Asm</v>
      </c>
      <c r="G3614" s="113"/>
      <c r="H3614" s="113" t="str">
        <f t="shared" si="56"/>
        <v>Asm</v>
      </c>
      <c r="I3614">
        <v>4</v>
      </c>
    </row>
    <row r="3615" spans="2:9">
      <c r="B3615" t="s">
        <v>234</v>
      </c>
      <c r="C3615" t="s">
        <v>15</v>
      </c>
      <c r="D3615" t="s">
        <v>15</v>
      </c>
      <c r="E3615" t="s">
        <v>371</v>
      </c>
      <c r="F3615" s="113" t="str">
        <f>VLOOKUP(B3615,'DEER BldgType Assignment'!$B$7:$C$139,2,FALSE)</f>
        <v>Asm</v>
      </c>
      <c r="G3615" s="113"/>
      <c r="H3615" s="113" t="str">
        <f t="shared" si="56"/>
        <v>Asm</v>
      </c>
      <c r="I3615">
        <v>2</v>
      </c>
    </row>
    <row r="3616" spans="2:9">
      <c r="B3616" t="s">
        <v>215</v>
      </c>
      <c r="C3616" t="s">
        <v>34</v>
      </c>
      <c r="D3616" t="s">
        <v>36</v>
      </c>
      <c r="E3616" t="s">
        <v>367</v>
      </c>
      <c r="F3616" s="113" t="str">
        <f>VLOOKUP(B3616,'DEER BldgType Assignment'!$B$7:$C$139,2,FALSE)</f>
        <v>OfL</v>
      </c>
      <c r="G3616" s="113"/>
      <c r="H3616" s="113" t="str">
        <f t="shared" si="56"/>
        <v>OfL</v>
      </c>
      <c r="I3616">
        <v>1</v>
      </c>
    </row>
    <row r="3617" spans="2:9">
      <c r="B3617" t="s">
        <v>215</v>
      </c>
      <c r="C3617" t="s">
        <v>34</v>
      </c>
      <c r="D3617" t="s">
        <v>36</v>
      </c>
      <c r="E3617" t="s">
        <v>372</v>
      </c>
      <c r="F3617" s="113" t="str">
        <f>VLOOKUP(B3617,'DEER BldgType Assignment'!$B$7:$C$139,2,FALSE)</f>
        <v>OfL</v>
      </c>
      <c r="G3617" s="113"/>
      <c r="H3617" s="113" t="str">
        <f t="shared" si="56"/>
        <v>OfL</v>
      </c>
      <c r="I3617">
        <v>1</v>
      </c>
    </row>
    <row r="3618" spans="2:9">
      <c r="B3618" t="s">
        <v>215</v>
      </c>
      <c r="C3618" t="s">
        <v>34</v>
      </c>
      <c r="D3618" t="s">
        <v>36</v>
      </c>
      <c r="E3618" t="s">
        <v>365</v>
      </c>
      <c r="F3618" s="113" t="str">
        <f>VLOOKUP(B3618,'DEER BldgType Assignment'!$B$7:$C$139,2,FALSE)</f>
        <v>OfL</v>
      </c>
      <c r="G3618" s="113"/>
      <c r="H3618" s="113" t="str">
        <f t="shared" si="56"/>
        <v>OfL</v>
      </c>
      <c r="I3618">
        <v>1</v>
      </c>
    </row>
    <row r="3619" spans="2:9">
      <c r="B3619" t="s">
        <v>215</v>
      </c>
      <c r="C3619" t="s">
        <v>34</v>
      </c>
      <c r="D3619" t="s">
        <v>36</v>
      </c>
      <c r="E3619" t="s">
        <v>366</v>
      </c>
      <c r="F3619" s="113" t="str">
        <f>VLOOKUP(B3619,'DEER BldgType Assignment'!$B$7:$C$139,2,FALSE)</f>
        <v>OfL</v>
      </c>
      <c r="G3619" s="113"/>
      <c r="H3619" s="113" t="str">
        <f t="shared" si="56"/>
        <v>OfL</v>
      </c>
      <c r="I3619">
        <v>1</v>
      </c>
    </row>
    <row r="3620" spans="2:9">
      <c r="B3620" t="s">
        <v>215</v>
      </c>
      <c r="C3620" t="s">
        <v>34</v>
      </c>
      <c r="D3620" t="s">
        <v>36</v>
      </c>
      <c r="E3620" t="s">
        <v>340</v>
      </c>
      <c r="F3620" s="113" t="str">
        <f>VLOOKUP(B3620,'DEER BldgType Assignment'!$B$7:$C$139,2,FALSE)</f>
        <v>OfL</v>
      </c>
      <c r="G3620" s="113"/>
      <c r="H3620" s="113" t="str">
        <f t="shared" si="56"/>
        <v>OfL</v>
      </c>
      <c r="I3620">
        <v>2</v>
      </c>
    </row>
    <row r="3621" spans="2:9">
      <c r="B3621" t="s">
        <v>324</v>
      </c>
      <c r="C3621" t="s">
        <v>48</v>
      </c>
      <c r="D3621" t="s">
        <v>48</v>
      </c>
      <c r="E3621" t="s">
        <v>366</v>
      </c>
      <c r="F3621" s="113" t="str">
        <f>VLOOKUP(B3621,'DEER BldgType Assignment'!$B$7:$C$139,2,FALSE)</f>
        <v>RtS</v>
      </c>
      <c r="G3621" s="113"/>
      <c r="H3621" s="113" t="str">
        <f t="shared" si="56"/>
        <v>RtS</v>
      </c>
      <c r="I3621">
        <v>1</v>
      </c>
    </row>
    <row r="3622" spans="2:9">
      <c r="B3622" t="s">
        <v>324</v>
      </c>
      <c r="C3622" t="s">
        <v>48</v>
      </c>
      <c r="D3622" t="s">
        <v>48</v>
      </c>
      <c r="E3622" t="s">
        <v>142</v>
      </c>
      <c r="F3622" s="113" t="str">
        <f>VLOOKUP(B3622,'DEER BldgType Assignment'!$B$7:$C$139,2,FALSE)</f>
        <v>RtS</v>
      </c>
      <c r="G3622" s="113"/>
      <c r="H3622" s="113" t="str">
        <f t="shared" si="56"/>
        <v>RtS</v>
      </c>
      <c r="I3622">
        <v>1</v>
      </c>
    </row>
    <row r="3623" spans="2:9">
      <c r="B3623" s="100" t="s">
        <v>284</v>
      </c>
      <c r="C3623" t="s">
        <v>44</v>
      </c>
      <c r="D3623" t="s">
        <v>42</v>
      </c>
      <c r="E3623" t="s">
        <v>340</v>
      </c>
      <c r="F3623" s="113" t="str">
        <f>VLOOKUP(B3623,'DEER BldgType Assignment'!$B$7:$C$139,2,FALSE)</f>
        <v>RFF</v>
      </c>
      <c r="G3623" s="113"/>
      <c r="H3623" s="113" t="str">
        <f t="shared" si="56"/>
        <v>RFF</v>
      </c>
      <c r="I3623">
        <v>1</v>
      </c>
    </row>
    <row r="3624" spans="2:9">
      <c r="B3624" s="100" t="s">
        <v>284</v>
      </c>
      <c r="C3624" t="s">
        <v>44</v>
      </c>
      <c r="D3624" t="s">
        <v>42</v>
      </c>
      <c r="E3624" t="s">
        <v>139</v>
      </c>
      <c r="F3624" s="113" t="str">
        <f>VLOOKUP(B3624,'DEER BldgType Assignment'!$B$7:$C$139,2,FALSE)</f>
        <v>RFF</v>
      </c>
      <c r="G3624" s="113"/>
      <c r="H3624" s="113" t="str">
        <f t="shared" si="56"/>
        <v>RFF</v>
      </c>
      <c r="I3624">
        <v>1</v>
      </c>
    </row>
    <row r="3625" spans="2:9">
      <c r="B3625" t="s">
        <v>284</v>
      </c>
      <c r="C3625" t="s">
        <v>42</v>
      </c>
      <c r="D3625" t="s">
        <v>42</v>
      </c>
      <c r="E3625" t="s">
        <v>139</v>
      </c>
      <c r="F3625" s="113" t="str">
        <f>VLOOKUP(B3625,'DEER BldgType Assignment'!$B$7:$C$139,2,FALSE)</f>
        <v>RFF</v>
      </c>
      <c r="G3625" s="113"/>
      <c r="H3625" s="113" t="str">
        <f t="shared" si="56"/>
        <v>RFF</v>
      </c>
      <c r="I3625">
        <v>2</v>
      </c>
    </row>
    <row r="3626" spans="2:9">
      <c r="B3626" t="s">
        <v>284</v>
      </c>
      <c r="C3626" t="s">
        <v>42</v>
      </c>
      <c r="D3626" t="s">
        <v>42</v>
      </c>
      <c r="E3626" t="s">
        <v>372</v>
      </c>
      <c r="F3626" s="113" t="str">
        <f>VLOOKUP(B3626,'DEER BldgType Assignment'!$B$7:$C$139,2,FALSE)</f>
        <v>RFF</v>
      </c>
      <c r="G3626" s="113"/>
      <c r="H3626" s="113" t="str">
        <f t="shared" si="56"/>
        <v>RFF</v>
      </c>
      <c r="I3626">
        <v>2</v>
      </c>
    </row>
    <row r="3627" spans="2:9">
      <c r="B3627" t="s">
        <v>324</v>
      </c>
      <c r="C3627" t="s">
        <v>48</v>
      </c>
      <c r="D3627" t="s">
        <v>48</v>
      </c>
      <c r="E3627" t="s">
        <v>142</v>
      </c>
      <c r="F3627" s="113" t="str">
        <f>VLOOKUP(B3627,'DEER BldgType Assignment'!$B$7:$C$139,2,FALSE)</f>
        <v>RtS</v>
      </c>
      <c r="G3627" s="113"/>
      <c r="H3627" s="113" t="str">
        <f t="shared" si="56"/>
        <v>RtS</v>
      </c>
      <c r="I3627">
        <v>5</v>
      </c>
    </row>
    <row r="3628" spans="2:9">
      <c r="B3628" t="s">
        <v>324</v>
      </c>
      <c r="C3628" t="s">
        <v>48</v>
      </c>
      <c r="D3628" t="s">
        <v>48</v>
      </c>
      <c r="E3628" t="s">
        <v>142</v>
      </c>
      <c r="F3628" s="113" t="str">
        <f>VLOOKUP(B3628,'DEER BldgType Assignment'!$B$7:$C$139,2,FALSE)</f>
        <v>RtS</v>
      </c>
      <c r="G3628" s="113"/>
      <c r="H3628" s="113" t="str">
        <f t="shared" si="56"/>
        <v>RtS</v>
      </c>
      <c r="I3628">
        <v>7</v>
      </c>
    </row>
    <row r="3629" spans="2:9">
      <c r="B3629" t="s">
        <v>324</v>
      </c>
      <c r="C3629" t="s">
        <v>48</v>
      </c>
      <c r="D3629" t="s">
        <v>48</v>
      </c>
      <c r="E3629" t="s">
        <v>340</v>
      </c>
      <c r="F3629" s="113" t="str">
        <f>VLOOKUP(B3629,'DEER BldgType Assignment'!$B$7:$C$139,2,FALSE)</f>
        <v>RtS</v>
      </c>
      <c r="G3629" s="113"/>
      <c r="H3629" s="113" t="str">
        <f t="shared" si="56"/>
        <v>RtS</v>
      </c>
      <c r="I3629">
        <v>1</v>
      </c>
    </row>
    <row r="3630" spans="2:9">
      <c r="B3630" s="100" t="s">
        <v>229</v>
      </c>
      <c r="C3630" t="s">
        <v>48</v>
      </c>
      <c r="D3630" t="s">
        <v>105</v>
      </c>
      <c r="E3630" t="s">
        <v>372</v>
      </c>
      <c r="F3630" s="113" t="str">
        <f>VLOOKUP(B3630,'DEER BldgType Assignment'!$B$7:$C$139,2,FALSE)</f>
        <v>MLI</v>
      </c>
      <c r="G3630" s="113"/>
      <c r="H3630" s="113" t="str">
        <f t="shared" si="56"/>
        <v>MLI</v>
      </c>
      <c r="I3630">
        <v>1</v>
      </c>
    </row>
    <row r="3631" spans="2:9">
      <c r="B3631" s="100" t="s">
        <v>229</v>
      </c>
      <c r="C3631" t="s">
        <v>48</v>
      </c>
      <c r="D3631" t="s">
        <v>105</v>
      </c>
      <c r="E3631" t="s">
        <v>365</v>
      </c>
      <c r="F3631" s="113" t="str">
        <f>VLOOKUP(B3631,'DEER BldgType Assignment'!$B$7:$C$139,2,FALSE)</f>
        <v>MLI</v>
      </c>
      <c r="G3631" s="113"/>
      <c r="H3631" s="113" t="str">
        <f t="shared" si="56"/>
        <v>MLI</v>
      </c>
      <c r="I3631">
        <v>2</v>
      </c>
    </row>
    <row r="3632" spans="2:9">
      <c r="B3632" s="100" t="s">
        <v>229</v>
      </c>
      <c r="C3632" t="s">
        <v>48</v>
      </c>
      <c r="D3632" t="s">
        <v>105</v>
      </c>
      <c r="E3632" t="s">
        <v>340</v>
      </c>
      <c r="F3632" s="113" t="str">
        <f>VLOOKUP(B3632,'DEER BldgType Assignment'!$B$7:$C$139,2,FALSE)</f>
        <v>MLI</v>
      </c>
      <c r="G3632" s="113"/>
      <c r="H3632" s="113" t="str">
        <f t="shared" si="56"/>
        <v>MLI</v>
      </c>
      <c r="I3632">
        <v>2</v>
      </c>
    </row>
    <row r="3633" spans="2:9">
      <c r="B3633" t="s">
        <v>109</v>
      </c>
      <c r="C3633" t="s">
        <v>368</v>
      </c>
      <c r="D3633" t="s">
        <v>109</v>
      </c>
      <c r="E3633" t="s">
        <v>369</v>
      </c>
      <c r="F3633" s="113" t="str">
        <f>VLOOKUP(B3633,'DEER BldgType Assignment'!$B$7:$C$139,2,FALSE)</f>
        <v>Mtl</v>
      </c>
      <c r="G3633" s="113"/>
      <c r="H3633" s="113" t="str">
        <f t="shared" si="56"/>
        <v>Mtl</v>
      </c>
      <c r="I3633">
        <v>3</v>
      </c>
    </row>
    <row r="3634" spans="2:9">
      <c r="B3634" t="s">
        <v>109</v>
      </c>
      <c r="C3634" t="s">
        <v>368</v>
      </c>
      <c r="D3634" t="s">
        <v>109</v>
      </c>
      <c r="E3634" t="s">
        <v>367</v>
      </c>
      <c r="F3634" s="113" t="str">
        <f>VLOOKUP(B3634,'DEER BldgType Assignment'!$B$7:$C$139,2,FALSE)</f>
        <v>Mtl</v>
      </c>
      <c r="G3634" s="113"/>
      <c r="H3634" s="113" t="str">
        <f t="shared" si="56"/>
        <v>Mtl</v>
      </c>
      <c r="I3634">
        <v>1</v>
      </c>
    </row>
    <row r="3635" spans="2:9">
      <c r="B3635" t="s">
        <v>333</v>
      </c>
      <c r="C3635" t="s">
        <v>48</v>
      </c>
      <c r="D3635" t="s">
        <v>46</v>
      </c>
      <c r="E3635" t="s">
        <v>340</v>
      </c>
      <c r="F3635" s="113" t="str">
        <f>VLOOKUP(B3635,'DEER BldgType Assignment'!$B$7:$C$139,2,FALSE)</f>
        <v>RtL</v>
      </c>
      <c r="G3635" s="113"/>
      <c r="H3635" s="113" t="str">
        <f t="shared" si="56"/>
        <v>RtL</v>
      </c>
      <c r="I3635">
        <v>2</v>
      </c>
    </row>
    <row r="3636" spans="2:9">
      <c r="B3636" t="s">
        <v>333</v>
      </c>
      <c r="C3636" t="s">
        <v>48</v>
      </c>
      <c r="D3636" t="s">
        <v>46</v>
      </c>
      <c r="E3636" t="s">
        <v>370</v>
      </c>
      <c r="F3636" s="113" t="str">
        <f>VLOOKUP(B3636,'DEER BldgType Assignment'!$B$7:$C$139,2,FALSE)</f>
        <v>RtL</v>
      </c>
      <c r="G3636" s="113"/>
      <c r="H3636" s="113" t="str">
        <f t="shared" si="56"/>
        <v>RtL</v>
      </c>
      <c r="I3636">
        <v>2</v>
      </c>
    </row>
    <row r="3637" spans="2:9">
      <c r="B3637" t="s">
        <v>333</v>
      </c>
      <c r="C3637" t="s">
        <v>48</v>
      </c>
      <c r="D3637" t="s">
        <v>46</v>
      </c>
      <c r="E3637" t="s">
        <v>372</v>
      </c>
      <c r="F3637" s="113" t="str">
        <f>VLOOKUP(B3637,'DEER BldgType Assignment'!$B$7:$C$139,2,FALSE)</f>
        <v>RtL</v>
      </c>
      <c r="G3637" s="113"/>
      <c r="H3637" s="113" t="str">
        <f t="shared" si="56"/>
        <v>RtL</v>
      </c>
      <c r="I3637">
        <v>1</v>
      </c>
    </row>
    <row r="3638" spans="2:9">
      <c r="B3638" t="s">
        <v>333</v>
      </c>
      <c r="C3638" t="s">
        <v>48</v>
      </c>
      <c r="D3638" t="s">
        <v>46</v>
      </c>
      <c r="E3638" t="s">
        <v>365</v>
      </c>
      <c r="F3638" s="113" t="str">
        <f>VLOOKUP(B3638,'DEER BldgType Assignment'!$B$7:$C$139,2,FALSE)</f>
        <v>RtL</v>
      </c>
      <c r="G3638" s="113"/>
      <c r="H3638" s="113" t="str">
        <f t="shared" si="56"/>
        <v>RtL</v>
      </c>
      <c r="I3638">
        <v>2</v>
      </c>
    </row>
    <row r="3639" spans="2:9">
      <c r="B3639" t="s">
        <v>333</v>
      </c>
      <c r="C3639" t="s">
        <v>48</v>
      </c>
      <c r="D3639" t="s">
        <v>46</v>
      </c>
      <c r="E3639" t="s">
        <v>142</v>
      </c>
      <c r="F3639" s="113" t="str">
        <f>VLOOKUP(B3639,'DEER BldgType Assignment'!$B$7:$C$139,2,FALSE)</f>
        <v>RtL</v>
      </c>
      <c r="G3639" s="113"/>
      <c r="H3639" s="113" t="str">
        <f t="shared" si="56"/>
        <v>RtL</v>
      </c>
      <c r="I3639">
        <v>4</v>
      </c>
    </row>
    <row r="3640" spans="2:9">
      <c r="B3640" t="s">
        <v>234</v>
      </c>
      <c r="C3640" t="s">
        <v>15</v>
      </c>
      <c r="D3640" t="s">
        <v>15</v>
      </c>
      <c r="E3640" t="s">
        <v>15</v>
      </c>
      <c r="F3640" s="113" t="str">
        <f>VLOOKUP(B3640,'DEER BldgType Assignment'!$B$7:$C$139,2,FALSE)</f>
        <v>Asm</v>
      </c>
      <c r="G3640" s="113"/>
      <c r="H3640" s="113" t="str">
        <f t="shared" si="56"/>
        <v>Asm</v>
      </c>
      <c r="I3640">
        <v>5</v>
      </c>
    </row>
    <row r="3641" spans="2:9">
      <c r="B3641" t="s">
        <v>234</v>
      </c>
      <c r="C3641" t="s">
        <v>15</v>
      </c>
      <c r="D3641" t="s">
        <v>15</v>
      </c>
      <c r="E3641" t="s">
        <v>367</v>
      </c>
      <c r="F3641" s="113" t="str">
        <f>VLOOKUP(B3641,'DEER BldgType Assignment'!$B$7:$C$139,2,FALSE)</f>
        <v>Asm</v>
      </c>
      <c r="G3641" s="113"/>
      <c r="H3641" s="113" t="str">
        <f t="shared" si="56"/>
        <v>Asm</v>
      </c>
      <c r="I3641">
        <v>1</v>
      </c>
    </row>
    <row r="3642" spans="2:9">
      <c r="B3642" t="s">
        <v>234</v>
      </c>
      <c r="C3642" t="s">
        <v>15</v>
      </c>
      <c r="D3642" t="s">
        <v>15</v>
      </c>
      <c r="E3642" t="s">
        <v>372</v>
      </c>
      <c r="F3642" s="113" t="str">
        <f>VLOOKUP(B3642,'DEER BldgType Assignment'!$B$7:$C$139,2,FALSE)</f>
        <v>Asm</v>
      </c>
      <c r="G3642" s="113"/>
      <c r="H3642" s="113" t="str">
        <f t="shared" si="56"/>
        <v>Asm</v>
      </c>
      <c r="I3642">
        <v>1</v>
      </c>
    </row>
    <row r="3643" spans="2:9">
      <c r="B3643" t="s">
        <v>234</v>
      </c>
      <c r="C3643" t="s">
        <v>15</v>
      </c>
      <c r="D3643" t="s">
        <v>15</v>
      </c>
      <c r="E3643" t="s">
        <v>371</v>
      </c>
      <c r="F3643" s="113" t="str">
        <f>VLOOKUP(B3643,'DEER BldgType Assignment'!$B$7:$C$139,2,FALSE)</f>
        <v>Asm</v>
      </c>
      <c r="G3643" s="113"/>
      <c r="H3643" s="113" t="str">
        <f t="shared" si="56"/>
        <v>Asm</v>
      </c>
      <c r="I3643">
        <v>1</v>
      </c>
    </row>
    <row r="3644" spans="2:9">
      <c r="B3644" t="s">
        <v>324</v>
      </c>
      <c r="C3644" t="s">
        <v>48</v>
      </c>
      <c r="D3644" t="s">
        <v>48</v>
      </c>
      <c r="E3644" t="s">
        <v>365</v>
      </c>
      <c r="F3644" s="113" t="str">
        <f>VLOOKUP(B3644,'DEER BldgType Assignment'!$B$7:$C$139,2,FALSE)</f>
        <v>RtS</v>
      </c>
      <c r="G3644" s="113"/>
      <c r="H3644" s="113" t="str">
        <f t="shared" si="56"/>
        <v>RtS</v>
      </c>
      <c r="I3644">
        <v>3</v>
      </c>
    </row>
    <row r="3645" spans="2:9">
      <c r="B3645" t="s">
        <v>324</v>
      </c>
      <c r="C3645" t="s">
        <v>48</v>
      </c>
      <c r="D3645" t="s">
        <v>48</v>
      </c>
      <c r="E3645" t="s">
        <v>142</v>
      </c>
      <c r="F3645" s="113" t="str">
        <f>VLOOKUP(B3645,'DEER BldgType Assignment'!$B$7:$C$139,2,FALSE)</f>
        <v>RtS</v>
      </c>
      <c r="G3645" s="113"/>
      <c r="H3645" s="113" t="str">
        <f t="shared" si="56"/>
        <v>RtS</v>
      </c>
      <c r="I3645">
        <v>2</v>
      </c>
    </row>
    <row r="3646" spans="2:9">
      <c r="B3646" t="s">
        <v>234</v>
      </c>
      <c r="C3646" t="s">
        <v>15</v>
      </c>
      <c r="D3646" t="s">
        <v>15</v>
      </c>
      <c r="E3646" t="s">
        <v>15</v>
      </c>
      <c r="F3646" s="113" t="str">
        <f>VLOOKUP(B3646,'DEER BldgType Assignment'!$B$7:$C$139,2,FALSE)</f>
        <v>Asm</v>
      </c>
      <c r="G3646" s="113"/>
      <c r="H3646" s="113" t="str">
        <f t="shared" si="56"/>
        <v>Asm</v>
      </c>
      <c r="I3646">
        <v>2</v>
      </c>
    </row>
    <row r="3647" spans="2:9">
      <c r="B3647" t="s">
        <v>234</v>
      </c>
      <c r="C3647" t="s">
        <v>15</v>
      </c>
      <c r="D3647" t="s">
        <v>15</v>
      </c>
      <c r="E3647" t="s">
        <v>367</v>
      </c>
      <c r="F3647" s="113" t="str">
        <f>VLOOKUP(B3647,'DEER BldgType Assignment'!$B$7:$C$139,2,FALSE)</f>
        <v>Asm</v>
      </c>
      <c r="G3647" s="113"/>
      <c r="H3647" s="113" t="str">
        <f t="shared" si="56"/>
        <v>Asm</v>
      </c>
      <c r="I3647">
        <v>1</v>
      </c>
    </row>
    <row r="3648" spans="2:9">
      <c r="B3648" t="s">
        <v>234</v>
      </c>
      <c r="C3648" t="s">
        <v>15</v>
      </c>
      <c r="D3648" t="s">
        <v>15</v>
      </c>
      <c r="E3648" t="s">
        <v>372</v>
      </c>
      <c r="F3648" s="113" t="str">
        <f>VLOOKUP(B3648,'DEER BldgType Assignment'!$B$7:$C$139,2,FALSE)</f>
        <v>Asm</v>
      </c>
      <c r="G3648" s="113"/>
      <c r="H3648" s="113" t="str">
        <f t="shared" si="56"/>
        <v>Asm</v>
      </c>
      <c r="I3648">
        <v>2</v>
      </c>
    </row>
    <row r="3649" spans="2:9">
      <c r="B3649" t="s">
        <v>234</v>
      </c>
      <c r="C3649" t="s">
        <v>15</v>
      </c>
      <c r="D3649" t="s">
        <v>15</v>
      </c>
      <c r="E3649" t="s">
        <v>371</v>
      </c>
      <c r="F3649" s="113" t="str">
        <f>VLOOKUP(B3649,'DEER BldgType Assignment'!$B$7:$C$139,2,FALSE)</f>
        <v>Asm</v>
      </c>
      <c r="G3649" s="113"/>
      <c r="H3649" s="113" t="str">
        <f t="shared" si="56"/>
        <v>Asm</v>
      </c>
      <c r="I3649">
        <v>1</v>
      </c>
    </row>
    <row r="3650" spans="2:9">
      <c r="B3650" t="s">
        <v>344</v>
      </c>
      <c r="C3650" t="s">
        <v>373</v>
      </c>
      <c r="D3650" t="s">
        <v>52</v>
      </c>
      <c r="E3650" t="s">
        <v>371</v>
      </c>
      <c r="F3650" s="113" t="str">
        <f>VLOOKUP(B3650,'DEER BldgType Assignment'!$B$7:$C$139,2,FALSE)</f>
        <v>SUn</v>
      </c>
      <c r="G3650" s="113"/>
      <c r="H3650" s="113" t="str">
        <f t="shared" si="56"/>
        <v>SUn</v>
      </c>
      <c r="I3650">
        <v>1</v>
      </c>
    </row>
    <row r="3651" spans="2:9">
      <c r="B3651" t="s">
        <v>344</v>
      </c>
      <c r="C3651" t="s">
        <v>373</v>
      </c>
      <c r="D3651" t="s">
        <v>52</v>
      </c>
      <c r="E3651" t="s">
        <v>365</v>
      </c>
      <c r="F3651" s="113" t="str">
        <f>VLOOKUP(B3651,'DEER BldgType Assignment'!$B$7:$C$139,2,FALSE)</f>
        <v>SUn</v>
      </c>
      <c r="G3651" s="113"/>
      <c r="H3651" s="113" t="str">
        <f t="shared" si="56"/>
        <v>SUn</v>
      </c>
      <c r="I3651">
        <v>2</v>
      </c>
    </row>
    <row r="3652" spans="2:9">
      <c r="B3652" t="s">
        <v>336</v>
      </c>
      <c r="C3652" t="s">
        <v>48</v>
      </c>
      <c r="D3652" t="s">
        <v>48</v>
      </c>
      <c r="E3652" t="s">
        <v>365</v>
      </c>
      <c r="F3652" s="113" t="str">
        <f>VLOOKUP(B3652,'DEER BldgType Assignment'!$B$7:$C$139,2,FALSE)</f>
        <v>RtS</v>
      </c>
      <c r="G3652" s="113"/>
      <c r="H3652" s="113" t="str">
        <f t="shared" si="56"/>
        <v>RtS</v>
      </c>
      <c r="I3652">
        <v>1</v>
      </c>
    </row>
    <row r="3653" spans="2:9">
      <c r="B3653" t="s">
        <v>336</v>
      </c>
      <c r="C3653" t="s">
        <v>48</v>
      </c>
      <c r="D3653" t="s">
        <v>48</v>
      </c>
      <c r="E3653" t="s">
        <v>142</v>
      </c>
      <c r="F3653" s="113" t="str">
        <f>VLOOKUP(B3653,'DEER BldgType Assignment'!$B$7:$C$139,2,FALSE)</f>
        <v>RtS</v>
      </c>
      <c r="G3653" s="113"/>
      <c r="H3653" s="113" t="str">
        <f t="shared" si="56"/>
        <v>RtS</v>
      </c>
      <c r="I3653">
        <v>3</v>
      </c>
    </row>
    <row r="3654" spans="2:9">
      <c r="B3654" t="s">
        <v>336</v>
      </c>
      <c r="C3654" t="s">
        <v>48</v>
      </c>
      <c r="D3654" t="s">
        <v>48</v>
      </c>
      <c r="E3654" t="s">
        <v>340</v>
      </c>
      <c r="F3654" s="113" t="str">
        <f>VLOOKUP(B3654,'DEER BldgType Assignment'!$B$7:$C$139,2,FALSE)</f>
        <v>RtS</v>
      </c>
      <c r="G3654" s="113"/>
      <c r="H3654" s="113" t="str">
        <f t="shared" si="56"/>
        <v>RtS</v>
      </c>
      <c r="I3654">
        <v>1</v>
      </c>
    </row>
    <row r="3655" spans="2:9">
      <c r="B3655" t="s">
        <v>324</v>
      </c>
      <c r="C3655" t="s">
        <v>48</v>
      </c>
      <c r="D3655" t="s">
        <v>48</v>
      </c>
      <c r="E3655" t="s">
        <v>370</v>
      </c>
      <c r="F3655" s="113" t="str">
        <f>VLOOKUP(B3655,'DEER BldgType Assignment'!$B$7:$C$139,2,FALSE)</f>
        <v>RtS</v>
      </c>
      <c r="G3655" s="113"/>
      <c r="H3655" s="113" t="str">
        <f t="shared" si="56"/>
        <v>RtS</v>
      </c>
      <c r="I3655">
        <v>3</v>
      </c>
    </row>
    <row r="3656" spans="2:9">
      <c r="B3656" t="s">
        <v>324</v>
      </c>
      <c r="C3656" t="s">
        <v>48</v>
      </c>
      <c r="D3656" t="s">
        <v>48</v>
      </c>
      <c r="E3656" t="s">
        <v>367</v>
      </c>
      <c r="F3656" s="113" t="str">
        <f>VLOOKUP(B3656,'DEER BldgType Assignment'!$B$7:$C$139,2,FALSE)</f>
        <v>RtS</v>
      </c>
      <c r="G3656" s="113"/>
      <c r="H3656" s="113" t="str">
        <f t="shared" ref="H3656:H3719" si="57">IF(ISBLANK(G3656),F3656,G3656)</f>
        <v>RtS</v>
      </c>
      <c r="I3656">
        <v>2</v>
      </c>
    </row>
    <row r="3657" spans="2:9">
      <c r="B3657" t="s">
        <v>324</v>
      </c>
      <c r="C3657" t="s">
        <v>48</v>
      </c>
      <c r="D3657" t="s">
        <v>48</v>
      </c>
      <c r="E3657" t="s">
        <v>365</v>
      </c>
      <c r="F3657" s="113" t="str">
        <f>VLOOKUP(B3657,'DEER BldgType Assignment'!$B$7:$C$139,2,FALSE)</f>
        <v>RtS</v>
      </c>
      <c r="G3657" s="113"/>
      <c r="H3657" s="113" t="str">
        <f t="shared" si="57"/>
        <v>RtS</v>
      </c>
      <c r="I3657">
        <v>4</v>
      </c>
    </row>
    <row r="3658" spans="2:9">
      <c r="B3658" s="100" t="s">
        <v>324</v>
      </c>
      <c r="C3658" t="s">
        <v>48</v>
      </c>
      <c r="D3658" t="s">
        <v>48</v>
      </c>
      <c r="E3658" t="s">
        <v>367</v>
      </c>
      <c r="F3658" s="113" t="str">
        <f>VLOOKUP(B3658,'DEER BldgType Assignment'!$B$7:$C$139,2,FALSE)</f>
        <v>RtS</v>
      </c>
      <c r="G3658" s="113"/>
      <c r="H3658" s="113" t="str">
        <f t="shared" si="57"/>
        <v>RtS</v>
      </c>
      <c r="I3658">
        <v>1</v>
      </c>
    </row>
    <row r="3659" spans="2:9">
      <c r="B3659" s="100" t="s">
        <v>324</v>
      </c>
      <c r="C3659" t="s">
        <v>48</v>
      </c>
      <c r="D3659" t="s">
        <v>48</v>
      </c>
      <c r="E3659" t="s">
        <v>142</v>
      </c>
      <c r="F3659" s="113" t="str">
        <f>VLOOKUP(B3659,'DEER BldgType Assignment'!$B$7:$C$139,2,FALSE)</f>
        <v>RtS</v>
      </c>
      <c r="G3659" s="113"/>
      <c r="H3659" s="113" t="str">
        <f t="shared" si="57"/>
        <v>RtS</v>
      </c>
      <c r="I3659">
        <v>1</v>
      </c>
    </row>
    <row r="3660" spans="2:9">
      <c r="B3660" s="100" t="s">
        <v>324</v>
      </c>
      <c r="C3660" t="s">
        <v>48</v>
      </c>
      <c r="D3660" t="s">
        <v>48</v>
      </c>
      <c r="E3660" t="s">
        <v>340</v>
      </c>
      <c r="F3660" s="113" t="str">
        <f>VLOOKUP(B3660,'DEER BldgType Assignment'!$B$7:$C$139,2,FALSE)</f>
        <v>RtS</v>
      </c>
      <c r="G3660" s="113"/>
      <c r="H3660" s="113" t="str">
        <f t="shared" si="57"/>
        <v>RtS</v>
      </c>
      <c r="I3660">
        <v>1</v>
      </c>
    </row>
    <row r="3661" spans="2:9">
      <c r="B3661" t="s">
        <v>292</v>
      </c>
      <c r="C3661" t="s">
        <v>42</v>
      </c>
      <c r="D3661" t="s">
        <v>42</v>
      </c>
      <c r="E3661" t="s">
        <v>139</v>
      </c>
      <c r="F3661" s="113" t="str">
        <f>VLOOKUP(B3661,'DEER BldgType Assignment'!$B$7:$C$139,2,FALSE)</f>
        <v>RFF</v>
      </c>
      <c r="G3661" s="113"/>
      <c r="H3661" s="113" t="str">
        <f t="shared" si="57"/>
        <v>RFF</v>
      </c>
      <c r="I3661">
        <v>1</v>
      </c>
    </row>
    <row r="3662" spans="2:9">
      <c r="B3662" t="s">
        <v>231</v>
      </c>
      <c r="C3662" t="s">
        <v>48</v>
      </c>
      <c r="D3662" t="s">
        <v>48</v>
      </c>
      <c r="E3662" t="s">
        <v>366</v>
      </c>
      <c r="F3662" s="113" t="str">
        <f>VLOOKUP(B3662,'DEER BldgType Assignment'!$B$7:$C$139,2,FALSE)</f>
        <v>RtS</v>
      </c>
      <c r="G3662" s="113"/>
      <c r="H3662" s="113" t="str">
        <f t="shared" si="57"/>
        <v>RtS</v>
      </c>
      <c r="I3662">
        <v>1</v>
      </c>
    </row>
    <row r="3663" spans="2:9">
      <c r="B3663" t="s">
        <v>231</v>
      </c>
      <c r="C3663" t="s">
        <v>48</v>
      </c>
      <c r="D3663" t="s">
        <v>48</v>
      </c>
      <c r="E3663" t="s">
        <v>381</v>
      </c>
      <c r="F3663" s="113" t="str">
        <f>VLOOKUP(B3663,'DEER BldgType Assignment'!$B$7:$C$139,2,FALSE)</f>
        <v>RtS</v>
      </c>
      <c r="G3663" s="113"/>
      <c r="H3663" s="113" t="str">
        <f t="shared" si="57"/>
        <v>RtS</v>
      </c>
      <c r="I3663">
        <v>2</v>
      </c>
    </row>
    <row r="3664" spans="2:9">
      <c r="B3664" t="s">
        <v>231</v>
      </c>
      <c r="C3664" t="s">
        <v>48</v>
      </c>
      <c r="D3664" t="s">
        <v>48</v>
      </c>
      <c r="E3664" t="s">
        <v>365</v>
      </c>
      <c r="F3664" s="113" t="str">
        <f>VLOOKUP(B3664,'DEER BldgType Assignment'!$B$7:$C$139,2,FALSE)</f>
        <v>RtS</v>
      </c>
      <c r="G3664" s="113"/>
      <c r="H3664" s="113" t="str">
        <f t="shared" si="57"/>
        <v>RtS</v>
      </c>
      <c r="I3664">
        <v>1</v>
      </c>
    </row>
    <row r="3665" spans="2:9">
      <c r="B3665" t="s">
        <v>231</v>
      </c>
      <c r="C3665" t="s">
        <v>48</v>
      </c>
      <c r="D3665" t="s">
        <v>48</v>
      </c>
      <c r="E3665" t="s">
        <v>142</v>
      </c>
      <c r="F3665" s="113" t="str">
        <f>VLOOKUP(B3665,'DEER BldgType Assignment'!$B$7:$C$139,2,FALSE)</f>
        <v>RtS</v>
      </c>
      <c r="G3665" s="113"/>
      <c r="H3665" s="113" t="str">
        <f t="shared" si="57"/>
        <v>RtS</v>
      </c>
      <c r="I3665">
        <v>1</v>
      </c>
    </row>
    <row r="3666" spans="2:9">
      <c r="B3666" t="s">
        <v>219</v>
      </c>
      <c r="C3666" t="s">
        <v>15</v>
      </c>
      <c r="D3666" t="s">
        <v>15</v>
      </c>
      <c r="E3666" t="s">
        <v>15</v>
      </c>
      <c r="F3666" s="113" t="str">
        <f>VLOOKUP(B3666,'DEER BldgType Assignment'!$B$7:$C$139,2,FALSE)</f>
        <v>Asm</v>
      </c>
      <c r="G3666" s="113"/>
      <c r="H3666" s="113" t="str">
        <f t="shared" si="57"/>
        <v>Asm</v>
      </c>
      <c r="I3666">
        <v>1</v>
      </c>
    </row>
    <row r="3667" spans="2:9">
      <c r="B3667" t="s">
        <v>219</v>
      </c>
      <c r="C3667" t="s">
        <v>15</v>
      </c>
      <c r="D3667" t="s">
        <v>15</v>
      </c>
      <c r="E3667" t="s">
        <v>372</v>
      </c>
      <c r="F3667" s="113" t="str">
        <f>VLOOKUP(B3667,'DEER BldgType Assignment'!$B$7:$C$139,2,FALSE)</f>
        <v>Asm</v>
      </c>
      <c r="G3667" s="113"/>
      <c r="H3667" s="113" t="str">
        <f t="shared" si="57"/>
        <v>Asm</v>
      </c>
      <c r="I3667">
        <v>2</v>
      </c>
    </row>
    <row r="3668" spans="2:9">
      <c r="B3668" t="s">
        <v>219</v>
      </c>
      <c r="C3668" t="s">
        <v>15</v>
      </c>
      <c r="D3668" t="s">
        <v>15</v>
      </c>
      <c r="E3668" t="s">
        <v>365</v>
      </c>
      <c r="F3668" s="113" t="str">
        <f>VLOOKUP(B3668,'DEER BldgType Assignment'!$B$7:$C$139,2,FALSE)</f>
        <v>Asm</v>
      </c>
      <c r="G3668" s="113"/>
      <c r="H3668" s="113" t="str">
        <f t="shared" si="57"/>
        <v>Asm</v>
      </c>
      <c r="I3668">
        <v>1</v>
      </c>
    </row>
    <row r="3669" spans="2:9">
      <c r="B3669" t="s">
        <v>219</v>
      </c>
      <c r="C3669" t="s">
        <v>15</v>
      </c>
      <c r="D3669" t="s">
        <v>15</v>
      </c>
      <c r="E3669" t="s">
        <v>371</v>
      </c>
      <c r="F3669" s="113" t="str">
        <f>VLOOKUP(B3669,'DEER BldgType Assignment'!$B$7:$C$139,2,FALSE)</f>
        <v>Asm</v>
      </c>
      <c r="G3669" s="113"/>
      <c r="H3669" s="113" t="str">
        <f t="shared" si="57"/>
        <v>Asm</v>
      </c>
      <c r="I3669">
        <v>7</v>
      </c>
    </row>
    <row r="3670" spans="2:9">
      <c r="B3670" t="s">
        <v>291</v>
      </c>
      <c r="C3670" t="s">
        <v>17</v>
      </c>
      <c r="D3670" t="s">
        <v>100</v>
      </c>
      <c r="E3670" t="s">
        <v>371</v>
      </c>
      <c r="F3670" s="113" t="str">
        <f>VLOOKUP(B3670,'DEER BldgType Assignment'!$B$7:$C$139,2,FALSE)</f>
        <v>EPr</v>
      </c>
      <c r="G3670" s="113"/>
      <c r="H3670" s="113" t="str">
        <f t="shared" si="57"/>
        <v>EPr</v>
      </c>
      <c r="I3670">
        <v>9</v>
      </c>
    </row>
    <row r="3671" spans="2:9">
      <c r="B3671" t="s">
        <v>339</v>
      </c>
      <c r="C3671" t="s">
        <v>34</v>
      </c>
      <c r="D3671" t="s">
        <v>34</v>
      </c>
      <c r="E3671" t="s">
        <v>372</v>
      </c>
      <c r="F3671" s="113" t="str">
        <f>VLOOKUP(B3671,'DEER BldgType Assignment'!$B$7:$C$139,2,FALSE)</f>
        <v>OfS</v>
      </c>
      <c r="G3671" s="113"/>
      <c r="H3671" s="113" t="str">
        <f t="shared" si="57"/>
        <v>OfS</v>
      </c>
      <c r="I3671">
        <v>2</v>
      </c>
    </row>
    <row r="3672" spans="2:9">
      <c r="B3672" t="s">
        <v>339</v>
      </c>
      <c r="C3672" t="s">
        <v>34</v>
      </c>
      <c r="D3672" t="s">
        <v>34</v>
      </c>
      <c r="E3672" t="s">
        <v>365</v>
      </c>
      <c r="F3672" s="113" t="str">
        <f>VLOOKUP(B3672,'DEER BldgType Assignment'!$B$7:$C$139,2,FALSE)</f>
        <v>OfS</v>
      </c>
      <c r="G3672" s="113"/>
      <c r="H3672" s="113" t="str">
        <f t="shared" si="57"/>
        <v>OfS</v>
      </c>
      <c r="I3672">
        <v>8</v>
      </c>
    </row>
    <row r="3673" spans="2:9">
      <c r="B3673" t="s">
        <v>339</v>
      </c>
      <c r="C3673" t="s">
        <v>34</v>
      </c>
      <c r="D3673" t="s">
        <v>34</v>
      </c>
      <c r="E3673" t="s">
        <v>371</v>
      </c>
      <c r="F3673" s="113" t="str">
        <f>VLOOKUP(B3673,'DEER BldgType Assignment'!$B$7:$C$139,2,FALSE)</f>
        <v>OfS</v>
      </c>
      <c r="G3673" s="113"/>
      <c r="H3673" s="113" t="str">
        <f t="shared" si="57"/>
        <v>OfS</v>
      </c>
      <c r="I3673">
        <v>4</v>
      </c>
    </row>
    <row r="3674" spans="2:9">
      <c r="B3674" t="s">
        <v>339</v>
      </c>
      <c r="C3674" t="s">
        <v>34</v>
      </c>
      <c r="D3674" t="s">
        <v>34</v>
      </c>
      <c r="E3674" t="s">
        <v>366</v>
      </c>
      <c r="F3674" s="113" t="str">
        <f>VLOOKUP(B3674,'DEER BldgType Assignment'!$B$7:$C$139,2,FALSE)</f>
        <v>OfS</v>
      </c>
      <c r="G3674" s="113"/>
      <c r="H3674" s="113" t="str">
        <f t="shared" si="57"/>
        <v>OfS</v>
      </c>
      <c r="I3674">
        <v>1</v>
      </c>
    </row>
    <row r="3675" spans="2:9">
      <c r="B3675" t="s">
        <v>323</v>
      </c>
      <c r="C3675" t="s">
        <v>34</v>
      </c>
      <c r="D3675" t="s">
        <v>34</v>
      </c>
      <c r="E3675" t="s">
        <v>365</v>
      </c>
      <c r="F3675" s="113" t="str">
        <f>VLOOKUP(B3675,'DEER BldgType Assignment'!$B$7:$C$139,2,FALSE)</f>
        <v>OfS</v>
      </c>
      <c r="G3675" s="113"/>
      <c r="H3675" s="113" t="str">
        <f t="shared" si="57"/>
        <v>OfS</v>
      </c>
      <c r="I3675">
        <v>4</v>
      </c>
    </row>
    <row r="3676" spans="2:9">
      <c r="B3676" s="100" t="s">
        <v>264</v>
      </c>
      <c r="C3676" t="s">
        <v>34</v>
      </c>
      <c r="D3676" t="s">
        <v>105</v>
      </c>
      <c r="E3676" t="s">
        <v>367</v>
      </c>
      <c r="F3676" s="113" t="str">
        <f>VLOOKUP(B3676,'DEER BldgType Assignment'!$B$7:$C$139,2,FALSE)</f>
        <v>MLI</v>
      </c>
      <c r="G3676" s="113"/>
      <c r="H3676" s="113" t="str">
        <f t="shared" si="57"/>
        <v>MLI</v>
      </c>
      <c r="I3676">
        <v>2</v>
      </c>
    </row>
    <row r="3677" spans="2:9">
      <c r="B3677" s="100" t="s">
        <v>264</v>
      </c>
      <c r="C3677" t="s">
        <v>34</v>
      </c>
      <c r="D3677" t="s">
        <v>105</v>
      </c>
      <c r="E3677" t="s">
        <v>365</v>
      </c>
      <c r="F3677" s="113" t="str">
        <f>VLOOKUP(B3677,'DEER BldgType Assignment'!$B$7:$C$139,2,FALSE)</f>
        <v>MLI</v>
      </c>
      <c r="G3677" s="113"/>
      <c r="H3677" s="113" t="str">
        <f t="shared" si="57"/>
        <v>MLI</v>
      </c>
      <c r="I3677">
        <v>2</v>
      </c>
    </row>
    <row r="3678" spans="2:9">
      <c r="B3678" s="100" t="s">
        <v>264</v>
      </c>
      <c r="C3678" t="s">
        <v>34</v>
      </c>
      <c r="D3678" t="s">
        <v>105</v>
      </c>
      <c r="E3678" t="s">
        <v>371</v>
      </c>
      <c r="F3678" s="113" t="str">
        <f>VLOOKUP(B3678,'DEER BldgType Assignment'!$B$7:$C$139,2,FALSE)</f>
        <v>MLI</v>
      </c>
      <c r="G3678" s="113"/>
      <c r="H3678" s="113" t="str">
        <f t="shared" si="57"/>
        <v>MLI</v>
      </c>
      <c r="I3678">
        <v>3</v>
      </c>
    </row>
    <row r="3679" spans="2:9">
      <c r="B3679" t="s">
        <v>293</v>
      </c>
      <c r="C3679" t="s">
        <v>34</v>
      </c>
      <c r="D3679" t="s">
        <v>34</v>
      </c>
      <c r="E3679" t="s">
        <v>367</v>
      </c>
      <c r="F3679" s="113" t="str">
        <f>VLOOKUP(B3679,'DEER BldgType Assignment'!$B$7:$C$139,2,FALSE)</f>
        <v>OfS</v>
      </c>
      <c r="G3679" s="113"/>
      <c r="H3679" s="113" t="str">
        <f t="shared" si="57"/>
        <v>OfS</v>
      </c>
      <c r="I3679">
        <v>2</v>
      </c>
    </row>
    <row r="3680" spans="2:9">
      <c r="B3680" t="s">
        <v>293</v>
      </c>
      <c r="C3680" t="s">
        <v>34</v>
      </c>
      <c r="D3680" t="s">
        <v>34</v>
      </c>
      <c r="E3680" t="s">
        <v>365</v>
      </c>
      <c r="F3680" s="113" t="str">
        <f>VLOOKUP(B3680,'DEER BldgType Assignment'!$B$7:$C$139,2,FALSE)</f>
        <v>OfS</v>
      </c>
      <c r="G3680" s="113"/>
      <c r="H3680" s="113" t="str">
        <f t="shared" si="57"/>
        <v>OfS</v>
      </c>
      <c r="I3680">
        <v>4</v>
      </c>
    </row>
    <row r="3681" spans="2:9">
      <c r="B3681" s="100" t="s">
        <v>165</v>
      </c>
      <c r="C3681" t="s">
        <v>48</v>
      </c>
      <c r="D3681" t="s">
        <v>48</v>
      </c>
      <c r="E3681" t="s">
        <v>142</v>
      </c>
      <c r="F3681" s="113" t="str">
        <f>VLOOKUP(B3681,'DEER BldgType Assignment'!$B$7:$C$139,2,FALSE)</f>
        <v>RtS</v>
      </c>
      <c r="G3681" s="113"/>
      <c r="H3681" s="113" t="str">
        <f t="shared" si="57"/>
        <v>RtS</v>
      </c>
      <c r="I3681">
        <v>1</v>
      </c>
    </row>
    <row r="3682" spans="2:9">
      <c r="B3682" t="s">
        <v>313</v>
      </c>
      <c r="C3682" t="s">
        <v>34</v>
      </c>
      <c r="D3682" t="s">
        <v>34</v>
      </c>
      <c r="E3682" t="s">
        <v>370</v>
      </c>
      <c r="F3682" s="113" t="str">
        <f>VLOOKUP(B3682,'DEER BldgType Assignment'!$B$7:$C$139,2,FALSE)</f>
        <v>OfS</v>
      </c>
      <c r="G3682" s="113"/>
      <c r="H3682" s="113" t="str">
        <f t="shared" si="57"/>
        <v>OfS</v>
      </c>
      <c r="I3682">
        <v>1</v>
      </c>
    </row>
    <row r="3683" spans="2:9">
      <c r="B3683" t="s">
        <v>313</v>
      </c>
      <c r="C3683" t="s">
        <v>34</v>
      </c>
      <c r="D3683" t="s">
        <v>34</v>
      </c>
      <c r="E3683" t="s">
        <v>367</v>
      </c>
      <c r="F3683" s="113" t="str">
        <f>VLOOKUP(B3683,'DEER BldgType Assignment'!$B$7:$C$139,2,FALSE)</f>
        <v>OfS</v>
      </c>
      <c r="G3683" s="113"/>
      <c r="H3683" s="113" t="str">
        <f t="shared" si="57"/>
        <v>OfS</v>
      </c>
      <c r="I3683">
        <v>6</v>
      </c>
    </row>
    <row r="3684" spans="2:9">
      <c r="B3684" t="s">
        <v>313</v>
      </c>
      <c r="C3684" t="s">
        <v>34</v>
      </c>
      <c r="D3684" t="s">
        <v>34</v>
      </c>
      <c r="E3684" t="s">
        <v>365</v>
      </c>
      <c r="F3684" s="113" t="str">
        <f>VLOOKUP(B3684,'DEER BldgType Assignment'!$B$7:$C$139,2,FALSE)</f>
        <v>OfS</v>
      </c>
      <c r="G3684" s="113"/>
      <c r="H3684" s="113" t="str">
        <f t="shared" si="57"/>
        <v>OfS</v>
      </c>
      <c r="I3684">
        <v>1</v>
      </c>
    </row>
    <row r="3685" spans="2:9">
      <c r="B3685" t="s">
        <v>271</v>
      </c>
      <c r="C3685" t="s">
        <v>26</v>
      </c>
      <c r="D3685" t="s">
        <v>48</v>
      </c>
      <c r="E3685" t="s">
        <v>371</v>
      </c>
      <c r="F3685" s="113" t="str">
        <f>VLOOKUP(B3685,'DEER BldgType Assignment'!$B$7:$C$139,2,FALSE)</f>
        <v>RtS</v>
      </c>
      <c r="G3685" s="113"/>
      <c r="H3685" s="113" t="str">
        <f t="shared" si="57"/>
        <v>RtS</v>
      </c>
      <c r="I3685">
        <v>1</v>
      </c>
    </row>
    <row r="3686" spans="2:9">
      <c r="B3686" t="s">
        <v>271</v>
      </c>
      <c r="C3686" t="s">
        <v>26</v>
      </c>
      <c r="D3686" t="s">
        <v>48</v>
      </c>
      <c r="E3686" t="s">
        <v>142</v>
      </c>
      <c r="F3686" s="113" t="str">
        <f>VLOOKUP(B3686,'DEER BldgType Assignment'!$B$7:$C$139,2,FALSE)</f>
        <v>RtS</v>
      </c>
      <c r="G3686" s="113"/>
      <c r="H3686" s="113" t="str">
        <f t="shared" si="57"/>
        <v>RtS</v>
      </c>
      <c r="I3686">
        <v>1</v>
      </c>
    </row>
    <row r="3687" spans="2:9">
      <c r="B3687" t="s">
        <v>234</v>
      </c>
      <c r="C3687" t="s">
        <v>15</v>
      </c>
      <c r="D3687" t="s">
        <v>15</v>
      </c>
      <c r="E3687" t="s">
        <v>15</v>
      </c>
      <c r="F3687" s="113" t="str">
        <f>VLOOKUP(B3687,'DEER BldgType Assignment'!$B$7:$C$139,2,FALSE)</f>
        <v>Asm</v>
      </c>
      <c r="G3687" s="113"/>
      <c r="H3687" s="113" t="str">
        <f t="shared" si="57"/>
        <v>Asm</v>
      </c>
      <c r="I3687">
        <v>1</v>
      </c>
    </row>
    <row r="3688" spans="2:9">
      <c r="B3688" t="s">
        <v>234</v>
      </c>
      <c r="C3688" t="s">
        <v>15</v>
      </c>
      <c r="D3688" t="s">
        <v>15</v>
      </c>
      <c r="E3688" t="s">
        <v>367</v>
      </c>
      <c r="F3688" s="113" t="str">
        <f>VLOOKUP(B3688,'DEER BldgType Assignment'!$B$7:$C$139,2,FALSE)</f>
        <v>Asm</v>
      </c>
      <c r="G3688" s="113"/>
      <c r="H3688" s="113" t="str">
        <f t="shared" si="57"/>
        <v>Asm</v>
      </c>
      <c r="I3688">
        <v>2</v>
      </c>
    </row>
    <row r="3689" spans="2:9">
      <c r="B3689" t="s">
        <v>234</v>
      </c>
      <c r="C3689" t="s">
        <v>15</v>
      </c>
      <c r="D3689" t="s">
        <v>15</v>
      </c>
      <c r="E3689" t="s">
        <v>371</v>
      </c>
      <c r="F3689" s="113" t="str">
        <f>VLOOKUP(B3689,'DEER BldgType Assignment'!$B$7:$C$139,2,FALSE)</f>
        <v>Asm</v>
      </c>
      <c r="G3689" s="113"/>
      <c r="H3689" s="113" t="str">
        <f t="shared" si="57"/>
        <v>Asm</v>
      </c>
      <c r="I3689">
        <v>1</v>
      </c>
    </row>
    <row r="3690" spans="2:9">
      <c r="B3690" t="s">
        <v>324</v>
      </c>
      <c r="C3690" t="s">
        <v>48</v>
      </c>
      <c r="D3690" t="s">
        <v>48</v>
      </c>
      <c r="E3690" t="s">
        <v>142</v>
      </c>
      <c r="F3690" s="113" t="str">
        <f>VLOOKUP(B3690,'DEER BldgType Assignment'!$B$7:$C$139,2,FALSE)</f>
        <v>RtS</v>
      </c>
      <c r="G3690" s="113"/>
      <c r="H3690" s="113" t="str">
        <f t="shared" si="57"/>
        <v>RtS</v>
      </c>
      <c r="I3690">
        <v>1</v>
      </c>
    </row>
    <row r="3691" spans="2:9">
      <c r="B3691" t="s">
        <v>324</v>
      </c>
      <c r="C3691" t="s">
        <v>48</v>
      </c>
      <c r="D3691" t="s">
        <v>48</v>
      </c>
      <c r="E3691" t="s">
        <v>340</v>
      </c>
      <c r="F3691" s="113" t="str">
        <f>VLOOKUP(B3691,'DEER BldgType Assignment'!$B$7:$C$139,2,FALSE)</f>
        <v>RtS</v>
      </c>
      <c r="G3691" s="113"/>
      <c r="H3691" s="113" t="str">
        <f t="shared" si="57"/>
        <v>RtS</v>
      </c>
      <c r="I3691">
        <v>2</v>
      </c>
    </row>
    <row r="3692" spans="2:9">
      <c r="B3692" t="s">
        <v>109</v>
      </c>
      <c r="C3692" t="s">
        <v>368</v>
      </c>
      <c r="D3692" t="s">
        <v>109</v>
      </c>
      <c r="E3692" t="s">
        <v>367</v>
      </c>
      <c r="F3692" s="113" t="str">
        <f>VLOOKUP(B3692,'DEER BldgType Assignment'!$B$7:$C$139,2,FALSE)</f>
        <v>Mtl</v>
      </c>
      <c r="G3692" s="113"/>
      <c r="H3692" s="113" t="str">
        <f t="shared" si="57"/>
        <v>Mtl</v>
      </c>
      <c r="I3692">
        <v>3</v>
      </c>
    </row>
    <row r="3693" spans="2:9">
      <c r="B3693" t="s">
        <v>323</v>
      </c>
      <c r="C3693" t="s">
        <v>34</v>
      </c>
      <c r="D3693" t="s">
        <v>34</v>
      </c>
      <c r="E3693" t="s">
        <v>370</v>
      </c>
      <c r="F3693" s="113" t="str">
        <f>VLOOKUP(B3693,'DEER BldgType Assignment'!$B$7:$C$139,2,FALSE)</f>
        <v>OfS</v>
      </c>
      <c r="G3693" s="113"/>
      <c r="H3693" s="113" t="str">
        <f t="shared" si="57"/>
        <v>OfS</v>
      </c>
      <c r="I3693">
        <v>3</v>
      </c>
    </row>
    <row r="3694" spans="2:9">
      <c r="B3694" t="s">
        <v>323</v>
      </c>
      <c r="C3694" t="s">
        <v>34</v>
      </c>
      <c r="D3694" t="s">
        <v>34</v>
      </c>
      <c r="E3694" t="s">
        <v>365</v>
      </c>
      <c r="F3694" s="113" t="str">
        <f>VLOOKUP(B3694,'DEER BldgType Assignment'!$B$7:$C$139,2,FALSE)</f>
        <v>OfS</v>
      </c>
      <c r="G3694" s="113"/>
      <c r="H3694" s="113" t="str">
        <f t="shared" si="57"/>
        <v>OfS</v>
      </c>
      <c r="I3694">
        <v>7</v>
      </c>
    </row>
    <row r="3695" spans="2:9">
      <c r="B3695" t="s">
        <v>336</v>
      </c>
      <c r="C3695" t="s">
        <v>48</v>
      </c>
      <c r="D3695" t="s">
        <v>48</v>
      </c>
      <c r="E3695" t="s">
        <v>371</v>
      </c>
      <c r="F3695" s="113" t="str">
        <f>VLOOKUP(B3695,'DEER BldgType Assignment'!$B$7:$C$139,2,FALSE)</f>
        <v>RtS</v>
      </c>
      <c r="G3695" s="113"/>
      <c r="H3695" s="113" t="str">
        <f t="shared" si="57"/>
        <v>RtS</v>
      </c>
      <c r="I3695">
        <v>2</v>
      </c>
    </row>
    <row r="3696" spans="2:9">
      <c r="B3696" t="s">
        <v>336</v>
      </c>
      <c r="C3696" t="s">
        <v>48</v>
      </c>
      <c r="D3696" t="s">
        <v>48</v>
      </c>
      <c r="E3696" t="s">
        <v>142</v>
      </c>
      <c r="F3696" s="113" t="str">
        <f>VLOOKUP(B3696,'DEER BldgType Assignment'!$B$7:$C$139,2,FALSE)</f>
        <v>RtS</v>
      </c>
      <c r="G3696" s="113"/>
      <c r="H3696" s="113" t="str">
        <f t="shared" si="57"/>
        <v>RtS</v>
      </c>
      <c r="I3696">
        <v>3</v>
      </c>
    </row>
    <row r="3697" spans="2:9">
      <c r="B3697" t="s">
        <v>336</v>
      </c>
      <c r="C3697" t="s">
        <v>48</v>
      </c>
      <c r="D3697" t="s">
        <v>48</v>
      </c>
      <c r="E3697" t="s">
        <v>340</v>
      </c>
      <c r="F3697" s="113" t="str">
        <f>VLOOKUP(B3697,'DEER BldgType Assignment'!$B$7:$C$139,2,FALSE)</f>
        <v>RtS</v>
      </c>
      <c r="G3697" s="113"/>
      <c r="H3697" s="113" t="str">
        <f t="shared" si="57"/>
        <v>RtS</v>
      </c>
      <c r="I3697">
        <v>1</v>
      </c>
    </row>
    <row r="3698" spans="2:9">
      <c r="B3698" t="s">
        <v>336</v>
      </c>
      <c r="C3698" t="s">
        <v>48</v>
      </c>
      <c r="D3698" t="s">
        <v>48</v>
      </c>
      <c r="E3698" t="s">
        <v>142</v>
      </c>
      <c r="F3698" s="113" t="str">
        <f>VLOOKUP(B3698,'DEER BldgType Assignment'!$B$7:$C$139,2,FALSE)</f>
        <v>RtS</v>
      </c>
      <c r="G3698" s="113"/>
      <c r="H3698" s="113" t="str">
        <f t="shared" si="57"/>
        <v>RtS</v>
      </c>
      <c r="I3698">
        <v>1</v>
      </c>
    </row>
    <row r="3699" spans="2:9">
      <c r="B3699" t="s">
        <v>324</v>
      </c>
      <c r="C3699" t="s">
        <v>48</v>
      </c>
      <c r="D3699" t="s">
        <v>48</v>
      </c>
      <c r="E3699" t="s">
        <v>371</v>
      </c>
      <c r="F3699" s="113" t="str">
        <f>VLOOKUP(B3699,'DEER BldgType Assignment'!$B$7:$C$139,2,FALSE)</f>
        <v>RtS</v>
      </c>
      <c r="G3699" s="113"/>
      <c r="H3699" s="113" t="str">
        <f t="shared" si="57"/>
        <v>RtS</v>
      </c>
      <c r="I3699">
        <v>1</v>
      </c>
    </row>
    <row r="3700" spans="2:9">
      <c r="B3700" t="s">
        <v>324</v>
      </c>
      <c r="C3700" t="s">
        <v>48</v>
      </c>
      <c r="D3700" t="s">
        <v>48</v>
      </c>
      <c r="E3700" t="s">
        <v>142</v>
      </c>
      <c r="F3700" s="113" t="str">
        <f>VLOOKUP(B3700,'DEER BldgType Assignment'!$B$7:$C$139,2,FALSE)</f>
        <v>RtS</v>
      </c>
      <c r="G3700" s="113"/>
      <c r="H3700" s="113" t="str">
        <f t="shared" si="57"/>
        <v>RtS</v>
      </c>
      <c r="I3700">
        <v>5</v>
      </c>
    </row>
    <row r="3701" spans="2:9">
      <c r="B3701" t="s">
        <v>285</v>
      </c>
      <c r="C3701" t="s">
        <v>34</v>
      </c>
      <c r="D3701" t="s">
        <v>40</v>
      </c>
      <c r="E3701" t="s">
        <v>370</v>
      </c>
      <c r="F3701" s="113" t="str">
        <f>VLOOKUP(B3701,'DEER BldgType Assignment'!$B$7:$C$139,2,FALSE)</f>
        <v>MBT</v>
      </c>
      <c r="G3701" s="113"/>
      <c r="H3701" s="113" t="str">
        <f t="shared" si="57"/>
        <v>MBT</v>
      </c>
      <c r="I3701">
        <v>4</v>
      </c>
    </row>
    <row r="3702" spans="2:9">
      <c r="B3702" t="s">
        <v>285</v>
      </c>
      <c r="C3702" t="s">
        <v>34</v>
      </c>
      <c r="D3702" t="s">
        <v>40</v>
      </c>
      <c r="E3702" t="s">
        <v>367</v>
      </c>
      <c r="F3702" s="113" t="str">
        <f>VLOOKUP(B3702,'DEER BldgType Assignment'!$B$7:$C$139,2,FALSE)</f>
        <v>MBT</v>
      </c>
      <c r="G3702" s="113"/>
      <c r="H3702" s="113" t="str">
        <f t="shared" si="57"/>
        <v>MBT</v>
      </c>
      <c r="I3702">
        <v>2</v>
      </c>
    </row>
    <row r="3703" spans="2:9">
      <c r="B3703" t="s">
        <v>285</v>
      </c>
      <c r="C3703" t="s">
        <v>34</v>
      </c>
      <c r="D3703" t="s">
        <v>40</v>
      </c>
      <c r="E3703" t="s">
        <v>365</v>
      </c>
      <c r="F3703" s="113" t="str">
        <f>VLOOKUP(B3703,'DEER BldgType Assignment'!$B$7:$C$139,2,FALSE)</f>
        <v>MBT</v>
      </c>
      <c r="G3703" s="113"/>
      <c r="H3703" s="113" t="str">
        <f t="shared" si="57"/>
        <v>MBT</v>
      </c>
      <c r="I3703">
        <v>4</v>
      </c>
    </row>
    <row r="3704" spans="2:9">
      <c r="B3704" t="s">
        <v>223</v>
      </c>
      <c r="C3704" t="s">
        <v>276</v>
      </c>
      <c r="D3704" t="s">
        <v>105</v>
      </c>
      <c r="E3704" t="s">
        <v>367</v>
      </c>
      <c r="F3704" s="113" t="str">
        <f>VLOOKUP(B3704,'DEER BldgType Assignment'!$B$7:$C$139,2,FALSE)</f>
        <v>MLI</v>
      </c>
      <c r="G3704" s="113"/>
      <c r="H3704" s="113" t="str">
        <f t="shared" si="57"/>
        <v>MLI</v>
      </c>
      <c r="I3704">
        <v>3</v>
      </c>
    </row>
    <row r="3705" spans="2:9">
      <c r="B3705" t="s">
        <v>223</v>
      </c>
      <c r="C3705" t="s">
        <v>276</v>
      </c>
      <c r="D3705" t="s">
        <v>105</v>
      </c>
      <c r="E3705" t="s">
        <v>365</v>
      </c>
      <c r="F3705" s="113" t="str">
        <f>VLOOKUP(B3705,'DEER BldgType Assignment'!$B$7:$C$139,2,FALSE)</f>
        <v>MLI</v>
      </c>
      <c r="G3705" s="113"/>
      <c r="H3705" s="113" t="str">
        <f t="shared" si="57"/>
        <v>MLI</v>
      </c>
      <c r="I3705">
        <v>2</v>
      </c>
    </row>
    <row r="3706" spans="2:9">
      <c r="B3706" t="s">
        <v>223</v>
      </c>
      <c r="C3706" t="s">
        <v>276</v>
      </c>
      <c r="D3706" t="s">
        <v>105</v>
      </c>
      <c r="E3706" t="s">
        <v>366</v>
      </c>
      <c r="F3706" s="113" t="str">
        <f>VLOOKUP(B3706,'DEER BldgType Assignment'!$B$7:$C$139,2,FALSE)</f>
        <v>MLI</v>
      </c>
      <c r="G3706" s="113"/>
      <c r="H3706" s="113" t="str">
        <f t="shared" si="57"/>
        <v>MLI</v>
      </c>
      <c r="I3706">
        <v>2</v>
      </c>
    </row>
    <row r="3707" spans="2:9">
      <c r="B3707" t="s">
        <v>223</v>
      </c>
      <c r="C3707" t="s">
        <v>276</v>
      </c>
      <c r="D3707" t="s">
        <v>105</v>
      </c>
      <c r="E3707" t="s">
        <v>370</v>
      </c>
      <c r="F3707" s="113" t="str">
        <f>VLOOKUP(B3707,'DEER BldgType Assignment'!$B$7:$C$139,2,FALSE)</f>
        <v>MLI</v>
      </c>
      <c r="G3707" s="113"/>
      <c r="H3707" s="113" t="str">
        <f t="shared" si="57"/>
        <v>MLI</v>
      </c>
      <c r="I3707">
        <v>1</v>
      </c>
    </row>
    <row r="3708" spans="2:9">
      <c r="B3708" t="s">
        <v>223</v>
      </c>
      <c r="C3708" t="s">
        <v>276</v>
      </c>
      <c r="D3708" t="s">
        <v>105</v>
      </c>
      <c r="E3708" t="s">
        <v>367</v>
      </c>
      <c r="F3708" s="113" t="str">
        <f>VLOOKUP(B3708,'DEER BldgType Assignment'!$B$7:$C$139,2,FALSE)</f>
        <v>MLI</v>
      </c>
      <c r="G3708" s="113"/>
      <c r="H3708" s="113" t="str">
        <f t="shared" si="57"/>
        <v>MLI</v>
      </c>
      <c r="I3708">
        <v>1</v>
      </c>
    </row>
    <row r="3709" spans="2:9">
      <c r="B3709" t="s">
        <v>223</v>
      </c>
      <c r="C3709" t="s">
        <v>276</v>
      </c>
      <c r="D3709" t="s">
        <v>105</v>
      </c>
      <c r="E3709" t="s">
        <v>365</v>
      </c>
      <c r="F3709" s="113" t="str">
        <f>VLOOKUP(B3709,'DEER BldgType Assignment'!$B$7:$C$139,2,FALSE)</f>
        <v>MLI</v>
      </c>
      <c r="G3709" s="113"/>
      <c r="H3709" s="113" t="str">
        <f t="shared" si="57"/>
        <v>MLI</v>
      </c>
      <c r="I3709">
        <v>3</v>
      </c>
    </row>
    <row r="3710" spans="2:9">
      <c r="B3710" t="s">
        <v>223</v>
      </c>
      <c r="C3710" t="s">
        <v>276</v>
      </c>
      <c r="D3710" t="s">
        <v>105</v>
      </c>
      <c r="E3710" t="s">
        <v>371</v>
      </c>
      <c r="F3710" s="113" t="str">
        <f>VLOOKUP(B3710,'DEER BldgType Assignment'!$B$7:$C$139,2,FALSE)</f>
        <v>MLI</v>
      </c>
      <c r="G3710" s="113"/>
      <c r="H3710" s="113" t="str">
        <f t="shared" si="57"/>
        <v>MLI</v>
      </c>
      <c r="I3710">
        <v>1</v>
      </c>
    </row>
    <row r="3711" spans="2:9">
      <c r="B3711" s="100" t="s">
        <v>229</v>
      </c>
      <c r="C3711" t="s">
        <v>48</v>
      </c>
      <c r="D3711" t="s">
        <v>105</v>
      </c>
      <c r="E3711" t="s">
        <v>381</v>
      </c>
      <c r="F3711" s="113" t="str">
        <f>VLOOKUP(B3711,'DEER BldgType Assignment'!$B$7:$C$139,2,FALSE)</f>
        <v>MLI</v>
      </c>
      <c r="G3711" s="113"/>
      <c r="H3711" s="113" t="str">
        <f t="shared" si="57"/>
        <v>MLI</v>
      </c>
      <c r="I3711">
        <v>2</v>
      </c>
    </row>
    <row r="3712" spans="2:9">
      <c r="B3712" s="100" t="s">
        <v>229</v>
      </c>
      <c r="C3712" t="s">
        <v>48</v>
      </c>
      <c r="D3712" t="s">
        <v>105</v>
      </c>
      <c r="E3712" t="s">
        <v>365</v>
      </c>
      <c r="F3712" s="113" t="str">
        <f>VLOOKUP(B3712,'DEER BldgType Assignment'!$B$7:$C$139,2,FALSE)</f>
        <v>MLI</v>
      </c>
      <c r="G3712" s="113"/>
      <c r="H3712" s="113" t="str">
        <f t="shared" si="57"/>
        <v>MLI</v>
      </c>
      <c r="I3712">
        <v>1</v>
      </c>
    </row>
    <row r="3713" spans="2:9">
      <c r="B3713" t="s">
        <v>323</v>
      </c>
      <c r="C3713" t="s">
        <v>34</v>
      </c>
      <c r="D3713" t="s">
        <v>34</v>
      </c>
      <c r="E3713" t="s">
        <v>366</v>
      </c>
      <c r="F3713" s="113" t="str">
        <f>VLOOKUP(B3713,'DEER BldgType Assignment'!$B$7:$C$139,2,FALSE)</f>
        <v>OfS</v>
      </c>
      <c r="G3713" s="113"/>
      <c r="H3713" s="113" t="str">
        <f t="shared" si="57"/>
        <v>OfS</v>
      </c>
      <c r="I3713">
        <v>1</v>
      </c>
    </row>
    <row r="3714" spans="2:9">
      <c r="B3714" t="s">
        <v>323</v>
      </c>
      <c r="C3714" t="s">
        <v>34</v>
      </c>
      <c r="D3714" t="s">
        <v>34</v>
      </c>
      <c r="E3714" t="s">
        <v>367</v>
      </c>
      <c r="F3714" s="113" t="str">
        <f>VLOOKUP(B3714,'DEER BldgType Assignment'!$B$7:$C$139,2,FALSE)</f>
        <v>OfS</v>
      </c>
      <c r="G3714" s="113"/>
      <c r="H3714" s="113" t="str">
        <f t="shared" si="57"/>
        <v>OfS</v>
      </c>
      <c r="I3714">
        <v>1</v>
      </c>
    </row>
    <row r="3715" spans="2:9">
      <c r="B3715" t="s">
        <v>323</v>
      </c>
      <c r="C3715" t="s">
        <v>34</v>
      </c>
      <c r="D3715" t="s">
        <v>34</v>
      </c>
      <c r="E3715" t="s">
        <v>372</v>
      </c>
      <c r="F3715" s="113" t="str">
        <f>VLOOKUP(B3715,'DEER BldgType Assignment'!$B$7:$C$139,2,FALSE)</f>
        <v>OfS</v>
      </c>
      <c r="G3715" s="113"/>
      <c r="H3715" s="113" t="str">
        <f t="shared" si="57"/>
        <v>OfS</v>
      </c>
      <c r="I3715">
        <v>1</v>
      </c>
    </row>
    <row r="3716" spans="2:9">
      <c r="B3716" t="s">
        <v>323</v>
      </c>
      <c r="C3716" t="s">
        <v>34</v>
      </c>
      <c r="D3716" t="s">
        <v>34</v>
      </c>
      <c r="E3716" t="s">
        <v>365</v>
      </c>
      <c r="F3716" s="113" t="str">
        <f>VLOOKUP(B3716,'DEER BldgType Assignment'!$B$7:$C$139,2,FALSE)</f>
        <v>OfS</v>
      </c>
      <c r="G3716" s="113"/>
      <c r="H3716" s="113" t="str">
        <f t="shared" si="57"/>
        <v>OfS</v>
      </c>
      <c r="I3716">
        <v>4</v>
      </c>
    </row>
    <row r="3717" spans="2:9">
      <c r="B3717" t="s">
        <v>344</v>
      </c>
      <c r="C3717" t="s">
        <v>373</v>
      </c>
      <c r="D3717" t="s">
        <v>52</v>
      </c>
      <c r="E3717" t="s">
        <v>370</v>
      </c>
      <c r="F3717" s="113" t="str">
        <f>VLOOKUP(B3717,'DEER BldgType Assignment'!$B$7:$C$139,2,FALSE)</f>
        <v>SUn</v>
      </c>
      <c r="G3717" s="113"/>
      <c r="H3717" s="113" t="str">
        <f t="shared" si="57"/>
        <v>SUn</v>
      </c>
      <c r="I3717">
        <v>1</v>
      </c>
    </row>
    <row r="3718" spans="2:9">
      <c r="B3718" s="100" t="s">
        <v>229</v>
      </c>
      <c r="C3718" t="s">
        <v>48</v>
      </c>
      <c r="D3718" t="s">
        <v>105</v>
      </c>
      <c r="E3718" t="s">
        <v>381</v>
      </c>
      <c r="F3718" s="113" t="str">
        <f>VLOOKUP(B3718,'DEER BldgType Assignment'!$B$7:$C$139,2,FALSE)</f>
        <v>MLI</v>
      </c>
      <c r="G3718" s="113"/>
      <c r="H3718" s="113" t="str">
        <f t="shared" si="57"/>
        <v>MLI</v>
      </c>
      <c r="I3718">
        <v>1</v>
      </c>
    </row>
    <row r="3719" spans="2:9">
      <c r="B3719" s="100" t="s">
        <v>229</v>
      </c>
      <c r="C3719" t="s">
        <v>48</v>
      </c>
      <c r="D3719" t="s">
        <v>105</v>
      </c>
      <c r="E3719" t="s">
        <v>367</v>
      </c>
      <c r="F3719" s="113" t="str">
        <f>VLOOKUP(B3719,'DEER BldgType Assignment'!$B$7:$C$139,2,FALSE)</f>
        <v>MLI</v>
      </c>
      <c r="G3719" s="113"/>
      <c r="H3719" s="113" t="str">
        <f t="shared" si="57"/>
        <v>MLI</v>
      </c>
      <c r="I3719">
        <v>3</v>
      </c>
    </row>
    <row r="3720" spans="2:9">
      <c r="B3720" s="100" t="s">
        <v>229</v>
      </c>
      <c r="C3720" t="s">
        <v>48</v>
      </c>
      <c r="D3720" t="s">
        <v>105</v>
      </c>
      <c r="E3720" t="s">
        <v>365</v>
      </c>
      <c r="F3720" s="113" t="str">
        <f>VLOOKUP(B3720,'DEER BldgType Assignment'!$B$7:$C$139,2,FALSE)</f>
        <v>MLI</v>
      </c>
      <c r="G3720" s="113"/>
      <c r="H3720" s="113" t="str">
        <f t="shared" ref="H3720:H3783" si="58">IF(ISBLANK(G3720),F3720,G3720)</f>
        <v>MLI</v>
      </c>
      <c r="I3720">
        <v>1</v>
      </c>
    </row>
    <row r="3721" spans="2:9">
      <c r="B3721" s="100" t="s">
        <v>229</v>
      </c>
      <c r="C3721" t="s">
        <v>48</v>
      </c>
      <c r="D3721" t="s">
        <v>105</v>
      </c>
      <c r="E3721" t="s">
        <v>340</v>
      </c>
      <c r="F3721" s="113" t="str">
        <f>VLOOKUP(B3721,'DEER BldgType Assignment'!$B$7:$C$139,2,FALSE)</f>
        <v>MLI</v>
      </c>
      <c r="G3721" s="113"/>
      <c r="H3721" s="113" t="str">
        <f t="shared" si="58"/>
        <v>MLI</v>
      </c>
      <c r="I3721">
        <v>1</v>
      </c>
    </row>
    <row r="3722" spans="2:9">
      <c r="B3722" t="s">
        <v>53</v>
      </c>
      <c r="C3722" t="s">
        <v>373</v>
      </c>
      <c r="D3722" t="s">
        <v>53</v>
      </c>
      <c r="E3722" t="s">
        <v>365</v>
      </c>
      <c r="F3722" s="113" t="str">
        <f>VLOOKUP(B3722,'DEER BldgType Assignment'!$B$7:$C$139,2,FALSE)</f>
        <v>WRf</v>
      </c>
      <c r="G3722" s="113"/>
      <c r="H3722" s="113" t="str">
        <f t="shared" si="58"/>
        <v>WRf</v>
      </c>
      <c r="I3722">
        <v>5</v>
      </c>
    </row>
    <row r="3723" spans="2:9">
      <c r="B3723" t="s">
        <v>53</v>
      </c>
      <c r="C3723" t="s">
        <v>373</v>
      </c>
      <c r="D3723" t="s">
        <v>53</v>
      </c>
      <c r="E3723" t="s">
        <v>371</v>
      </c>
      <c r="F3723" s="113" t="str">
        <f>VLOOKUP(B3723,'DEER BldgType Assignment'!$B$7:$C$139,2,FALSE)</f>
        <v>WRf</v>
      </c>
      <c r="G3723" s="113"/>
      <c r="H3723" s="113" t="str">
        <f t="shared" si="58"/>
        <v>WRf</v>
      </c>
      <c r="I3723">
        <v>2</v>
      </c>
    </row>
    <row r="3724" spans="2:9">
      <c r="B3724" t="s">
        <v>53</v>
      </c>
      <c r="C3724" t="s">
        <v>373</v>
      </c>
      <c r="D3724" t="s">
        <v>53</v>
      </c>
      <c r="E3724" t="s">
        <v>340</v>
      </c>
      <c r="F3724" s="113" t="str">
        <f>VLOOKUP(B3724,'DEER BldgType Assignment'!$B$7:$C$139,2,FALSE)</f>
        <v>WRf</v>
      </c>
      <c r="G3724" s="113"/>
      <c r="H3724" s="113" t="str">
        <f t="shared" si="58"/>
        <v>WRf</v>
      </c>
      <c r="I3724">
        <v>1</v>
      </c>
    </row>
    <row r="3725" spans="2:9">
      <c r="B3725" t="s">
        <v>292</v>
      </c>
      <c r="C3725" t="s">
        <v>42</v>
      </c>
      <c r="D3725" t="s">
        <v>42</v>
      </c>
      <c r="E3725" t="s">
        <v>139</v>
      </c>
      <c r="F3725" s="113" t="str">
        <f>VLOOKUP(B3725,'DEER BldgType Assignment'!$B$7:$C$139,2,FALSE)</f>
        <v>RFF</v>
      </c>
      <c r="G3725" s="113"/>
      <c r="H3725" s="113" t="str">
        <f t="shared" si="58"/>
        <v>RFF</v>
      </c>
      <c r="I3725">
        <v>1</v>
      </c>
    </row>
    <row r="3726" spans="2:9">
      <c r="B3726" t="s">
        <v>292</v>
      </c>
      <c r="C3726" t="s">
        <v>42</v>
      </c>
      <c r="D3726" t="s">
        <v>42</v>
      </c>
      <c r="E3726" t="s">
        <v>372</v>
      </c>
      <c r="F3726" s="113" t="str">
        <f>VLOOKUP(B3726,'DEER BldgType Assignment'!$B$7:$C$139,2,FALSE)</f>
        <v>RFF</v>
      </c>
      <c r="G3726" s="113"/>
      <c r="H3726" s="113" t="str">
        <f t="shared" si="58"/>
        <v>RFF</v>
      </c>
      <c r="I3726">
        <v>1</v>
      </c>
    </row>
    <row r="3727" spans="2:9">
      <c r="B3727" t="s">
        <v>285</v>
      </c>
      <c r="C3727" t="s">
        <v>34</v>
      </c>
      <c r="D3727" t="s">
        <v>40</v>
      </c>
      <c r="E3727" t="s">
        <v>370</v>
      </c>
      <c r="F3727" s="113" t="str">
        <f>VLOOKUP(B3727,'DEER BldgType Assignment'!$B$7:$C$139,2,FALSE)</f>
        <v>MBT</v>
      </c>
      <c r="G3727" s="113"/>
      <c r="H3727" s="113" t="str">
        <f t="shared" si="58"/>
        <v>MBT</v>
      </c>
      <c r="I3727">
        <v>3</v>
      </c>
    </row>
    <row r="3728" spans="2:9">
      <c r="B3728" t="s">
        <v>285</v>
      </c>
      <c r="C3728" t="s">
        <v>34</v>
      </c>
      <c r="D3728" t="s">
        <v>40</v>
      </c>
      <c r="E3728" t="s">
        <v>367</v>
      </c>
      <c r="F3728" s="113" t="str">
        <f>VLOOKUP(B3728,'DEER BldgType Assignment'!$B$7:$C$139,2,FALSE)</f>
        <v>MBT</v>
      </c>
      <c r="G3728" s="113"/>
      <c r="H3728" s="113" t="str">
        <f t="shared" si="58"/>
        <v>MBT</v>
      </c>
      <c r="I3728">
        <v>3</v>
      </c>
    </row>
    <row r="3729" spans="2:9">
      <c r="B3729" t="s">
        <v>285</v>
      </c>
      <c r="C3729" t="s">
        <v>34</v>
      </c>
      <c r="D3729" t="s">
        <v>40</v>
      </c>
      <c r="E3729" t="s">
        <v>365</v>
      </c>
      <c r="F3729" s="113" t="str">
        <f>VLOOKUP(B3729,'DEER BldgType Assignment'!$B$7:$C$139,2,FALSE)</f>
        <v>MBT</v>
      </c>
      <c r="G3729" s="113"/>
      <c r="H3729" s="113" t="str">
        <f t="shared" si="58"/>
        <v>MBT</v>
      </c>
      <c r="I3729">
        <v>1</v>
      </c>
    </row>
    <row r="3730" spans="2:9">
      <c r="B3730" t="s">
        <v>334</v>
      </c>
      <c r="C3730" t="s">
        <v>48</v>
      </c>
      <c r="D3730" t="s">
        <v>34</v>
      </c>
      <c r="E3730" t="s">
        <v>370</v>
      </c>
      <c r="F3730" s="113" t="str">
        <f>VLOOKUP(B3730,'DEER BldgType Assignment'!$B$7:$C$139,2,FALSE)</f>
        <v>OfS</v>
      </c>
      <c r="G3730" s="113"/>
      <c r="H3730" s="113" t="str">
        <f t="shared" si="58"/>
        <v>OfS</v>
      </c>
      <c r="I3730">
        <v>1</v>
      </c>
    </row>
    <row r="3731" spans="2:9">
      <c r="B3731" t="s">
        <v>334</v>
      </c>
      <c r="C3731" t="s">
        <v>48</v>
      </c>
      <c r="D3731" t="s">
        <v>34</v>
      </c>
      <c r="E3731" t="s">
        <v>142</v>
      </c>
      <c r="F3731" s="113" t="str">
        <f>VLOOKUP(B3731,'DEER BldgType Assignment'!$B$7:$C$139,2,FALSE)</f>
        <v>OfS</v>
      </c>
      <c r="G3731" s="113"/>
      <c r="H3731" s="113" t="str">
        <f t="shared" si="58"/>
        <v>OfS</v>
      </c>
      <c r="I3731">
        <v>1</v>
      </c>
    </row>
    <row r="3732" spans="2:9">
      <c r="B3732" t="s">
        <v>335</v>
      </c>
      <c r="C3732" t="s">
        <v>48</v>
      </c>
      <c r="D3732" t="s">
        <v>48</v>
      </c>
      <c r="E3732" t="s">
        <v>142</v>
      </c>
      <c r="F3732" s="113" t="str">
        <f>VLOOKUP(B3732,'DEER BldgType Assignment'!$B$7:$C$139,2,FALSE)</f>
        <v>RtS</v>
      </c>
      <c r="G3732" s="113"/>
      <c r="H3732" s="113" t="str">
        <f t="shared" si="58"/>
        <v>RtS</v>
      </c>
      <c r="I3732">
        <v>3</v>
      </c>
    </row>
    <row r="3733" spans="2:9">
      <c r="B3733" t="s">
        <v>336</v>
      </c>
      <c r="C3733" t="s">
        <v>48</v>
      </c>
      <c r="D3733" t="s">
        <v>48</v>
      </c>
      <c r="E3733" t="s">
        <v>365</v>
      </c>
      <c r="F3733" s="113" t="str">
        <f>VLOOKUP(B3733,'DEER BldgType Assignment'!$B$7:$C$139,2,FALSE)</f>
        <v>RtS</v>
      </c>
      <c r="G3733" s="113"/>
      <c r="H3733" s="113" t="str">
        <f t="shared" si="58"/>
        <v>RtS</v>
      </c>
      <c r="I3733">
        <v>1</v>
      </c>
    </row>
    <row r="3734" spans="2:9">
      <c r="B3734" t="s">
        <v>336</v>
      </c>
      <c r="C3734" t="s">
        <v>48</v>
      </c>
      <c r="D3734" t="s">
        <v>48</v>
      </c>
      <c r="E3734" t="s">
        <v>142</v>
      </c>
      <c r="F3734" s="113" t="str">
        <f>VLOOKUP(B3734,'DEER BldgType Assignment'!$B$7:$C$139,2,FALSE)</f>
        <v>RtS</v>
      </c>
      <c r="G3734" s="113"/>
      <c r="H3734" s="113" t="str">
        <f t="shared" si="58"/>
        <v>RtS</v>
      </c>
      <c r="I3734">
        <v>3</v>
      </c>
    </row>
    <row r="3735" spans="2:9">
      <c r="B3735" t="s">
        <v>313</v>
      </c>
      <c r="C3735" t="s">
        <v>34</v>
      </c>
      <c r="D3735" t="s">
        <v>34</v>
      </c>
      <c r="E3735" t="s">
        <v>365</v>
      </c>
      <c r="F3735" s="113" t="str">
        <f>VLOOKUP(B3735,'DEER BldgType Assignment'!$B$7:$C$139,2,FALSE)</f>
        <v>OfS</v>
      </c>
      <c r="G3735" s="113"/>
      <c r="H3735" s="113" t="str">
        <f t="shared" si="58"/>
        <v>OfS</v>
      </c>
      <c r="I3735">
        <v>2</v>
      </c>
    </row>
    <row r="3736" spans="2:9">
      <c r="B3736" t="s">
        <v>253</v>
      </c>
      <c r="C3736" t="s">
        <v>374</v>
      </c>
      <c r="D3736" t="s">
        <v>34</v>
      </c>
      <c r="E3736" t="s">
        <v>367</v>
      </c>
      <c r="F3736" s="113" t="str">
        <f>VLOOKUP(B3736,'DEER BldgType Assignment'!$B$7:$C$139,2,FALSE)</f>
        <v>OfS</v>
      </c>
      <c r="G3736" s="113"/>
      <c r="H3736" s="113" t="str">
        <f t="shared" si="58"/>
        <v>OfS</v>
      </c>
      <c r="I3736">
        <v>11</v>
      </c>
    </row>
    <row r="3737" spans="2:9">
      <c r="B3737" t="s">
        <v>253</v>
      </c>
      <c r="C3737" t="s">
        <v>374</v>
      </c>
      <c r="D3737" t="s">
        <v>34</v>
      </c>
      <c r="E3737" t="s">
        <v>365</v>
      </c>
      <c r="F3737" s="113" t="str">
        <f>VLOOKUP(B3737,'DEER BldgType Assignment'!$B$7:$C$139,2,FALSE)</f>
        <v>OfS</v>
      </c>
      <c r="G3737" s="113"/>
      <c r="H3737" s="113" t="str">
        <f t="shared" si="58"/>
        <v>OfS</v>
      </c>
      <c r="I3737">
        <v>2</v>
      </c>
    </row>
    <row r="3738" spans="2:9">
      <c r="B3738" t="s">
        <v>324</v>
      </c>
      <c r="C3738" t="s">
        <v>34</v>
      </c>
      <c r="D3738" t="s">
        <v>48</v>
      </c>
      <c r="E3738" t="s">
        <v>370</v>
      </c>
      <c r="F3738" s="113" t="str">
        <f>VLOOKUP(B3738,'DEER BldgType Assignment'!$B$7:$C$139,2,FALSE)</f>
        <v>RtS</v>
      </c>
      <c r="G3738" s="113"/>
      <c r="H3738" s="113" t="str">
        <f t="shared" si="58"/>
        <v>RtS</v>
      </c>
      <c r="I3738">
        <v>1</v>
      </c>
    </row>
    <row r="3739" spans="2:9">
      <c r="B3739" t="s">
        <v>324</v>
      </c>
      <c r="C3739" t="s">
        <v>34</v>
      </c>
      <c r="D3739" t="s">
        <v>48</v>
      </c>
      <c r="E3739" t="s">
        <v>367</v>
      </c>
      <c r="F3739" s="113" t="str">
        <f>VLOOKUP(B3739,'DEER BldgType Assignment'!$B$7:$C$139,2,FALSE)</f>
        <v>RtS</v>
      </c>
      <c r="G3739" s="113"/>
      <c r="H3739" s="113" t="str">
        <f t="shared" si="58"/>
        <v>RtS</v>
      </c>
      <c r="I3739">
        <v>1</v>
      </c>
    </row>
    <row r="3740" spans="2:9">
      <c r="B3740" t="s">
        <v>324</v>
      </c>
      <c r="C3740" t="s">
        <v>34</v>
      </c>
      <c r="D3740" t="s">
        <v>48</v>
      </c>
      <c r="E3740" t="s">
        <v>372</v>
      </c>
      <c r="F3740" s="113" t="str">
        <f>VLOOKUP(B3740,'DEER BldgType Assignment'!$B$7:$C$139,2,FALSE)</f>
        <v>RtS</v>
      </c>
      <c r="G3740" s="113"/>
      <c r="H3740" s="113" t="str">
        <f t="shared" si="58"/>
        <v>RtS</v>
      </c>
      <c r="I3740">
        <v>1</v>
      </c>
    </row>
    <row r="3741" spans="2:9">
      <c r="B3741" t="s">
        <v>324</v>
      </c>
      <c r="C3741" t="s">
        <v>34</v>
      </c>
      <c r="D3741" t="s">
        <v>48</v>
      </c>
      <c r="E3741" t="s">
        <v>365</v>
      </c>
      <c r="F3741" s="113" t="str">
        <f>VLOOKUP(B3741,'DEER BldgType Assignment'!$B$7:$C$139,2,FALSE)</f>
        <v>RtS</v>
      </c>
      <c r="G3741" s="113"/>
      <c r="H3741" s="113" t="str">
        <f t="shared" si="58"/>
        <v>RtS</v>
      </c>
      <c r="I3741">
        <v>3</v>
      </c>
    </row>
    <row r="3742" spans="2:9">
      <c r="B3742" s="100" t="s">
        <v>227</v>
      </c>
      <c r="C3742" t="s">
        <v>48</v>
      </c>
      <c r="D3742" t="s">
        <v>48</v>
      </c>
      <c r="E3742" t="s">
        <v>381</v>
      </c>
      <c r="F3742" s="113" t="str">
        <f>VLOOKUP(B3742,'DEER BldgType Assignment'!$B$7:$C$139,2,FALSE)</f>
        <v>RtS</v>
      </c>
      <c r="G3742" s="113"/>
      <c r="H3742" s="113" t="str">
        <f t="shared" si="58"/>
        <v>RtS</v>
      </c>
      <c r="I3742">
        <v>1</v>
      </c>
    </row>
    <row r="3743" spans="2:9">
      <c r="B3743" s="100" t="s">
        <v>227</v>
      </c>
      <c r="C3743" t="s">
        <v>48</v>
      </c>
      <c r="D3743" t="s">
        <v>48</v>
      </c>
      <c r="E3743" t="s">
        <v>367</v>
      </c>
      <c r="F3743" s="113" t="str">
        <f>VLOOKUP(B3743,'DEER BldgType Assignment'!$B$7:$C$139,2,FALSE)</f>
        <v>RtS</v>
      </c>
      <c r="G3743" s="113"/>
      <c r="H3743" s="113" t="str">
        <f t="shared" si="58"/>
        <v>RtS</v>
      </c>
      <c r="I3743">
        <v>3</v>
      </c>
    </row>
    <row r="3744" spans="2:9">
      <c r="B3744" s="100" t="s">
        <v>227</v>
      </c>
      <c r="C3744" t="s">
        <v>48</v>
      </c>
      <c r="D3744" t="s">
        <v>48</v>
      </c>
      <c r="E3744" t="s">
        <v>372</v>
      </c>
      <c r="F3744" s="113" t="str">
        <f>VLOOKUP(B3744,'DEER BldgType Assignment'!$B$7:$C$139,2,FALSE)</f>
        <v>RtS</v>
      </c>
      <c r="G3744" s="113"/>
      <c r="H3744" s="113" t="str">
        <f t="shared" si="58"/>
        <v>RtS</v>
      </c>
      <c r="I3744">
        <v>1</v>
      </c>
    </row>
    <row r="3745" spans="2:9">
      <c r="B3745" s="100" t="s">
        <v>227</v>
      </c>
      <c r="C3745" t="s">
        <v>48</v>
      </c>
      <c r="D3745" t="s">
        <v>48</v>
      </c>
      <c r="E3745" t="s">
        <v>365</v>
      </c>
      <c r="F3745" s="113" t="str">
        <f>VLOOKUP(B3745,'DEER BldgType Assignment'!$B$7:$C$139,2,FALSE)</f>
        <v>RtS</v>
      </c>
      <c r="G3745" s="113"/>
      <c r="H3745" s="113" t="str">
        <f t="shared" si="58"/>
        <v>RtS</v>
      </c>
      <c r="I3745">
        <v>1</v>
      </c>
    </row>
    <row r="3746" spans="2:9">
      <c r="B3746" s="100" t="s">
        <v>227</v>
      </c>
      <c r="C3746" t="s">
        <v>48</v>
      </c>
      <c r="D3746" t="s">
        <v>48</v>
      </c>
      <c r="E3746" t="s">
        <v>366</v>
      </c>
      <c r="F3746" s="113" t="str">
        <f>VLOOKUP(B3746,'DEER BldgType Assignment'!$B$7:$C$139,2,FALSE)</f>
        <v>RtS</v>
      </c>
      <c r="G3746" s="113"/>
      <c r="H3746" s="113" t="str">
        <f t="shared" si="58"/>
        <v>RtS</v>
      </c>
      <c r="I3746">
        <v>1</v>
      </c>
    </row>
    <row r="3747" spans="2:9">
      <c r="B3747" s="100" t="s">
        <v>227</v>
      </c>
      <c r="C3747" t="s">
        <v>48</v>
      </c>
      <c r="D3747" t="s">
        <v>48</v>
      </c>
      <c r="E3747" t="s">
        <v>340</v>
      </c>
      <c r="F3747" s="113" t="str">
        <f>VLOOKUP(B3747,'DEER BldgType Assignment'!$B$7:$C$139,2,FALSE)</f>
        <v>RtS</v>
      </c>
      <c r="G3747" s="113"/>
      <c r="H3747" s="113" t="str">
        <f t="shared" si="58"/>
        <v>RtS</v>
      </c>
      <c r="I3747">
        <v>1</v>
      </c>
    </row>
    <row r="3748" spans="2:9">
      <c r="B3748" t="s">
        <v>234</v>
      </c>
      <c r="C3748" t="s">
        <v>15</v>
      </c>
      <c r="D3748" t="s">
        <v>15</v>
      </c>
      <c r="E3748" t="s">
        <v>15</v>
      </c>
      <c r="F3748" s="113" t="str">
        <f>VLOOKUP(B3748,'DEER BldgType Assignment'!$B$7:$C$139,2,FALSE)</f>
        <v>Asm</v>
      </c>
      <c r="G3748" s="113"/>
      <c r="H3748" s="113" t="str">
        <f t="shared" si="58"/>
        <v>Asm</v>
      </c>
      <c r="I3748">
        <v>5</v>
      </c>
    </row>
    <row r="3749" spans="2:9">
      <c r="B3749" t="s">
        <v>234</v>
      </c>
      <c r="C3749" t="s">
        <v>15</v>
      </c>
      <c r="D3749" t="s">
        <v>15</v>
      </c>
      <c r="E3749" t="s">
        <v>372</v>
      </c>
      <c r="F3749" s="113" t="str">
        <f>VLOOKUP(B3749,'DEER BldgType Assignment'!$B$7:$C$139,2,FALSE)</f>
        <v>Asm</v>
      </c>
      <c r="G3749" s="113"/>
      <c r="H3749" s="113" t="str">
        <f t="shared" si="58"/>
        <v>Asm</v>
      </c>
      <c r="I3749">
        <v>2</v>
      </c>
    </row>
    <row r="3750" spans="2:9">
      <c r="B3750" t="s">
        <v>231</v>
      </c>
      <c r="C3750" t="s">
        <v>48</v>
      </c>
      <c r="D3750" t="s">
        <v>48</v>
      </c>
      <c r="E3750" t="s">
        <v>142</v>
      </c>
      <c r="F3750" s="113" t="str">
        <f>VLOOKUP(B3750,'DEER BldgType Assignment'!$B$7:$C$139,2,FALSE)</f>
        <v>RtS</v>
      </c>
      <c r="G3750" s="113"/>
      <c r="H3750" s="113" t="str">
        <f t="shared" si="58"/>
        <v>RtS</v>
      </c>
      <c r="I3750">
        <v>4</v>
      </c>
    </row>
    <row r="3751" spans="2:9">
      <c r="B3751" t="s">
        <v>231</v>
      </c>
      <c r="C3751" t="s">
        <v>48</v>
      </c>
      <c r="D3751" t="s">
        <v>48</v>
      </c>
      <c r="E3751" t="s">
        <v>340</v>
      </c>
      <c r="F3751" s="113" t="str">
        <f>VLOOKUP(B3751,'DEER BldgType Assignment'!$B$7:$C$139,2,FALSE)</f>
        <v>RtS</v>
      </c>
      <c r="G3751" s="113"/>
      <c r="H3751" s="113" t="str">
        <f t="shared" si="58"/>
        <v>RtS</v>
      </c>
      <c r="I3751">
        <v>2</v>
      </c>
    </row>
    <row r="3752" spans="2:9">
      <c r="B3752" t="s">
        <v>293</v>
      </c>
      <c r="C3752" t="s">
        <v>34</v>
      </c>
      <c r="D3752" t="s">
        <v>34</v>
      </c>
      <c r="E3752" t="s">
        <v>379</v>
      </c>
      <c r="F3752" s="113" t="str">
        <f>VLOOKUP(B3752,'DEER BldgType Assignment'!$B$7:$C$139,2,FALSE)</f>
        <v>OfS</v>
      </c>
      <c r="G3752" s="113"/>
      <c r="H3752" s="113" t="str">
        <f t="shared" si="58"/>
        <v>OfS</v>
      </c>
      <c r="I3752">
        <v>2</v>
      </c>
    </row>
    <row r="3753" spans="2:9">
      <c r="B3753" t="s">
        <v>293</v>
      </c>
      <c r="C3753" t="s">
        <v>34</v>
      </c>
      <c r="D3753" t="s">
        <v>34</v>
      </c>
      <c r="E3753" t="s">
        <v>367</v>
      </c>
      <c r="F3753" s="113" t="str">
        <f>VLOOKUP(B3753,'DEER BldgType Assignment'!$B$7:$C$139,2,FALSE)</f>
        <v>OfS</v>
      </c>
      <c r="G3753" s="113"/>
      <c r="H3753" s="113" t="str">
        <f t="shared" si="58"/>
        <v>OfS</v>
      </c>
      <c r="I3753">
        <v>2</v>
      </c>
    </row>
    <row r="3754" spans="2:9">
      <c r="B3754" t="s">
        <v>293</v>
      </c>
      <c r="C3754" t="s">
        <v>34</v>
      </c>
      <c r="D3754" t="s">
        <v>34</v>
      </c>
      <c r="E3754" t="s">
        <v>372</v>
      </c>
      <c r="F3754" s="113" t="str">
        <f>VLOOKUP(B3754,'DEER BldgType Assignment'!$B$7:$C$139,2,FALSE)</f>
        <v>OfS</v>
      </c>
      <c r="G3754" s="113"/>
      <c r="H3754" s="113" t="str">
        <f t="shared" si="58"/>
        <v>OfS</v>
      </c>
      <c r="I3754">
        <v>1</v>
      </c>
    </row>
    <row r="3755" spans="2:9">
      <c r="B3755" t="s">
        <v>293</v>
      </c>
      <c r="C3755" t="s">
        <v>34</v>
      </c>
      <c r="D3755" t="s">
        <v>34</v>
      </c>
      <c r="E3755" t="s">
        <v>365</v>
      </c>
      <c r="F3755" s="113" t="str">
        <f>VLOOKUP(B3755,'DEER BldgType Assignment'!$B$7:$C$139,2,FALSE)</f>
        <v>OfS</v>
      </c>
      <c r="G3755" s="113"/>
      <c r="H3755" s="113" t="str">
        <f t="shared" si="58"/>
        <v>OfS</v>
      </c>
      <c r="I3755">
        <v>5</v>
      </c>
    </row>
    <row r="3756" spans="2:9">
      <c r="B3756" t="s">
        <v>267</v>
      </c>
      <c r="C3756" t="s">
        <v>276</v>
      </c>
      <c r="D3756" t="s">
        <v>50</v>
      </c>
      <c r="E3756" t="s">
        <v>370</v>
      </c>
      <c r="F3756" s="113" t="str">
        <f>VLOOKUP(B3756,'DEER BldgType Assignment'!$B$7:$C$139,2,FALSE)</f>
        <v>SCn</v>
      </c>
      <c r="G3756" s="113"/>
      <c r="H3756" s="113" t="str">
        <f t="shared" si="58"/>
        <v>SCn</v>
      </c>
      <c r="I3756">
        <v>1</v>
      </c>
    </row>
    <row r="3757" spans="2:9">
      <c r="B3757" t="s">
        <v>267</v>
      </c>
      <c r="C3757" t="s">
        <v>276</v>
      </c>
      <c r="D3757" t="s">
        <v>50</v>
      </c>
      <c r="E3757" t="s">
        <v>365</v>
      </c>
      <c r="F3757" s="113" t="str">
        <f>VLOOKUP(B3757,'DEER BldgType Assignment'!$B$7:$C$139,2,FALSE)</f>
        <v>SCn</v>
      </c>
      <c r="G3757" s="113"/>
      <c r="H3757" s="113" t="str">
        <f t="shared" si="58"/>
        <v>SCn</v>
      </c>
      <c r="I3757">
        <v>2</v>
      </c>
    </row>
    <row r="3758" spans="2:9">
      <c r="B3758" t="s">
        <v>323</v>
      </c>
      <c r="C3758" t="s">
        <v>34</v>
      </c>
      <c r="D3758" t="s">
        <v>34</v>
      </c>
      <c r="E3758" t="s">
        <v>367</v>
      </c>
      <c r="F3758" s="113" t="str">
        <f>VLOOKUP(B3758,'DEER BldgType Assignment'!$B$7:$C$139,2,FALSE)</f>
        <v>OfS</v>
      </c>
      <c r="G3758" s="113"/>
      <c r="H3758" s="113" t="str">
        <f t="shared" si="58"/>
        <v>OfS</v>
      </c>
      <c r="I3758">
        <v>1</v>
      </c>
    </row>
    <row r="3759" spans="2:9">
      <c r="B3759" t="s">
        <v>323</v>
      </c>
      <c r="C3759" t="s">
        <v>34</v>
      </c>
      <c r="D3759" t="s">
        <v>34</v>
      </c>
      <c r="E3759" t="s">
        <v>365</v>
      </c>
      <c r="F3759" s="113" t="str">
        <f>VLOOKUP(B3759,'DEER BldgType Assignment'!$B$7:$C$139,2,FALSE)</f>
        <v>OfS</v>
      </c>
      <c r="G3759" s="113"/>
      <c r="H3759" s="113" t="str">
        <f t="shared" si="58"/>
        <v>OfS</v>
      </c>
      <c r="I3759">
        <v>2</v>
      </c>
    </row>
    <row r="3760" spans="2:9">
      <c r="B3760" t="s">
        <v>245</v>
      </c>
      <c r="C3760" t="s">
        <v>26</v>
      </c>
      <c r="D3760" t="s">
        <v>26</v>
      </c>
      <c r="E3760" t="s">
        <v>371</v>
      </c>
      <c r="F3760" s="113" t="str">
        <f>VLOOKUP(B3760,'DEER BldgType Assignment'!$B$7:$C$139,2,FALSE)</f>
        <v>Gro</v>
      </c>
      <c r="G3760" s="113"/>
      <c r="H3760" s="113" t="str">
        <f t="shared" si="58"/>
        <v>Gro</v>
      </c>
      <c r="I3760">
        <v>6</v>
      </c>
    </row>
    <row r="3761" spans="2:9">
      <c r="B3761" t="s">
        <v>245</v>
      </c>
      <c r="C3761" t="s">
        <v>26</v>
      </c>
      <c r="D3761" t="s">
        <v>26</v>
      </c>
      <c r="E3761" t="s">
        <v>142</v>
      </c>
      <c r="F3761" s="113" t="str">
        <f>VLOOKUP(B3761,'DEER BldgType Assignment'!$B$7:$C$139,2,FALSE)</f>
        <v>Gro</v>
      </c>
      <c r="G3761" s="113"/>
      <c r="H3761" s="113" t="str">
        <f t="shared" si="58"/>
        <v>Gro</v>
      </c>
      <c r="I3761">
        <v>5</v>
      </c>
    </row>
    <row r="3762" spans="2:9">
      <c r="B3762" t="s">
        <v>344</v>
      </c>
      <c r="C3762" t="s">
        <v>373</v>
      </c>
      <c r="D3762" t="s">
        <v>52</v>
      </c>
      <c r="E3762" t="s">
        <v>370</v>
      </c>
      <c r="F3762" s="113" t="str">
        <f>VLOOKUP(B3762,'DEER BldgType Assignment'!$B$7:$C$139,2,FALSE)</f>
        <v>SUn</v>
      </c>
      <c r="G3762" s="113"/>
      <c r="H3762" s="113" t="str">
        <f t="shared" si="58"/>
        <v>SUn</v>
      </c>
      <c r="I3762">
        <v>5</v>
      </c>
    </row>
    <row r="3763" spans="2:9">
      <c r="B3763" t="s">
        <v>344</v>
      </c>
      <c r="C3763" t="s">
        <v>373</v>
      </c>
      <c r="D3763" t="s">
        <v>52</v>
      </c>
      <c r="E3763" t="s">
        <v>365</v>
      </c>
      <c r="F3763" s="113" t="str">
        <f>VLOOKUP(B3763,'DEER BldgType Assignment'!$B$7:$C$139,2,FALSE)</f>
        <v>SUn</v>
      </c>
      <c r="G3763" s="113"/>
      <c r="H3763" s="113" t="str">
        <f t="shared" si="58"/>
        <v>SUn</v>
      </c>
      <c r="I3763">
        <v>2</v>
      </c>
    </row>
    <row r="3764" spans="2:9">
      <c r="B3764" t="s">
        <v>344</v>
      </c>
      <c r="C3764" t="s">
        <v>373</v>
      </c>
      <c r="D3764" t="s">
        <v>52</v>
      </c>
      <c r="E3764" t="s">
        <v>371</v>
      </c>
      <c r="F3764" s="113" t="str">
        <f>VLOOKUP(B3764,'DEER BldgType Assignment'!$B$7:$C$139,2,FALSE)</f>
        <v>SUn</v>
      </c>
      <c r="G3764" s="113"/>
      <c r="H3764" s="113" t="str">
        <f t="shared" si="58"/>
        <v>SUn</v>
      </c>
      <c r="I3764">
        <v>1</v>
      </c>
    </row>
    <row r="3765" spans="2:9">
      <c r="B3765" t="s">
        <v>344</v>
      </c>
      <c r="C3765" t="s">
        <v>373</v>
      </c>
      <c r="D3765" t="s">
        <v>52</v>
      </c>
      <c r="E3765" t="s">
        <v>340</v>
      </c>
      <c r="F3765" s="113" t="str">
        <f>VLOOKUP(B3765,'DEER BldgType Assignment'!$B$7:$C$139,2,FALSE)</f>
        <v>SUn</v>
      </c>
      <c r="G3765" s="113"/>
      <c r="H3765" s="113" t="str">
        <f t="shared" si="58"/>
        <v>SUn</v>
      </c>
      <c r="I3765">
        <v>1</v>
      </c>
    </row>
    <row r="3766" spans="2:9">
      <c r="B3766" t="s">
        <v>344</v>
      </c>
      <c r="C3766" t="s">
        <v>373</v>
      </c>
      <c r="D3766" t="s">
        <v>52</v>
      </c>
      <c r="E3766" t="s">
        <v>340</v>
      </c>
      <c r="F3766" s="113" t="str">
        <f>VLOOKUP(B3766,'DEER BldgType Assignment'!$B$7:$C$139,2,FALSE)</f>
        <v>SUn</v>
      </c>
      <c r="G3766" s="113"/>
      <c r="H3766" s="113" t="str">
        <f t="shared" si="58"/>
        <v>SUn</v>
      </c>
      <c r="I3766">
        <v>3</v>
      </c>
    </row>
    <row r="3767" spans="2:9">
      <c r="B3767" t="s">
        <v>306</v>
      </c>
      <c r="C3767" t="s">
        <v>34</v>
      </c>
      <c r="D3767" t="s">
        <v>34</v>
      </c>
      <c r="E3767" t="s">
        <v>366</v>
      </c>
      <c r="F3767" s="113" t="str">
        <f>VLOOKUP(B3767,'DEER BldgType Assignment'!$B$7:$C$139,2,FALSE)</f>
        <v>OfS</v>
      </c>
      <c r="G3767" s="113"/>
      <c r="H3767" s="113" t="str">
        <f t="shared" si="58"/>
        <v>OfS</v>
      </c>
      <c r="I3767">
        <v>1</v>
      </c>
    </row>
    <row r="3768" spans="2:9">
      <c r="B3768" s="100" t="s">
        <v>278</v>
      </c>
      <c r="C3768" t="s">
        <v>377</v>
      </c>
      <c r="D3768" t="s">
        <v>105</v>
      </c>
      <c r="E3768" t="s">
        <v>370</v>
      </c>
      <c r="F3768" s="113" t="str">
        <f>VLOOKUP(B3768,'DEER BldgType Assignment'!$B$7:$C$139,2,FALSE)</f>
        <v>MLI</v>
      </c>
      <c r="G3768" s="113"/>
      <c r="H3768" s="113" t="str">
        <f t="shared" si="58"/>
        <v>MLI</v>
      </c>
      <c r="I3768">
        <v>2</v>
      </c>
    </row>
    <row r="3769" spans="2:9">
      <c r="B3769" s="100" t="s">
        <v>278</v>
      </c>
      <c r="C3769" t="s">
        <v>377</v>
      </c>
      <c r="D3769" t="s">
        <v>105</v>
      </c>
      <c r="E3769" t="s">
        <v>365</v>
      </c>
      <c r="F3769" s="113" t="str">
        <f>VLOOKUP(B3769,'DEER BldgType Assignment'!$B$7:$C$139,2,FALSE)</f>
        <v>MLI</v>
      </c>
      <c r="G3769" s="113"/>
      <c r="H3769" s="113" t="str">
        <f t="shared" si="58"/>
        <v>MLI</v>
      </c>
      <c r="I3769">
        <v>2</v>
      </c>
    </row>
    <row r="3770" spans="2:9">
      <c r="B3770" t="s">
        <v>323</v>
      </c>
      <c r="C3770" t="s">
        <v>34</v>
      </c>
      <c r="D3770" t="s">
        <v>34</v>
      </c>
      <c r="E3770" t="s">
        <v>370</v>
      </c>
      <c r="F3770" s="113" t="str">
        <f>VLOOKUP(B3770,'DEER BldgType Assignment'!$B$7:$C$139,2,FALSE)</f>
        <v>OfS</v>
      </c>
      <c r="G3770" s="113"/>
      <c r="H3770" s="113" t="str">
        <f t="shared" si="58"/>
        <v>OfS</v>
      </c>
      <c r="I3770">
        <v>2</v>
      </c>
    </row>
    <row r="3771" spans="2:9">
      <c r="B3771" t="s">
        <v>323</v>
      </c>
      <c r="C3771" t="s">
        <v>34</v>
      </c>
      <c r="D3771" t="s">
        <v>34</v>
      </c>
      <c r="E3771" t="s">
        <v>367</v>
      </c>
      <c r="F3771" s="113" t="str">
        <f>VLOOKUP(B3771,'DEER BldgType Assignment'!$B$7:$C$139,2,FALSE)</f>
        <v>OfS</v>
      </c>
      <c r="G3771" s="113"/>
      <c r="H3771" s="113" t="str">
        <f t="shared" si="58"/>
        <v>OfS</v>
      </c>
      <c r="I3771">
        <v>1</v>
      </c>
    </row>
    <row r="3772" spans="2:9">
      <c r="B3772" t="s">
        <v>323</v>
      </c>
      <c r="C3772" t="s">
        <v>34</v>
      </c>
      <c r="D3772" t="s">
        <v>34</v>
      </c>
      <c r="E3772" t="s">
        <v>372</v>
      </c>
      <c r="F3772" s="113" t="str">
        <f>VLOOKUP(B3772,'DEER BldgType Assignment'!$B$7:$C$139,2,FALSE)</f>
        <v>OfS</v>
      </c>
      <c r="G3772" s="113"/>
      <c r="H3772" s="113" t="str">
        <f t="shared" si="58"/>
        <v>OfS</v>
      </c>
      <c r="I3772">
        <v>2</v>
      </c>
    </row>
    <row r="3773" spans="2:9">
      <c r="B3773" t="s">
        <v>323</v>
      </c>
      <c r="C3773" t="s">
        <v>34</v>
      </c>
      <c r="D3773" t="s">
        <v>34</v>
      </c>
      <c r="E3773" t="s">
        <v>365</v>
      </c>
      <c r="F3773" s="113" t="str">
        <f>VLOOKUP(B3773,'DEER BldgType Assignment'!$B$7:$C$139,2,FALSE)</f>
        <v>OfS</v>
      </c>
      <c r="G3773" s="113"/>
      <c r="H3773" s="113" t="str">
        <f t="shared" si="58"/>
        <v>OfS</v>
      </c>
      <c r="I3773">
        <v>9</v>
      </c>
    </row>
    <row r="3774" spans="2:9">
      <c r="B3774" s="100" t="s">
        <v>229</v>
      </c>
      <c r="C3774" t="s">
        <v>48</v>
      </c>
      <c r="D3774" t="s">
        <v>105</v>
      </c>
      <c r="E3774" t="s">
        <v>381</v>
      </c>
      <c r="F3774" s="113" t="str">
        <f>VLOOKUP(B3774,'DEER BldgType Assignment'!$B$7:$C$139,2,FALSE)</f>
        <v>MLI</v>
      </c>
      <c r="G3774" s="113"/>
      <c r="H3774" s="113" t="str">
        <f t="shared" si="58"/>
        <v>MLI</v>
      </c>
      <c r="I3774">
        <v>1</v>
      </c>
    </row>
    <row r="3775" spans="2:9">
      <c r="B3775" s="100" t="s">
        <v>229</v>
      </c>
      <c r="C3775" t="s">
        <v>48</v>
      </c>
      <c r="D3775" t="s">
        <v>105</v>
      </c>
      <c r="E3775" t="s">
        <v>370</v>
      </c>
      <c r="F3775" s="113" t="str">
        <f>VLOOKUP(B3775,'DEER BldgType Assignment'!$B$7:$C$139,2,FALSE)</f>
        <v>MLI</v>
      </c>
      <c r="G3775" s="113"/>
      <c r="H3775" s="113" t="str">
        <f t="shared" si="58"/>
        <v>MLI</v>
      </c>
      <c r="I3775">
        <v>1</v>
      </c>
    </row>
    <row r="3776" spans="2:9">
      <c r="B3776" s="100" t="s">
        <v>229</v>
      </c>
      <c r="C3776" t="s">
        <v>48</v>
      </c>
      <c r="D3776" t="s">
        <v>105</v>
      </c>
      <c r="E3776" t="s">
        <v>367</v>
      </c>
      <c r="F3776" s="113" t="str">
        <f>VLOOKUP(B3776,'DEER BldgType Assignment'!$B$7:$C$139,2,FALSE)</f>
        <v>MLI</v>
      </c>
      <c r="G3776" s="113"/>
      <c r="H3776" s="113" t="str">
        <f t="shared" si="58"/>
        <v>MLI</v>
      </c>
      <c r="I3776">
        <v>1</v>
      </c>
    </row>
    <row r="3777" spans="2:9">
      <c r="B3777" s="100" t="s">
        <v>229</v>
      </c>
      <c r="C3777" t="s">
        <v>48</v>
      </c>
      <c r="D3777" t="s">
        <v>105</v>
      </c>
      <c r="E3777" t="s">
        <v>365</v>
      </c>
      <c r="F3777" s="113" t="str">
        <f>VLOOKUP(B3777,'DEER BldgType Assignment'!$B$7:$C$139,2,FALSE)</f>
        <v>MLI</v>
      </c>
      <c r="G3777" s="113"/>
      <c r="H3777" s="113" t="str">
        <f t="shared" si="58"/>
        <v>MLI</v>
      </c>
      <c r="I3777">
        <v>2</v>
      </c>
    </row>
    <row r="3778" spans="2:9">
      <c r="B3778" s="100" t="s">
        <v>384</v>
      </c>
      <c r="C3778" t="s">
        <v>48</v>
      </c>
      <c r="D3778" t="s">
        <v>48</v>
      </c>
      <c r="E3778" t="s">
        <v>366</v>
      </c>
      <c r="F3778" s="113" t="str">
        <f>VLOOKUP(B3778,'DEER BldgType Assignment'!$B$7:$C$139,2,FALSE)</f>
        <v>RtS</v>
      </c>
      <c r="G3778" s="113"/>
      <c r="H3778" s="113" t="str">
        <f t="shared" si="58"/>
        <v>RtS</v>
      </c>
      <c r="I3778">
        <v>1</v>
      </c>
    </row>
    <row r="3779" spans="2:9">
      <c r="B3779" s="100" t="s">
        <v>384</v>
      </c>
      <c r="C3779" t="s">
        <v>48</v>
      </c>
      <c r="D3779" t="s">
        <v>48</v>
      </c>
      <c r="E3779" t="s">
        <v>367</v>
      </c>
      <c r="F3779" s="113" t="str">
        <f>VLOOKUP(B3779,'DEER BldgType Assignment'!$B$7:$C$139,2,FALSE)</f>
        <v>RtS</v>
      </c>
      <c r="G3779" s="113"/>
      <c r="H3779" s="113" t="str">
        <f t="shared" si="58"/>
        <v>RtS</v>
      </c>
      <c r="I3779">
        <v>1</v>
      </c>
    </row>
    <row r="3780" spans="2:9">
      <c r="B3780" s="100" t="s">
        <v>384</v>
      </c>
      <c r="C3780" t="s">
        <v>48</v>
      </c>
      <c r="D3780" t="s">
        <v>48</v>
      </c>
      <c r="E3780" t="s">
        <v>372</v>
      </c>
      <c r="F3780" s="113" t="str">
        <f>VLOOKUP(B3780,'DEER BldgType Assignment'!$B$7:$C$139,2,FALSE)</f>
        <v>RtS</v>
      </c>
      <c r="G3780" s="113"/>
      <c r="H3780" s="113" t="str">
        <f t="shared" si="58"/>
        <v>RtS</v>
      </c>
      <c r="I3780">
        <v>1</v>
      </c>
    </row>
    <row r="3781" spans="2:9">
      <c r="B3781" s="100" t="s">
        <v>384</v>
      </c>
      <c r="C3781" t="s">
        <v>48</v>
      </c>
      <c r="D3781" t="s">
        <v>48</v>
      </c>
      <c r="E3781" t="s">
        <v>142</v>
      </c>
      <c r="F3781" s="113" t="str">
        <f>VLOOKUP(B3781,'DEER BldgType Assignment'!$B$7:$C$139,2,FALSE)</f>
        <v>RtS</v>
      </c>
      <c r="G3781" s="113"/>
      <c r="H3781" s="113" t="str">
        <f t="shared" si="58"/>
        <v>RtS</v>
      </c>
      <c r="I3781">
        <v>3</v>
      </c>
    </row>
    <row r="3782" spans="2:9">
      <c r="B3782" s="100" t="s">
        <v>384</v>
      </c>
      <c r="C3782" t="s">
        <v>48</v>
      </c>
      <c r="D3782" t="s">
        <v>48</v>
      </c>
      <c r="E3782" t="s">
        <v>340</v>
      </c>
      <c r="F3782" s="113" t="str">
        <f>VLOOKUP(B3782,'DEER BldgType Assignment'!$B$7:$C$139,2,FALSE)</f>
        <v>RtS</v>
      </c>
      <c r="G3782" s="113"/>
      <c r="H3782" s="113" t="str">
        <f t="shared" si="58"/>
        <v>RtS</v>
      </c>
      <c r="I3782">
        <v>1</v>
      </c>
    </row>
    <row r="3783" spans="2:9">
      <c r="B3783" t="s">
        <v>333</v>
      </c>
      <c r="C3783" t="s">
        <v>48</v>
      </c>
      <c r="D3783" t="s">
        <v>46</v>
      </c>
      <c r="E3783" t="s">
        <v>366</v>
      </c>
      <c r="F3783" s="113" t="str">
        <f>VLOOKUP(B3783,'DEER BldgType Assignment'!$B$7:$C$139,2,FALSE)</f>
        <v>RtL</v>
      </c>
      <c r="G3783" s="113"/>
      <c r="H3783" s="113" t="str">
        <f t="shared" si="58"/>
        <v>RtL</v>
      </c>
      <c r="I3783">
        <v>1</v>
      </c>
    </row>
    <row r="3784" spans="2:9">
      <c r="B3784" t="s">
        <v>333</v>
      </c>
      <c r="C3784" t="s">
        <v>48</v>
      </c>
      <c r="D3784" t="s">
        <v>46</v>
      </c>
      <c r="E3784" t="s">
        <v>367</v>
      </c>
      <c r="F3784" s="113" t="str">
        <f>VLOOKUP(B3784,'DEER BldgType Assignment'!$B$7:$C$139,2,FALSE)</f>
        <v>RtL</v>
      </c>
      <c r="G3784" s="113"/>
      <c r="H3784" s="113" t="str">
        <f t="shared" ref="H3784:H3847" si="59">IF(ISBLANK(G3784),F3784,G3784)</f>
        <v>RtL</v>
      </c>
      <c r="I3784">
        <v>1</v>
      </c>
    </row>
    <row r="3785" spans="2:9">
      <c r="B3785" t="s">
        <v>333</v>
      </c>
      <c r="C3785" t="s">
        <v>48</v>
      </c>
      <c r="D3785" t="s">
        <v>46</v>
      </c>
      <c r="E3785" t="s">
        <v>365</v>
      </c>
      <c r="F3785" s="113" t="str">
        <f>VLOOKUP(B3785,'DEER BldgType Assignment'!$B$7:$C$139,2,FALSE)</f>
        <v>RtL</v>
      </c>
      <c r="G3785" s="113"/>
      <c r="H3785" s="113" t="str">
        <f t="shared" si="59"/>
        <v>RtL</v>
      </c>
      <c r="I3785">
        <v>1</v>
      </c>
    </row>
    <row r="3786" spans="2:9">
      <c r="B3786" t="s">
        <v>323</v>
      </c>
      <c r="C3786" t="s">
        <v>48</v>
      </c>
      <c r="D3786" t="s">
        <v>34</v>
      </c>
      <c r="E3786" t="s">
        <v>367</v>
      </c>
      <c r="F3786" s="113" t="str">
        <f>VLOOKUP(B3786,'DEER BldgType Assignment'!$B$7:$C$139,2,FALSE)</f>
        <v>OfS</v>
      </c>
      <c r="G3786" s="113"/>
      <c r="H3786" s="113" t="str">
        <f t="shared" si="59"/>
        <v>OfS</v>
      </c>
      <c r="I3786">
        <v>1</v>
      </c>
    </row>
    <row r="3787" spans="2:9">
      <c r="B3787" t="s">
        <v>323</v>
      </c>
      <c r="C3787" t="s">
        <v>48</v>
      </c>
      <c r="D3787" t="s">
        <v>34</v>
      </c>
      <c r="E3787" t="s">
        <v>365</v>
      </c>
      <c r="F3787" s="113" t="str">
        <f>VLOOKUP(B3787,'DEER BldgType Assignment'!$B$7:$C$139,2,FALSE)</f>
        <v>OfS</v>
      </c>
      <c r="G3787" s="113"/>
      <c r="H3787" s="113" t="str">
        <f t="shared" si="59"/>
        <v>OfS</v>
      </c>
      <c r="I3787">
        <v>2</v>
      </c>
    </row>
    <row r="3788" spans="2:9">
      <c r="B3788" t="s">
        <v>323</v>
      </c>
      <c r="C3788" t="s">
        <v>48</v>
      </c>
      <c r="D3788" t="s">
        <v>34</v>
      </c>
      <c r="E3788" t="s">
        <v>142</v>
      </c>
      <c r="F3788" s="113" t="str">
        <f>VLOOKUP(B3788,'DEER BldgType Assignment'!$B$7:$C$139,2,FALSE)</f>
        <v>OfS</v>
      </c>
      <c r="G3788" s="113"/>
      <c r="H3788" s="113" t="str">
        <f t="shared" si="59"/>
        <v>OfS</v>
      </c>
      <c r="I3788">
        <v>1</v>
      </c>
    </row>
    <row r="3789" spans="2:9">
      <c r="B3789" t="s">
        <v>234</v>
      </c>
      <c r="C3789" t="s">
        <v>15</v>
      </c>
      <c r="D3789" t="s">
        <v>15</v>
      </c>
      <c r="E3789" t="s">
        <v>15</v>
      </c>
      <c r="F3789" s="113" t="str">
        <f>VLOOKUP(B3789,'DEER BldgType Assignment'!$B$7:$C$139,2,FALSE)</f>
        <v>Asm</v>
      </c>
      <c r="G3789" s="113"/>
      <c r="H3789" s="113" t="str">
        <f t="shared" si="59"/>
        <v>Asm</v>
      </c>
      <c r="I3789">
        <v>2</v>
      </c>
    </row>
    <row r="3790" spans="2:9">
      <c r="B3790" t="s">
        <v>234</v>
      </c>
      <c r="C3790" t="s">
        <v>15</v>
      </c>
      <c r="D3790" t="s">
        <v>15</v>
      </c>
      <c r="E3790" t="s">
        <v>367</v>
      </c>
      <c r="F3790" s="113" t="str">
        <f>VLOOKUP(B3790,'DEER BldgType Assignment'!$B$7:$C$139,2,FALSE)</f>
        <v>Asm</v>
      </c>
      <c r="G3790" s="113"/>
      <c r="H3790" s="113" t="str">
        <f t="shared" si="59"/>
        <v>Asm</v>
      </c>
      <c r="I3790">
        <v>2</v>
      </c>
    </row>
    <row r="3791" spans="2:9">
      <c r="B3791" t="s">
        <v>234</v>
      </c>
      <c r="C3791" t="s">
        <v>15</v>
      </c>
      <c r="D3791" t="s">
        <v>15</v>
      </c>
      <c r="E3791" t="s">
        <v>365</v>
      </c>
      <c r="F3791" s="113" t="str">
        <f>VLOOKUP(B3791,'DEER BldgType Assignment'!$B$7:$C$139,2,FALSE)</f>
        <v>Asm</v>
      </c>
      <c r="G3791" s="113"/>
      <c r="H3791" s="113" t="str">
        <f t="shared" si="59"/>
        <v>Asm</v>
      </c>
      <c r="I3791">
        <v>1</v>
      </c>
    </row>
    <row r="3792" spans="2:9">
      <c r="B3792" t="s">
        <v>234</v>
      </c>
      <c r="C3792" t="s">
        <v>15</v>
      </c>
      <c r="D3792" t="s">
        <v>15</v>
      </c>
      <c r="E3792" t="s">
        <v>366</v>
      </c>
      <c r="F3792" s="113" t="str">
        <f>VLOOKUP(B3792,'DEER BldgType Assignment'!$B$7:$C$139,2,FALSE)</f>
        <v>Asm</v>
      </c>
      <c r="G3792" s="113"/>
      <c r="H3792" s="113" t="str">
        <f t="shared" si="59"/>
        <v>Asm</v>
      </c>
      <c r="I3792">
        <v>2</v>
      </c>
    </row>
    <row r="3793" spans="2:9">
      <c r="B3793" t="s">
        <v>234</v>
      </c>
      <c r="C3793" t="s">
        <v>15</v>
      </c>
      <c r="D3793" t="s">
        <v>15</v>
      </c>
      <c r="E3793" t="s">
        <v>340</v>
      </c>
      <c r="F3793" s="113" t="str">
        <f>VLOOKUP(B3793,'DEER BldgType Assignment'!$B$7:$C$139,2,FALSE)</f>
        <v>Asm</v>
      </c>
      <c r="G3793" s="113"/>
      <c r="H3793" s="113" t="str">
        <f t="shared" si="59"/>
        <v>Asm</v>
      </c>
      <c r="I3793">
        <v>2</v>
      </c>
    </row>
    <row r="3794" spans="2:9">
      <c r="B3794" t="s">
        <v>308</v>
      </c>
      <c r="C3794" t="s">
        <v>374</v>
      </c>
      <c r="D3794" t="s">
        <v>34</v>
      </c>
      <c r="E3794" t="s">
        <v>367</v>
      </c>
      <c r="F3794" s="113" t="str">
        <f>VLOOKUP(B3794,'DEER BldgType Assignment'!$B$7:$C$139,2,FALSE)</f>
        <v>OfS</v>
      </c>
      <c r="G3794" s="113"/>
      <c r="H3794" s="113" t="str">
        <f t="shared" si="59"/>
        <v>OfS</v>
      </c>
      <c r="I3794">
        <v>2</v>
      </c>
    </row>
    <row r="3795" spans="2:9">
      <c r="B3795" t="s">
        <v>308</v>
      </c>
      <c r="C3795" t="s">
        <v>374</v>
      </c>
      <c r="D3795" t="s">
        <v>34</v>
      </c>
      <c r="E3795" t="s">
        <v>371</v>
      </c>
      <c r="F3795" s="113" t="str">
        <f>VLOOKUP(B3795,'DEER BldgType Assignment'!$B$7:$C$139,2,FALSE)</f>
        <v>OfS</v>
      </c>
      <c r="G3795" s="113"/>
      <c r="H3795" s="113" t="str">
        <f t="shared" si="59"/>
        <v>OfS</v>
      </c>
      <c r="I3795">
        <v>2</v>
      </c>
    </row>
    <row r="3796" spans="2:9">
      <c r="B3796" s="100" t="s">
        <v>229</v>
      </c>
      <c r="C3796" t="s">
        <v>48</v>
      </c>
      <c r="D3796" t="s">
        <v>105</v>
      </c>
      <c r="E3796" t="s">
        <v>381</v>
      </c>
      <c r="F3796" s="113" t="str">
        <f>VLOOKUP(B3796,'DEER BldgType Assignment'!$B$7:$C$139,2,FALSE)</f>
        <v>MLI</v>
      </c>
      <c r="G3796" s="113"/>
      <c r="H3796" s="113" t="str">
        <f t="shared" si="59"/>
        <v>MLI</v>
      </c>
      <c r="I3796">
        <v>1</v>
      </c>
    </row>
    <row r="3797" spans="2:9">
      <c r="B3797" t="s">
        <v>234</v>
      </c>
      <c r="C3797" t="s">
        <v>15</v>
      </c>
      <c r="D3797" t="s">
        <v>15</v>
      </c>
      <c r="E3797" t="s">
        <v>15</v>
      </c>
      <c r="F3797" s="113" t="str">
        <f>VLOOKUP(B3797,'DEER BldgType Assignment'!$B$7:$C$139,2,FALSE)</f>
        <v>Asm</v>
      </c>
      <c r="G3797" s="113"/>
      <c r="H3797" s="113" t="str">
        <f t="shared" si="59"/>
        <v>Asm</v>
      </c>
      <c r="I3797">
        <v>2</v>
      </c>
    </row>
    <row r="3798" spans="2:9">
      <c r="B3798" t="s">
        <v>234</v>
      </c>
      <c r="C3798" t="s">
        <v>15</v>
      </c>
      <c r="D3798" t="s">
        <v>15</v>
      </c>
      <c r="E3798" t="s">
        <v>365</v>
      </c>
      <c r="F3798" s="113" t="str">
        <f>VLOOKUP(B3798,'DEER BldgType Assignment'!$B$7:$C$139,2,FALSE)</f>
        <v>Asm</v>
      </c>
      <c r="G3798" s="113"/>
      <c r="H3798" s="113" t="str">
        <f t="shared" si="59"/>
        <v>Asm</v>
      </c>
      <c r="I3798">
        <v>3</v>
      </c>
    </row>
    <row r="3799" spans="2:9">
      <c r="B3799" t="s">
        <v>234</v>
      </c>
      <c r="C3799" t="s">
        <v>15</v>
      </c>
      <c r="D3799" t="s">
        <v>15</v>
      </c>
      <c r="E3799" t="s">
        <v>371</v>
      </c>
      <c r="F3799" s="113" t="str">
        <f>VLOOKUP(B3799,'DEER BldgType Assignment'!$B$7:$C$139,2,FALSE)</f>
        <v>Asm</v>
      </c>
      <c r="G3799" s="113"/>
      <c r="H3799" s="113" t="str">
        <f t="shared" si="59"/>
        <v>Asm</v>
      </c>
      <c r="I3799">
        <v>3</v>
      </c>
    </row>
    <row r="3800" spans="2:9">
      <c r="B3800" t="s">
        <v>223</v>
      </c>
      <c r="C3800" t="s">
        <v>377</v>
      </c>
      <c r="D3800" t="s">
        <v>105</v>
      </c>
      <c r="E3800" t="s">
        <v>370</v>
      </c>
      <c r="F3800" s="113" t="str">
        <f>VLOOKUP(B3800,'DEER BldgType Assignment'!$B$7:$C$139,2,FALSE)</f>
        <v>MLI</v>
      </c>
      <c r="G3800" s="113"/>
      <c r="H3800" s="113" t="str">
        <f t="shared" si="59"/>
        <v>MLI</v>
      </c>
      <c r="I3800">
        <v>4</v>
      </c>
    </row>
    <row r="3801" spans="2:9">
      <c r="B3801" t="s">
        <v>223</v>
      </c>
      <c r="C3801" t="s">
        <v>377</v>
      </c>
      <c r="D3801" t="s">
        <v>105</v>
      </c>
      <c r="E3801" t="s">
        <v>367</v>
      </c>
      <c r="F3801" s="113" t="str">
        <f>VLOOKUP(B3801,'DEER BldgType Assignment'!$B$7:$C$139,2,FALSE)</f>
        <v>MLI</v>
      </c>
      <c r="G3801" s="113"/>
      <c r="H3801" s="113" t="str">
        <f t="shared" si="59"/>
        <v>MLI</v>
      </c>
      <c r="I3801">
        <v>1</v>
      </c>
    </row>
    <row r="3802" spans="2:9">
      <c r="B3802" t="s">
        <v>223</v>
      </c>
      <c r="C3802" t="s">
        <v>377</v>
      </c>
      <c r="D3802" t="s">
        <v>105</v>
      </c>
      <c r="E3802" t="s">
        <v>365</v>
      </c>
      <c r="F3802" s="113" t="str">
        <f>VLOOKUP(B3802,'DEER BldgType Assignment'!$B$7:$C$139,2,FALSE)</f>
        <v>MLI</v>
      </c>
      <c r="G3802" s="113"/>
      <c r="H3802" s="113" t="str">
        <f t="shared" si="59"/>
        <v>MLI</v>
      </c>
      <c r="I3802">
        <v>5</v>
      </c>
    </row>
    <row r="3803" spans="2:9">
      <c r="B3803" t="s">
        <v>223</v>
      </c>
      <c r="C3803" t="s">
        <v>377</v>
      </c>
      <c r="D3803" t="s">
        <v>105</v>
      </c>
      <c r="E3803" t="s">
        <v>371</v>
      </c>
      <c r="F3803" s="113" t="str">
        <f>VLOOKUP(B3803,'DEER BldgType Assignment'!$B$7:$C$139,2,FALSE)</f>
        <v>MLI</v>
      </c>
      <c r="G3803" s="113"/>
      <c r="H3803" s="113" t="str">
        <f t="shared" si="59"/>
        <v>MLI</v>
      </c>
      <c r="I3803">
        <v>1</v>
      </c>
    </row>
    <row r="3804" spans="2:9">
      <c r="B3804" t="s">
        <v>223</v>
      </c>
      <c r="C3804" t="s">
        <v>377</v>
      </c>
      <c r="D3804" t="s">
        <v>105</v>
      </c>
      <c r="E3804" t="s">
        <v>340</v>
      </c>
      <c r="F3804" s="113" t="str">
        <f>VLOOKUP(B3804,'DEER BldgType Assignment'!$B$7:$C$139,2,FALSE)</f>
        <v>MLI</v>
      </c>
      <c r="G3804" s="113"/>
      <c r="H3804" s="113" t="str">
        <f t="shared" si="59"/>
        <v>MLI</v>
      </c>
      <c r="I3804">
        <v>2</v>
      </c>
    </row>
    <row r="3805" spans="2:9">
      <c r="B3805" t="s">
        <v>223</v>
      </c>
      <c r="C3805" t="s">
        <v>276</v>
      </c>
      <c r="D3805" t="s">
        <v>105</v>
      </c>
      <c r="E3805" t="s">
        <v>370</v>
      </c>
      <c r="F3805" s="113" t="str">
        <f>VLOOKUP(B3805,'DEER BldgType Assignment'!$B$7:$C$139,2,FALSE)</f>
        <v>MLI</v>
      </c>
      <c r="G3805" s="113"/>
      <c r="H3805" s="113" t="str">
        <f t="shared" si="59"/>
        <v>MLI</v>
      </c>
      <c r="I3805">
        <v>3</v>
      </c>
    </row>
    <row r="3806" spans="2:9">
      <c r="B3806" t="s">
        <v>324</v>
      </c>
      <c r="C3806" t="s">
        <v>48</v>
      </c>
      <c r="D3806" t="s">
        <v>48</v>
      </c>
      <c r="E3806" t="s">
        <v>142</v>
      </c>
      <c r="F3806" s="113" t="str">
        <f>VLOOKUP(B3806,'DEER BldgType Assignment'!$B$7:$C$139,2,FALSE)</f>
        <v>RtS</v>
      </c>
      <c r="G3806" s="113"/>
      <c r="H3806" s="113" t="str">
        <f t="shared" si="59"/>
        <v>RtS</v>
      </c>
      <c r="I3806">
        <v>2</v>
      </c>
    </row>
    <row r="3807" spans="2:9">
      <c r="B3807" t="s">
        <v>323</v>
      </c>
      <c r="C3807" t="s">
        <v>34</v>
      </c>
      <c r="D3807" t="s">
        <v>34</v>
      </c>
      <c r="E3807" t="s">
        <v>367</v>
      </c>
      <c r="F3807" s="113" t="str">
        <f>VLOOKUP(B3807,'DEER BldgType Assignment'!$B$7:$C$139,2,FALSE)</f>
        <v>OfS</v>
      </c>
      <c r="G3807" s="113"/>
      <c r="H3807" s="113" t="str">
        <f t="shared" si="59"/>
        <v>OfS</v>
      </c>
      <c r="I3807">
        <v>2</v>
      </c>
    </row>
    <row r="3808" spans="2:9">
      <c r="B3808" t="s">
        <v>323</v>
      </c>
      <c r="C3808" t="s">
        <v>34</v>
      </c>
      <c r="D3808" t="s">
        <v>34</v>
      </c>
      <c r="E3808" t="s">
        <v>372</v>
      </c>
      <c r="F3808" s="113" t="str">
        <f>VLOOKUP(B3808,'DEER BldgType Assignment'!$B$7:$C$139,2,FALSE)</f>
        <v>OfS</v>
      </c>
      <c r="G3808" s="113"/>
      <c r="H3808" s="113" t="str">
        <f t="shared" si="59"/>
        <v>OfS</v>
      </c>
      <c r="I3808">
        <v>1</v>
      </c>
    </row>
    <row r="3809" spans="2:9">
      <c r="B3809" t="s">
        <v>215</v>
      </c>
      <c r="C3809" t="s">
        <v>34</v>
      </c>
      <c r="D3809" t="s">
        <v>36</v>
      </c>
      <c r="E3809" t="s">
        <v>366</v>
      </c>
      <c r="F3809" s="113" t="str">
        <f>VLOOKUP(B3809,'DEER BldgType Assignment'!$B$7:$C$139,2,FALSE)</f>
        <v>OfL</v>
      </c>
      <c r="G3809" s="113"/>
      <c r="H3809" s="113" t="str">
        <f t="shared" si="59"/>
        <v>OfL</v>
      </c>
      <c r="I3809">
        <v>1</v>
      </c>
    </row>
    <row r="3810" spans="2:9">
      <c r="B3810" t="s">
        <v>215</v>
      </c>
      <c r="C3810" t="s">
        <v>34</v>
      </c>
      <c r="D3810" t="s">
        <v>36</v>
      </c>
      <c r="E3810" t="s">
        <v>365</v>
      </c>
      <c r="F3810" s="113" t="str">
        <f>VLOOKUP(B3810,'DEER BldgType Assignment'!$B$7:$C$139,2,FALSE)</f>
        <v>OfL</v>
      </c>
      <c r="G3810" s="113"/>
      <c r="H3810" s="113" t="str">
        <f t="shared" si="59"/>
        <v>OfL</v>
      </c>
      <c r="I3810">
        <v>2</v>
      </c>
    </row>
    <row r="3811" spans="2:9">
      <c r="B3811" t="s">
        <v>322</v>
      </c>
      <c r="C3811" t="s">
        <v>368</v>
      </c>
      <c r="D3811" t="s">
        <v>108</v>
      </c>
      <c r="E3811" t="s">
        <v>369</v>
      </c>
      <c r="F3811" s="113" t="str">
        <f>VLOOKUP(B3811,'DEER BldgType Assignment'!$B$7:$C$139,2,FALSE)</f>
        <v>Htl</v>
      </c>
      <c r="G3811" s="113"/>
      <c r="H3811" s="113" t="str">
        <f t="shared" si="59"/>
        <v>Htl</v>
      </c>
      <c r="I3811">
        <v>5</v>
      </c>
    </row>
    <row r="3812" spans="2:9">
      <c r="B3812" t="s">
        <v>322</v>
      </c>
      <c r="C3812" t="s">
        <v>368</v>
      </c>
      <c r="D3812" t="s">
        <v>108</v>
      </c>
      <c r="E3812" t="s">
        <v>367</v>
      </c>
      <c r="F3812" s="113" t="str">
        <f>VLOOKUP(B3812,'DEER BldgType Assignment'!$B$7:$C$139,2,FALSE)</f>
        <v>Htl</v>
      </c>
      <c r="G3812" s="113"/>
      <c r="H3812" s="113" t="str">
        <f t="shared" si="59"/>
        <v>Htl</v>
      </c>
      <c r="I3812">
        <v>4</v>
      </c>
    </row>
    <row r="3813" spans="2:9">
      <c r="B3813" t="s">
        <v>322</v>
      </c>
      <c r="C3813" t="s">
        <v>368</v>
      </c>
      <c r="D3813" t="s">
        <v>108</v>
      </c>
      <c r="E3813" t="s">
        <v>372</v>
      </c>
      <c r="F3813" s="113" t="str">
        <f>VLOOKUP(B3813,'DEER BldgType Assignment'!$B$7:$C$139,2,FALSE)</f>
        <v>Htl</v>
      </c>
      <c r="G3813" s="113"/>
      <c r="H3813" s="113" t="str">
        <f t="shared" si="59"/>
        <v>Htl</v>
      </c>
      <c r="I3813">
        <v>2</v>
      </c>
    </row>
    <row r="3814" spans="2:9">
      <c r="B3814" t="s">
        <v>322</v>
      </c>
      <c r="C3814" t="s">
        <v>368</v>
      </c>
      <c r="D3814" t="s">
        <v>108</v>
      </c>
      <c r="E3814" t="s">
        <v>366</v>
      </c>
      <c r="F3814" s="113" t="str">
        <f>VLOOKUP(B3814,'DEER BldgType Assignment'!$B$7:$C$139,2,FALSE)</f>
        <v>Htl</v>
      </c>
      <c r="G3814" s="113"/>
      <c r="H3814" s="113" t="str">
        <f t="shared" si="59"/>
        <v>Htl</v>
      </c>
      <c r="I3814">
        <v>1</v>
      </c>
    </row>
    <row r="3815" spans="2:9">
      <c r="B3815" t="s">
        <v>344</v>
      </c>
      <c r="C3815" t="s">
        <v>373</v>
      </c>
      <c r="D3815" t="s">
        <v>52</v>
      </c>
      <c r="E3815" t="s">
        <v>365</v>
      </c>
      <c r="F3815" s="113" t="str">
        <f>VLOOKUP(B3815,'DEER BldgType Assignment'!$B$7:$C$139,2,FALSE)</f>
        <v>SUn</v>
      </c>
      <c r="G3815" s="113"/>
      <c r="H3815" s="113" t="str">
        <f t="shared" si="59"/>
        <v>SUn</v>
      </c>
      <c r="I3815">
        <v>6</v>
      </c>
    </row>
    <row r="3816" spans="2:9">
      <c r="B3816" t="s">
        <v>344</v>
      </c>
      <c r="C3816" t="s">
        <v>373</v>
      </c>
      <c r="D3816" t="s">
        <v>52</v>
      </c>
      <c r="E3816" t="s">
        <v>371</v>
      </c>
      <c r="F3816" s="113" t="str">
        <f>VLOOKUP(B3816,'DEER BldgType Assignment'!$B$7:$C$139,2,FALSE)</f>
        <v>SUn</v>
      </c>
      <c r="G3816" s="113"/>
      <c r="H3816" s="113" t="str">
        <f t="shared" si="59"/>
        <v>SUn</v>
      </c>
      <c r="I3816">
        <v>4</v>
      </c>
    </row>
    <row r="3817" spans="2:9">
      <c r="B3817" t="s">
        <v>344</v>
      </c>
      <c r="C3817" t="s">
        <v>373</v>
      </c>
      <c r="D3817" t="s">
        <v>52</v>
      </c>
      <c r="E3817" t="s">
        <v>370</v>
      </c>
      <c r="F3817" s="113" t="str">
        <f>VLOOKUP(B3817,'DEER BldgType Assignment'!$B$7:$C$139,2,FALSE)</f>
        <v>SUn</v>
      </c>
      <c r="G3817" s="113"/>
      <c r="H3817" s="113" t="str">
        <f t="shared" si="59"/>
        <v>SUn</v>
      </c>
      <c r="I3817">
        <v>2</v>
      </c>
    </row>
    <row r="3818" spans="2:9">
      <c r="B3818" t="s">
        <v>344</v>
      </c>
      <c r="C3818" t="s">
        <v>373</v>
      </c>
      <c r="D3818" t="s">
        <v>52</v>
      </c>
      <c r="E3818" t="s">
        <v>365</v>
      </c>
      <c r="F3818" s="113" t="str">
        <f>VLOOKUP(B3818,'DEER BldgType Assignment'!$B$7:$C$139,2,FALSE)</f>
        <v>SUn</v>
      </c>
      <c r="G3818" s="113"/>
      <c r="H3818" s="113" t="str">
        <f t="shared" si="59"/>
        <v>SUn</v>
      </c>
      <c r="I3818">
        <v>5</v>
      </c>
    </row>
    <row r="3819" spans="2:9">
      <c r="B3819" t="s">
        <v>344</v>
      </c>
      <c r="C3819" t="s">
        <v>373</v>
      </c>
      <c r="D3819" t="s">
        <v>52</v>
      </c>
      <c r="E3819" t="s">
        <v>371</v>
      </c>
      <c r="F3819" s="113" t="str">
        <f>VLOOKUP(B3819,'DEER BldgType Assignment'!$B$7:$C$139,2,FALSE)</f>
        <v>SUn</v>
      </c>
      <c r="G3819" s="113"/>
      <c r="H3819" s="113" t="str">
        <f t="shared" si="59"/>
        <v>SUn</v>
      </c>
      <c r="I3819">
        <v>5</v>
      </c>
    </row>
    <row r="3820" spans="2:9">
      <c r="B3820" t="s">
        <v>324</v>
      </c>
      <c r="C3820" t="s">
        <v>48</v>
      </c>
      <c r="D3820" t="s">
        <v>48</v>
      </c>
      <c r="E3820" t="s">
        <v>365</v>
      </c>
      <c r="F3820" s="113" t="str">
        <f>VLOOKUP(B3820,'DEER BldgType Assignment'!$B$7:$C$139,2,FALSE)</f>
        <v>RtS</v>
      </c>
      <c r="G3820" s="113"/>
      <c r="H3820" s="113" t="str">
        <f t="shared" si="59"/>
        <v>RtS</v>
      </c>
      <c r="I3820">
        <v>1</v>
      </c>
    </row>
    <row r="3821" spans="2:9">
      <c r="B3821" t="s">
        <v>324</v>
      </c>
      <c r="C3821" t="s">
        <v>48</v>
      </c>
      <c r="D3821" t="s">
        <v>48</v>
      </c>
      <c r="E3821" t="s">
        <v>142</v>
      </c>
      <c r="F3821" s="113" t="str">
        <f>VLOOKUP(B3821,'DEER BldgType Assignment'!$B$7:$C$139,2,FALSE)</f>
        <v>RtS</v>
      </c>
      <c r="G3821" s="113"/>
      <c r="H3821" s="113" t="str">
        <f t="shared" si="59"/>
        <v>RtS</v>
      </c>
      <c r="I3821">
        <v>7</v>
      </c>
    </row>
    <row r="3822" spans="2:9">
      <c r="B3822" t="s">
        <v>107</v>
      </c>
      <c r="C3822" t="s">
        <v>374</v>
      </c>
      <c r="D3822" t="s">
        <v>107</v>
      </c>
      <c r="E3822" t="s">
        <v>370</v>
      </c>
      <c r="F3822" s="113" t="str">
        <f>VLOOKUP(B3822,'DEER BldgType Assignment'!$B$7:$C$139,2,FALSE)</f>
        <v>Nrs</v>
      </c>
      <c r="G3822" s="113"/>
      <c r="H3822" s="113" t="str">
        <f t="shared" si="59"/>
        <v>Nrs</v>
      </c>
      <c r="I3822">
        <v>1</v>
      </c>
    </row>
    <row r="3823" spans="2:9">
      <c r="B3823" t="s">
        <v>107</v>
      </c>
      <c r="C3823" t="s">
        <v>374</v>
      </c>
      <c r="D3823" t="s">
        <v>107</v>
      </c>
      <c r="E3823" t="s">
        <v>367</v>
      </c>
      <c r="F3823" s="113" t="str">
        <f>VLOOKUP(B3823,'DEER BldgType Assignment'!$B$7:$C$139,2,FALSE)</f>
        <v>Nrs</v>
      </c>
      <c r="G3823" s="113"/>
      <c r="H3823" s="113" t="str">
        <f t="shared" si="59"/>
        <v>Nrs</v>
      </c>
      <c r="I3823">
        <v>4</v>
      </c>
    </row>
    <row r="3824" spans="2:9">
      <c r="B3824" t="s">
        <v>107</v>
      </c>
      <c r="C3824" t="s">
        <v>374</v>
      </c>
      <c r="D3824" t="s">
        <v>107</v>
      </c>
      <c r="E3824" t="s">
        <v>372</v>
      </c>
      <c r="F3824" s="113" t="str">
        <f>VLOOKUP(B3824,'DEER BldgType Assignment'!$B$7:$C$139,2,FALSE)</f>
        <v>Nrs</v>
      </c>
      <c r="G3824" s="113"/>
      <c r="H3824" s="113" t="str">
        <f t="shared" si="59"/>
        <v>Nrs</v>
      </c>
      <c r="I3824">
        <v>1</v>
      </c>
    </row>
    <row r="3825" spans="2:9">
      <c r="B3825" t="s">
        <v>107</v>
      </c>
      <c r="C3825" t="s">
        <v>374</v>
      </c>
      <c r="D3825" t="s">
        <v>107</v>
      </c>
      <c r="E3825" t="s">
        <v>365</v>
      </c>
      <c r="F3825" s="113" t="str">
        <f>VLOOKUP(B3825,'DEER BldgType Assignment'!$B$7:$C$139,2,FALSE)</f>
        <v>Nrs</v>
      </c>
      <c r="G3825" s="113"/>
      <c r="H3825" s="113" t="str">
        <f t="shared" si="59"/>
        <v>Nrs</v>
      </c>
      <c r="I3825">
        <v>2</v>
      </c>
    </row>
    <row r="3826" spans="2:9">
      <c r="B3826" t="s">
        <v>107</v>
      </c>
      <c r="C3826" t="s">
        <v>374</v>
      </c>
      <c r="D3826" t="s">
        <v>107</v>
      </c>
      <c r="E3826" t="s">
        <v>371</v>
      </c>
      <c r="F3826" s="113" t="str">
        <f>VLOOKUP(B3826,'DEER BldgType Assignment'!$B$7:$C$139,2,FALSE)</f>
        <v>Nrs</v>
      </c>
      <c r="G3826" s="113"/>
      <c r="H3826" s="113" t="str">
        <f t="shared" si="59"/>
        <v>Nrs</v>
      </c>
      <c r="I3826">
        <v>1</v>
      </c>
    </row>
    <row r="3827" spans="2:9">
      <c r="B3827" t="s">
        <v>107</v>
      </c>
      <c r="C3827" t="s">
        <v>374</v>
      </c>
      <c r="D3827" t="s">
        <v>107</v>
      </c>
      <c r="E3827" t="s">
        <v>383</v>
      </c>
      <c r="F3827" s="113" t="str">
        <f>VLOOKUP(B3827,'DEER BldgType Assignment'!$B$7:$C$139,2,FALSE)</f>
        <v>Nrs</v>
      </c>
      <c r="G3827" s="113"/>
      <c r="H3827" s="113" t="str">
        <f t="shared" si="59"/>
        <v>Nrs</v>
      </c>
      <c r="I3827">
        <v>9</v>
      </c>
    </row>
    <row r="3828" spans="2:9">
      <c r="B3828" t="s">
        <v>107</v>
      </c>
      <c r="C3828" t="s">
        <v>374</v>
      </c>
      <c r="D3828" t="s">
        <v>107</v>
      </c>
      <c r="E3828" t="s">
        <v>340</v>
      </c>
      <c r="F3828" s="113" t="str">
        <f>VLOOKUP(B3828,'DEER BldgType Assignment'!$B$7:$C$139,2,FALSE)</f>
        <v>Nrs</v>
      </c>
      <c r="G3828" s="113"/>
      <c r="H3828" s="113" t="str">
        <f t="shared" si="59"/>
        <v>Nrs</v>
      </c>
      <c r="I3828">
        <v>1</v>
      </c>
    </row>
    <row r="3829" spans="2:9">
      <c r="B3829" s="100" t="s">
        <v>165</v>
      </c>
      <c r="C3829" t="s">
        <v>48</v>
      </c>
      <c r="D3829" t="s">
        <v>48</v>
      </c>
      <c r="E3829" t="s">
        <v>142</v>
      </c>
      <c r="F3829" s="113" t="str">
        <f>VLOOKUP(B3829,'DEER BldgType Assignment'!$B$7:$C$139,2,FALSE)</f>
        <v>RtS</v>
      </c>
      <c r="G3829" s="113"/>
      <c r="H3829" s="113" t="str">
        <f t="shared" si="59"/>
        <v>RtS</v>
      </c>
      <c r="I3829">
        <v>2</v>
      </c>
    </row>
    <row r="3830" spans="2:9">
      <c r="B3830" t="s">
        <v>226</v>
      </c>
      <c r="C3830" t="s">
        <v>15</v>
      </c>
      <c r="D3830" t="s">
        <v>15</v>
      </c>
      <c r="E3830" t="s">
        <v>366</v>
      </c>
      <c r="F3830" s="113" t="str">
        <f>VLOOKUP(B3830,'DEER BldgType Assignment'!$B$7:$C$139,2,FALSE)</f>
        <v>Asm</v>
      </c>
      <c r="G3830" s="113"/>
      <c r="H3830" s="113" t="str">
        <f t="shared" si="59"/>
        <v>Asm</v>
      </c>
      <c r="I3830">
        <v>1</v>
      </c>
    </row>
    <row r="3831" spans="2:9">
      <c r="B3831" t="s">
        <v>226</v>
      </c>
      <c r="C3831" t="s">
        <v>15</v>
      </c>
      <c r="D3831" t="s">
        <v>15</v>
      </c>
      <c r="E3831" t="s">
        <v>15</v>
      </c>
      <c r="F3831" s="113" t="str">
        <f>VLOOKUP(B3831,'DEER BldgType Assignment'!$B$7:$C$139,2,FALSE)</f>
        <v>Asm</v>
      </c>
      <c r="G3831" s="113"/>
      <c r="H3831" s="113" t="str">
        <f t="shared" si="59"/>
        <v>Asm</v>
      </c>
      <c r="I3831">
        <v>1</v>
      </c>
    </row>
    <row r="3832" spans="2:9">
      <c r="B3832" t="s">
        <v>226</v>
      </c>
      <c r="C3832" t="s">
        <v>15</v>
      </c>
      <c r="D3832" t="s">
        <v>15</v>
      </c>
      <c r="E3832" t="s">
        <v>365</v>
      </c>
      <c r="F3832" s="113" t="str">
        <f>VLOOKUP(B3832,'DEER BldgType Assignment'!$B$7:$C$139,2,FALSE)</f>
        <v>Asm</v>
      </c>
      <c r="G3832" s="113"/>
      <c r="H3832" s="113" t="str">
        <f t="shared" si="59"/>
        <v>Asm</v>
      </c>
      <c r="I3832">
        <v>2</v>
      </c>
    </row>
    <row r="3833" spans="2:9">
      <c r="B3833" t="s">
        <v>226</v>
      </c>
      <c r="C3833" t="s">
        <v>15</v>
      </c>
      <c r="D3833" t="s">
        <v>15</v>
      </c>
      <c r="E3833" t="s">
        <v>371</v>
      </c>
      <c r="F3833" s="113" t="str">
        <f>VLOOKUP(B3833,'DEER BldgType Assignment'!$B$7:$C$139,2,FALSE)</f>
        <v>Asm</v>
      </c>
      <c r="G3833" s="113"/>
      <c r="H3833" s="113" t="str">
        <f t="shared" si="59"/>
        <v>Asm</v>
      </c>
      <c r="I3833">
        <v>8</v>
      </c>
    </row>
    <row r="3834" spans="2:9">
      <c r="B3834" t="s">
        <v>215</v>
      </c>
      <c r="C3834" t="s">
        <v>34</v>
      </c>
      <c r="D3834" t="s">
        <v>36</v>
      </c>
      <c r="E3834" t="s">
        <v>370</v>
      </c>
      <c r="F3834" s="113" t="str">
        <f>VLOOKUP(B3834,'DEER BldgType Assignment'!$B$7:$C$139,2,FALSE)</f>
        <v>OfL</v>
      </c>
      <c r="G3834" s="113"/>
      <c r="H3834" s="113" t="str">
        <f t="shared" si="59"/>
        <v>OfL</v>
      </c>
      <c r="I3834">
        <v>4</v>
      </c>
    </row>
    <row r="3835" spans="2:9">
      <c r="B3835" t="s">
        <v>215</v>
      </c>
      <c r="C3835" t="s">
        <v>34</v>
      </c>
      <c r="D3835" t="s">
        <v>36</v>
      </c>
      <c r="E3835" t="s">
        <v>365</v>
      </c>
      <c r="F3835" s="113" t="str">
        <f>VLOOKUP(B3835,'DEER BldgType Assignment'!$B$7:$C$139,2,FALSE)</f>
        <v>OfL</v>
      </c>
      <c r="G3835" s="113"/>
      <c r="H3835" s="113" t="str">
        <f t="shared" si="59"/>
        <v>OfL</v>
      </c>
      <c r="I3835">
        <v>3</v>
      </c>
    </row>
    <row r="3836" spans="2:9">
      <c r="B3836" t="s">
        <v>215</v>
      </c>
      <c r="C3836" t="s">
        <v>34</v>
      </c>
      <c r="D3836" t="s">
        <v>36</v>
      </c>
      <c r="E3836" t="s">
        <v>366</v>
      </c>
      <c r="F3836" s="113" t="str">
        <f>VLOOKUP(B3836,'DEER BldgType Assignment'!$B$7:$C$139,2,FALSE)</f>
        <v>OfL</v>
      </c>
      <c r="G3836" s="113"/>
      <c r="H3836" s="113" t="str">
        <f t="shared" si="59"/>
        <v>OfL</v>
      </c>
      <c r="I3836">
        <v>1</v>
      </c>
    </row>
    <row r="3837" spans="2:9">
      <c r="B3837" s="100" t="s">
        <v>278</v>
      </c>
      <c r="C3837" t="s">
        <v>34</v>
      </c>
      <c r="D3837" t="s">
        <v>105</v>
      </c>
      <c r="E3837" t="s">
        <v>366</v>
      </c>
      <c r="F3837" s="113" t="str">
        <f>VLOOKUP(B3837,'DEER BldgType Assignment'!$B$7:$C$139,2,FALSE)</f>
        <v>MLI</v>
      </c>
      <c r="G3837" s="113"/>
      <c r="H3837" s="113" t="str">
        <f t="shared" si="59"/>
        <v>MLI</v>
      </c>
      <c r="I3837">
        <v>2</v>
      </c>
    </row>
    <row r="3838" spans="2:9">
      <c r="B3838" s="100" t="s">
        <v>278</v>
      </c>
      <c r="C3838" t="s">
        <v>34</v>
      </c>
      <c r="D3838" t="s">
        <v>105</v>
      </c>
      <c r="E3838" t="s">
        <v>370</v>
      </c>
      <c r="F3838" s="113" t="str">
        <f>VLOOKUP(B3838,'DEER BldgType Assignment'!$B$7:$C$139,2,FALSE)</f>
        <v>MLI</v>
      </c>
      <c r="G3838" s="113"/>
      <c r="H3838" s="113" t="str">
        <f t="shared" si="59"/>
        <v>MLI</v>
      </c>
      <c r="I3838">
        <v>1</v>
      </c>
    </row>
    <row r="3839" spans="2:9">
      <c r="B3839" s="100" t="s">
        <v>278</v>
      </c>
      <c r="C3839" t="s">
        <v>34</v>
      </c>
      <c r="D3839" t="s">
        <v>105</v>
      </c>
      <c r="E3839" t="s">
        <v>367</v>
      </c>
      <c r="F3839" s="113" t="str">
        <f>VLOOKUP(B3839,'DEER BldgType Assignment'!$B$7:$C$139,2,FALSE)</f>
        <v>MLI</v>
      </c>
      <c r="G3839" s="113"/>
      <c r="H3839" s="113" t="str">
        <f t="shared" si="59"/>
        <v>MLI</v>
      </c>
      <c r="I3839">
        <v>2</v>
      </c>
    </row>
    <row r="3840" spans="2:9">
      <c r="B3840" s="100" t="s">
        <v>278</v>
      </c>
      <c r="C3840" t="s">
        <v>34</v>
      </c>
      <c r="D3840" t="s">
        <v>105</v>
      </c>
      <c r="E3840" t="s">
        <v>372</v>
      </c>
      <c r="F3840" s="113" t="str">
        <f>VLOOKUP(B3840,'DEER BldgType Assignment'!$B$7:$C$139,2,FALSE)</f>
        <v>MLI</v>
      </c>
      <c r="G3840" s="113"/>
      <c r="H3840" s="113" t="str">
        <f t="shared" si="59"/>
        <v>MLI</v>
      </c>
      <c r="I3840">
        <v>2</v>
      </c>
    </row>
    <row r="3841" spans="2:9">
      <c r="B3841" s="100" t="s">
        <v>278</v>
      </c>
      <c r="C3841" t="s">
        <v>34</v>
      </c>
      <c r="D3841" t="s">
        <v>105</v>
      </c>
      <c r="E3841" t="s">
        <v>365</v>
      </c>
      <c r="F3841" s="113" t="str">
        <f>VLOOKUP(B3841,'DEER BldgType Assignment'!$B$7:$C$139,2,FALSE)</f>
        <v>MLI</v>
      </c>
      <c r="G3841" s="113"/>
      <c r="H3841" s="113" t="str">
        <f t="shared" si="59"/>
        <v>MLI</v>
      </c>
      <c r="I3841">
        <v>4</v>
      </c>
    </row>
    <row r="3842" spans="2:9">
      <c r="B3842" s="100" t="s">
        <v>278</v>
      </c>
      <c r="C3842" t="s">
        <v>34</v>
      </c>
      <c r="D3842" t="s">
        <v>105</v>
      </c>
      <c r="E3842" t="s">
        <v>340</v>
      </c>
      <c r="F3842" s="113" t="str">
        <f>VLOOKUP(B3842,'DEER BldgType Assignment'!$B$7:$C$139,2,FALSE)</f>
        <v>MLI</v>
      </c>
      <c r="G3842" s="113"/>
      <c r="H3842" s="113" t="str">
        <f t="shared" si="59"/>
        <v>MLI</v>
      </c>
      <c r="I3842">
        <v>1</v>
      </c>
    </row>
    <row r="3843" spans="2:9">
      <c r="B3843" t="s">
        <v>215</v>
      </c>
      <c r="C3843" t="s">
        <v>34</v>
      </c>
      <c r="D3843" t="s">
        <v>36</v>
      </c>
      <c r="E3843" t="s">
        <v>367</v>
      </c>
      <c r="F3843" s="113" t="str">
        <f>VLOOKUP(B3843,'DEER BldgType Assignment'!$B$7:$C$139,2,FALSE)</f>
        <v>OfL</v>
      </c>
      <c r="G3843" s="113"/>
      <c r="H3843" s="113" t="str">
        <f t="shared" si="59"/>
        <v>OfL</v>
      </c>
      <c r="I3843">
        <v>1</v>
      </c>
    </row>
    <row r="3844" spans="2:9">
      <c r="B3844" t="s">
        <v>215</v>
      </c>
      <c r="C3844" t="s">
        <v>34</v>
      </c>
      <c r="D3844" t="s">
        <v>36</v>
      </c>
      <c r="E3844" t="s">
        <v>340</v>
      </c>
      <c r="F3844" s="113" t="str">
        <f>VLOOKUP(B3844,'DEER BldgType Assignment'!$B$7:$C$139,2,FALSE)</f>
        <v>OfL</v>
      </c>
      <c r="G3844" s="113"/>
      <c r="H3844" s="113" t="str">
        <f t="shared" si="59"/>
        <v>OfL</v>
      </c>
      <c r="I3844">
        <v>1</v>
      </c>
    </row>
    <row r="3845" spans="2:9">
      <c r="B3845" t="s">
        <v>333</v>
      </c>
      <c r="C3845" t="s">
        <v>48</v>
      </c>
      <c r="D3845" t="s">
        <v>46</v>
      </c>
      <c r="E3845" t="s">
        <v>365</v>
      </c>
      <c r="F3845" s="113" t="str">
        <f>VLOOKUP(B3845,'DEER BldgType Assignment'!$B$7:$C$139,2,FALSE)</f>
        <v>RtL</v>
      </c>
      <c r="G3845" s="113"/>
      <c r="H3845" s="113" t="str">
        <f t="shared" si="59"/>
        <v>RtL</v>
      </c>
      <c r="I3845">
        <v>3</v>
      </c>
    </row>
    <row r="3846" spans="2:9">
      <c r="B3846" t="s">
        <v>333</v>
      </c>
      <c r="C3846" t="s">
        <v>48</v>
      </c>
      <c r="D3846" t="s">
        <v>46</v>
      </c>
      <c r="E3846" t="s">
        <v>340</v>
      </c>
      <c r="F3846" s="113" t="str">
        <f>VLOOKUP(B3846,'DEER BldgType Assignment'!$B$7:$C$139,2,FALSE)</f>
        <v>RtL</v>
      </c>
      <c r="G3846" s="113"/>
      <c r="H3846" s="113" t="str">
        <f t="shared" si="59"/>
        <v>RtL</v>
      </c>
      <c r="I3846">
        <v>3</v>
      </c>
    </row>
    <row r="3847" spans="2:9">
      <c r="B3847" s="100" t="s">
        <v>298</v>
      </c>
      <c r="C3847" t="s">
        <v>34</v>
      </c>
      <c r="D3847" t="s">
        <v>34</v>
      </c>
      <c r="E3847" t="s">
        <v>372</v>
      </c>
      <c r="F3847" s="113" t="str">
        <f>VLOOKUP(B3847,'DEER BldgType Assignment'!$B$7:$C$139,2,FALSE)</f>
        <v>OfS</v>
      </c>
      <c r="G3847" s="113"/>
      <c r="H3847" s="113" t="str">
        <f t="shared" si="59"/>
        <v>OfS</v>
      </c>
      <c r="I3847">
        <v>1</v>
      </c>
    </row>
    <row r="3848" spans="2:9">
      <c r="B3848" s="100" t="s">
        <v>298</v>
      </c>
      <c r="C3848" t="s">
        <v>34</v>
      </c>
      <c r="D3848" t="s">
        <v>34</v>
      </c>
      <c r="E3848" t="s">
        <v>365</v>
      </c>
      <c r="F3848" s="113" t="str">
        <f>VLOOKUP(B3848,'DEER BldgType Assignment'!$B$7:$C$139,2,FALSE)</f>
        <v>OfS</v>
      </c>
      <c r="G3848" s="113"/>
      <c r="H3848" s="113" t="str">
        <f t="shared" ref="H3848:H3911" si="60">IF(ISBLANK(G3848),F3848,G3848)</f>
        <v>OfS</v>
      </c>
      <c r="I3848">
        <v>2</v>
      </c>
    </row>
    <row r="3849" spans="2:9">
      <c r="B3849" s="100" t="s">
        <v>298</v>
      </c>
      <c r="C3849" t="s">
        <v>34</v>
      </c>
      <c r="D3849" t="s">
        <v>34</v>
      </c>
      <c r="E3849" t="s">
        <v>366</v>
      </c>
      <c r="F3849" s="113" t="str">
        <f>VLOOKUP(B3849,'DEER BldgType Assignment'!$B$7:$C$139,2,FALSE)</f>
        <v>OfS</v>
      </c>
      <c r="G3849" s="113"/>
      <c r="H3849" s="113" t="str">
        <f t="shared" si="60"/>
        <v>OfS</v>
      </c>
      <c r="I3849">
        <v>1</v>
      </c>
    </row>
    <row r="3850" spans="2:9">
      <c r="B3850" t="s">
        <v>234</v>
      </c>
      <c r="C3850" t="s">
        <v>15</v>
      </c>
      <c r="D3850" t="s">
        <v>15</v>
      </c>
      <c r="E3850" t="s">
        <v>15</v>
      </c>
      <c r="F3850" s="113" t="str">
        <f>VLOOKUP(B3850,'DEER BldgType Assignment'!$B$7:$C$139,2,FALSE)</f>
        <v>Asm</v>
      </c>
      <c r="G3850" s="113"/>
      <c r="H3850" s="113" t="str">
        <f t="shared" si="60"/>
        <v>Asm</v>
      </c>
      <c r="I3850">
        <v>1</v>
      </c>
    </row>
    <row r="3851" spans="2:9">
      <c r="B3851" t="s">
        <v>234</v>
      </c>
      <c r="C3851" t="s">
        <v>15</v>
      </c>
      <c r="D3851" t="s">
        <v>15</v>
      </c>
      <c r="E3851" t="s">
        <v>367</v>
      </c>
      <c r="F3851" s="113" t="str">
        <f>VLOOKUP(B3851,'DEER BldgType Assignment'!$B$7:$C$139,2,FALSE)</f>
        <v>Asm</v>
      </c>
      <c r="G3851" s="113"/>
      <c r="H3851" s="113" t="str">
        <f t="shared" si="60"/>
        <v>Asm</v>
      </c>
      <c r="I3851">
        <v>1</v>
      </c>
    </row>
    <row r="3852" spans="2:9">
      <c r="B3852" t="s">
        <v>234</v>
      </c>
      <c r="C3852" t="s">
        <v>15</v>
      </c>
      <c r="D3852" t="s">
        <v>15</v>
      </c>
      <c r="E3852" t="s">
        <v>366</v>
      </c>
      <c r="F3852" s="113" t="str">
        <f>VLOOKUP(B3852,'DEER BldgType Assignment'!$B$7:$C$139,2,FALSE)</f>
        <v>Asm</v>
      </c>
      <c r="G3852" s="113"/>
      <c r="H3852" s="113" t="str">
        <f t="shared" si="60"/>
        <v>Asm</v>
      </c>
      <c r="I3852">
        <v>2</v>
      </c>
    </row>
    <row r="3853" spans="2:9">
      <c r="B3853" t="s">
        <v>234</v>
      </c>
      <c r="C3853" t="s">
        <v>15</v>
      </c>
      <c r="D3853" t="s">
        <v>15</v>
      </c>
      <c r="E3853" t="s">
        <v>340</v>
      </c>
      <c r="F3853" s="113" t="str">
        <f>VLOOKUP(B3853,'DEER BldgType Assignment'!$B$7:$C$139,2,FALSE)</f>
        <v>Asm</v>
      </c>
      <c r="G3853" s="113"/>
      <c r="H3853" s="113" t="str">
        <f t="shared" si="60"/>
        <v>Asm</v>
      </c>
      <c r="I3853">
        <v>1</v>
      </c>
    </row>
    <row r="3854" spans="2:9">
      <c r="B3854" t="s">
        <v>234</v>
      </c>
      <c r="C3854" t="s">
        <v>15</v>
      </c>
      <c r="D3854" t="s">
        <v>15</v>
      </c>
      <c r="E3854" t="s">
        <v>372</v>
      </c>
      <c r="F3854" s="113" t="str">
        <f>VLOOKUP(B3854,'DEER BldgType Assignment'!$B$7:$C$139,2,FALSE)</f>
        <v>Asm</v>
      </c>
      <c r="G3854" s="113"/>
      <c r="H3854" s="113" t="str">
        <f t="shared" si="60"/>
        <v>Asm</v>
      </c>
      <c r="I3854">
        <v>1</v>
      </c>
    </row>
    <row r="3855" spans="2:9">
      <c r="B3855" t="s">
        <v>234</v>
      </c>
      <c r="C3855" t="s">
        <v>15</v>
      </c>
      <c r="D3855" t="s">
        <v>15</v>
      </c>
      <c r="E3855" t="s">
        <v>365</v>
      </c>
      <c r="F3855" s="113" t="str">
        <f>VLOOKUP(B3855,'DEER BldgType Assignment'!$B$7:$C$139,2,FALSE)</f>
        <v>Asm</v>
      </c>
      <c r="G3855" s="113"/>
      <c r="H3855" s="113" t="str">
        <f t="shared" si="60"/>
        <v>Asm</v>
      </c>
      <c r="I3855">
        <v>1</v>
      </c>
    </row>
    <row r="3856" spans="2:9">
      <c r="B3856" t="s">
        <v>234</v>
      </c>
      <c r="C3856" t="s">
        <v>15</v>
      </c>
      <c r="D3856" t="s">
        <v>15</v>
      </c>
      <c r="E3856" t="s">
        <v>371</v>
      </c>
      <c r="F3856" s="113" t="str">
        <f>VLOOKUP(B3856,'DEER BldgType Assignment'!$B$7:$C$139,2,FALSE)</f>
        <v>Asm</v>
      </c>
      <c r="G3856" s="113"/>
      <c r="H3856" s="113" t="str">
        <f t="shared" si="60"/>
        <v>Asm</v>
      </c>
      <c r="I3856">
        <v>1</v>
      </c>
    </row>
    <row r="3857" spans="2:9">
      <c r="B3857" s="100" t="s">
        <v>165</v>
      </c>
      <c r="C3857" t="s">
        <v>48</v>
      </c>
      <c r="D3857" t="s">
        <v>48</v>
      </c>
      <c r="E3857" t="s">
        <v>370</v>
      </c>
      <c r="F3857" s="113" t="str">
        <f>VLOOKUP(B3857,'DEER BldgType Assignment'!$B$7:$C$139,2,FALSE)</f>
        <v>RtS</v>
      </c>
      <c r="G3857" s="113"/>
      <c r="H3857" s="113" t="str">
        <f t="shared" si="60"/>
        <v>RtS</v>
      </c>
      <c r="I3857">
        <v>3</v>
      </c>
    </row>
    <row r="3858" spans="2:9">
      <c r="B3858" t="s">
        <v>215</v>
      </c>
      <c r="C3858" t="s">
        <v>34</v>
      </c>
      <c r="D3858" t="s">
        <v>36</v>
      </c>
      <c r="E3858" t="s">
        <v>365</v>
      </c>
      <c r="F3858" s="113" t="str">
        <f>VLOOKUP(B3858,'DEER BldgType Assignment'!$B$7:$C$139,2,FALSE)</f>
        <v>OfL</v>
      </c>
      <c r="G3858" s="113"/>
      <c r="H3858" s="113" t="str">
        <f t="shared" si="60"/>
        <v>OfL</v>
      </c>
      <c r="I3858">
        <v>4</v>
      </c>
    </row>
    <row r="3859" spans="2:9">
      <c r="B3859" t="s">
        <v>323</v>
      </c>
      <c r="C3859" t="s">
        <v>48</v>
      </c>
      <c r="D3859" t="s">
        <v>34</v>
      </c>
      <c r="E3859" t="s">
        <v>365</v>
      </c>
      <c r="F3859" s="113" t="str">
        <f>VLOOKUP(B3859,'DEER BldgType Assignment'!$B$7:$C$139,2,FALSE)</f>
        <v>OfS</v>
      </c>
      <c r="G3859" s="113"/>
      <c r="H3859" s="113" t="str">
        <f t="shared" si="60"/>
        <v>OfS</v>
      </c>
      <c r="I3859">
        <v>1</v>
      </c>
    </row>
    <row r="3860" spans="2:9">
      <c r="B3860" t="s">
        <v>323</v>
      </c>
      <c r="C3860" t="s">
        <v>48</v>
      </c>
      <c r="D3860" t="s">
        <v>34</v>
      </c>
      <c r="E3860" t="s">
        <v>371</v>
      </c>
      <c r="F3860" s="113" t="str">
        <f>VLOOKUP(B3860,'DEER BldgType Assignment'!$B$7:$C$139,2,FALSE)</f>
        <v>OfS</v>
      </c>
      <c r="G3860" s="113"/>
      <c r="H3860" s="113" t="str">
        <f t="shared" si="60"/>
        <v>OfS</v>
      </c>
      <c r="I3860">
        <v>1</v>
      </c>
    </row>
    <row r="3861" spans="2:9">
      <c r="B3861" t="s">
        <v>323</v>
      </c>
      <c r="C3861" t="s">
        <v>48</v>
      </c>
      <c r="D3861" t="s">
        <v>34</v>
      </c>
      <c r="E3861" t="s">
        <v>366</v>
      </c>
      <c r="F3861" s="113" t="str">
        <f>VLOOKUP(B3861,'DEER BldgType Assignment'!$B$7:$C$139,2,FALSE)</f>
        <v>OfS</v>
      </c>
      <c r="G3861" s="113"/>
      <c r="H3861" s="113" t="str">
        <f t="shared" si="60"/>
        <v>OfS</v>
      </c>
      <c r="I3861">
        <v>1</v>
      </c>
    </row>
    <row r="3862" spans="2:9">
      <c r="B3862" t="s">
        <v>323</v>
      </c>
      <c r="C3862" t="s">
        <v>48</v>
      </c>
      <c r="D3862" t="s">
        <v>34</v>
      </c>
      <c r="E3862" t="s">
        <v>142</v>
      </c>
      <c r="F3862" s="113" t="str">
        <f>VLOOKUP(B3862,'DEER BldgType Assignment'!$B$7:$C$139,2,FALSE)</f>
        <v>OfS</v>
      </c>
      <c r="G3862" s="113"/>
      <c r="H3862" s="113" t="str">
        <f t="shared" si="60"/>
        <v>OfS</v>
      </c>
      <c r="I3862">
        <v>2</v>
      </c>
    </row>
    <row r="3863" spans="2:9">
      <c r="B3863" s="100" t="s">
        <v>229</v>
      </c>
      <c r="C3863" t="s">
        <v>48</v>
      </c>
      <c r="D3863" t="s">
        <v>105</v>
      </c>
      <c r="E3863" t="s">
        <v>381</v>
      </c>
      <c r="F3863" s="113" t="str">
        <f>VLOOKUP(B3863,'DEER BldgType Assignment'!$B$7:$C$139,2,FALSE)</f>
        <v>MLI</v>
      </c>
      <c r="G3863" s="113"/>
      <c r="H3863" s="113" t="str">
        <f t="shared" si="60"/>
        <v>MLI</v>
      </c>
      <c r="I3863">
        <v>1</v>
      </c>
    </row>
    <row r="3864" spans="2:9">
      <c r="B3864" s="100" t="s">
        <v>229</v>
      </c>
      <c r="C3864" t="s">
        <v>48</v>
      </c>
      <c r="D3864" t="s">
        <v>105</v>
      </c>
      <c r="E3864" t="s">
        <v>367</v>
      </c>
      <c r="F3864" s="113" t="str">
        <f>VLOOKUP(B3864,'DEER BldgType Assignment'!$B$7:$C$139,2,FALSE)</f>
        <v>MLI</v>
      </c>
      <c r="G3864" s="113"/>
      <c r="H3864" s="113" t="str">
        <f t="shared" si="60"/>
        <v>MLI</v>
      </c>
      <c r="I3864">
        <v>1</v>
      </c>
    </row>
    <row r="3865" spans="2:9">
      <c r="B3865" s="100" t="s">
        <v>229</v>
      </c>
      <c r="C3865" t="s">
        <v>48</v>
      </c>
      <c r="D3865" t="s">
        <v>105</v>
      </c>
      <c r="E3865" t="s">
        <v>340</v>
      </c>
      <c r="F3865" s="113" t="str">
        <f>VLOOKUP(B3865,'DEER BldgType Assignment'!$B$7:$C$139,2,FALSE)</f>
        <v>MLI</v>
      </c>
      <c r="G3865" s="113"/>
      <c r="H3865" s="113" t="str">
        <f t="shared" si="60"/>
        <v>MLI</v>
      </c>
      <c r="I3865">
        <v>2</v>
      </c>
    </row>
    <row r="3866" spans="2:9">
      <c r="B3866" s="100" t="s">
        <v>229</v>
      </c>
      <c r="C3866" t="s">
        <v>48</v>
      </c>
      <c r="D3866" t="s">
        <v>105</v>
      </c>
      <c r="E3866" t="s">
        <v>370</v>
      </c>
      <c r="F3866" s="113" t="str">
        <f>VLOOKUP(B3866,'DEER BldgType Assignment'!$B$7:$C$139,2,FALSE)</f>
        <v>MLI</v>
      </c>
      <c r="G3866" s="113"/>
      <c r="H3866" s="113" t="str">
        <f t="shared" si="60"/>
        <v>MLI</v>
      </c>
      <c r="I3866">
        <v>1</v>
      </c>
    </row>
    <row r="3867" spans="2:9">
      <c r="B3867" s="100" t="s">
        <v>229</v>
      </c>
      <c r="C3867" t="s">
        <v>48</v>
      </c>
      <c r="D3867" t="s">
        <v>105</v>
      </c>
      <c r="E3867" t="s">
        <v>365</v>
      </c>
      <c r="F3867" s="113" t="str">
        <f>VLOOKUP(B3867,'DEER BldgType Assignment'!$B$7:$C$139,2,FALSE)</f>
        <v>MLI</v>
      </c>
      <c r="G3867" s="113"/>
      <c r="H3867" s="113" t="str">
        <f t="shared" si="60"/>
        <v>MLI</v>
      </c>
      <c r="I3867">
        <v>2</v>
      </c>
    </row>
    <row r="3868" spans="2:9">
      <c r="B3868" t="s">
        <v>344</v>
      </c>
      <c r="C3868" t="s">
        <v>373</v>
      </c>
      <c r="D3868" t="s">
        <v>52</v>
      </c>
      <c r="E3868" t="s">
        <v>366</v>
      </c>
      <c r="F3868" s="113" t="str">
        <f>VLOOKUP(B3868,'DEER BldgType Assignment'!$B$7:$C$139,2,FALSE)</f>
        <v>SUn</v>
      </c>
      <c r="G3868" s="113"/>
      <c r="H3868" s="113" t="str">
        <f t="shared" si="60"/>
        <v>SUn</v>
      </c>
      <c r="I3868">
        <v>1</v>
      </c>
    </row>
    <row r="3869" spans="2:9">
      <c r="B3869" t="s">
        <v>344</v>
      </c>
      <c r="C3869" t="s">
        <v>373</v>
      </c>
      <c r="D3869" t="s">
        <v>52</v>
      </c>
      <c r="E3869" t="s">
        <v>365</v>
      </c>
      <c r="F3869" s="113" t="str">
        <f>VLOOKUP(B3869,'DEER BldgType Assignment'!$B$7:$C$139,2,FALSE)</f>
        <v>SUn</v>
      </c>
      <c r="G3869" s="113"/>
      <c r="H3869" s="113" t="str">
        <f t="shared" si="60"/>
        <v>SUn</v>
      </c>
      <c r="I3869">
        <v>3</v>
      </c>
    </row>
    <row r="3870" spans="2:9">
      <c r="B3870" t="s">
        <v>344</v>
      </c>
      <c r="C3870" t="s">
        <v>373</v>
      </c>
      <c r="D3870" t="s">
        <v>52</v>
      </c>
      <c r="E3870" t="s">
        <v>340</v>
      </c>
      <c r="F3870" s="113" t="str">
        <f>VLOOKUP(B3870,'DEER BldgType Assignment'!$B$7:$C$139,2,FALSE)</f>
        <v>SUn</v>
      </c>
      <c r="G3870" s="113"/>
      <c r="H3870" s="113" t="str">
        <f t="shared" si="60"/>
        <v>SUn</v>
      </c>
      <c r="I3870">
        <v>1</v>
      </c>
    </row>
    <row r="3871" spans="2:9">
      <c r="B3871" t="s">
        <v>234</v>
      </c>
      <c r="C3871" t="s">
        <v>15</v>
      </c>
      <c r="D3871" t="s">
        <v>15</v>
      </c>
      <c r="E3871" t="s">
        <v>367</v>
      </c>
      <c r="F3871" s="113" t="str">
        <f>VLOOKUP(B3871,'DEER BldgType Assignment'!$B$7:$C$139,2,FALSE)</f>
        <v>Asm</v>
      </c>
      <c r="G3871" s="113"/>
      <c r="H3871" s="113" t="str">
        <f t="shared" si="60"/>
        <v>Asm</v>
      </c>
      <c r="I3871">
        <v>2</v>
      </c>
    </row>
    <row r="3872" spans="2:9">
      <c r="B3872" t="s">
        <v>234</v>
      </c>
      <c r="C3872" t="s">
        <v>15</v>
      </c>
      <c r="D3872" t="s">
        <v>15</v>
      </c>
      <c r="E3872" t="s">
        <v>15</v>
      </c>
      <c r="F3872" s="113" t="str">
        <f>VLOOKUP(B3872,'DEER BldgType Assignment'!$B$7:$C$139,2,FALSE)</f>
        <v>Asm</v>
      </c>
      <c r="G3872" s="113"/>
      <c r="H3872" s="113" t="str">
        <f t="shared" si="60"/>
        <v>Asm</v>
      </c>
      <c r="I3872">
        <v>2</v>
      </c>
    </row>
    <row r="3873" spans="2:9">
      <c r="B3873" t="s">
        <v>234</v>
      </c>
      <c r="C3873" t="s">
        <v>15</v>
      </c>
      <c r="D3873" t="s">
        <v>15</v>
      </c>
      <c r="E3873" t="s">
        <v>365</v>
      </c>
      <c r="F3873" s="113" t="str">
        <f>VLOOKUP(B3873,'DEER BldgType Assignment'!$B$7:$C$139,2,FALSE)</f>
        <v>Asm</v>
      </c>
      <c r="G3873" s="113"/>
      <c r="H3873" s="113" t="str">
        <f t="shared" si="60"/>
        <v>Asm</v>
      </c>
      <c r="I3873">
        <v>3</v>
      </c>
    </row>
    <row r="3874" spans="2:9">
      <c r="B3874" t="s">
        <v>223</v>
      </c>
      <c r="C3874" t="s">
        <v>276</v>
      </c>
      <c r="D3874" t="s">
        <v>105</v>
      </c>
      <c r="E3874" t="s">
        <v>370</v>
      </c>
      <c r="F3874" s="113" t="str">
        <f>VLOOKUP(B3874,'DEER BldgType Assignment'!$B$7:$C$139,2,FALSE)</f>
        <v>MLI</v>
      </c>
      <c r="G3874" s="113"/>
      <c r="H3874" s="113" t="str">
        <f t="shared" si="60"/>
        <v>MLI</v>
      </c>
      <c r="I3874">
        <v>2</v>
      </c>
    </row>
    <row r="3875" spans="2:9">
      <c r="B3875" t="s">
        <v>324</v>
      </c>
      <c r="C3875" t="s">
        <v>48</v>
      </c>
      <c r="D3875" t="s">
        <v>48</v>
      </c>
      <c r="E3875" t="s">
        <v>370</v>
      </c>
      <c r="F3875" s="113" t="str">
        <f>VLOOKUP(B3875,'DEER BldgType Assignment'!$B$7:$C$139,2,FALSE)</f>
        <v>RtS</v>
      </c>
      <c r="G3875" s="113"/>
      <c r="H3875" s="113" t="str">
        <f t="shared" si="60"/>
        <v>RtS</v>
      </c>
      <c r="I3875">
        <v>2</v>
      </c>
    </row>
    <row r="3876" spans="2:9">
      <c r="B3876" t="s">
        <v>324</v>
      </c>
      <c r="C3876" t="s">
        <v>48</v>
      </c>
      <c r="D3876" t="s">
        <v>48</v>
      </c>
      <c r="E3876" t="s">
        <v>142</v>
      </c>
      <c r="F3876" s="113" t="str">
        <f>VLOOKUP(B3876,'DEER BldgType Assignment'!$B$7:$C$139,2,FALSE)</f>
        <v>RtS</v>
      </c>
      <c r="G3876" s="113"/>
      <c r="H3876" s="113" t="str">
        <f t="shared" si="60"/>
        <v>RtS</v>
      </c>
      <c r="I3876">
        <v>4</v>
      </c>
    </row>
    <row r="3877" spans="2:9">
      <c r="B3877" t="s">
        <v>336</v>
      </c>
      <c r="C3877" t="s">
        <v>276</v>
      </c>
      <c r="D3877" t="s">
        <v>48</v>
      </c>
      <c r="E3877" t="s">
        <v>370</v>
      </c>
      <c r="F3877" s="113" t="str">
        <f>VLOOKUP(B3877,'DEER BldgType Assignment'!$B$7:$C$139,2,FALSE)</f>
        <v>RtS</v>
      </c>
      <c r="G3877" s="113"/>
      <c r="H3877" s="113" t="str">
        <f t="shared" si="60"/>
        <v>RtS</v>
      </c>
      <c r="I3877">
        <v>5</v>
      </c>
    </row>
    <row r="3878" spans="2:9">
      <c r="B3878" t="s">
        <v>336</v>
      </c>
      <c r="C3878" t="s">
        <v>276</v>
      </c>
      <c r="D3878" t="s">
        <v>48</v>
      </c>
      <c r="E3878" t="s">
        <v>367</v>
      </c>
      <c r="F3878" s="113" t="str">
        <f>VLOOKUP(B3878,'DEER BldgType Assignment'!$B$7:$C$139,2,FALSE)</f>
        <v>RtS</v>
      </c>
      <c r="G3878" s="113"/>
      <c r="H3878" s="113" t="str">
        <f t="shared" si="60"/>
        <v>RtS</v>
      </c>
      <c r="I3878">
        <v>1</v>
      </c>
    </row>
    <row r="3879" spans="2:9">
      <c r="B3879" t="s">
        <v>336</v>
      </c>
      <c r="C3879" t="s">
        <v>276</v>
      </c>
      <c r="D3879" t="s">
        <v>48</v>
      </c>
      <c r="E3879" t="s">
        <v>365</v>
      </c>
      <c r="F3879" s="113" t="str">
        <f>VLOOKUP(B3879,'DEER BldgType Assignment'!$B$7:$C$139,2,FALSE)</f>
        <v>RtS</v>
      </c>
      <c r="G3879" s="113"/>
      <c r="H3879" s="113" t="str">
        <f t="shared" si="60"/>
        <v>RtS</v>
      </c>
      <c r="I3879">
        <v>1</v>
      </c>
    </row>
    <row r="3880" spans="2:9">
      <c r="B3880" t="s">
        <v>336</v>
      </c>
      <c r="C3880" t="s">
        <v>276</v>
      </c>
      <c r="D3880" t="s">
        <v>48</v>
      </c>
      <c r="E3880" t="s">
        <v>340</v>
      </c>
      <c r="F3880" s="113" t="str">
        <f>VLOOKUP(B3880,'DEER BldgType Assignment'!$B$7:$C$139,2,FALSE)</f>
        <v>RtS</v>
      </c>
      <c r="G3880" s="113"/>
      <c r="H3880" s="113" t="str">
        <f t="shared" si="60"/>
        <v>RtS</v>
      </c>
      <c r="I3880">
        <v>3</v>
      </c>
    </row>
    <row r="3881" spans="2:9">
      <c r="B3881" t="s">
        <v>344</v>
      </c>
      <c r="C3881" t="s">
        <v>373</v>
      </c>
      <c r="D3881" t="s">
        <v>52</v>
      </c>
      <c r="E3881" t="s">
        <v>366</v>
      </c>
      <c r="F3881" s="113" t="str">
        <f>VLOOKUP(B3881,'DEER BldgType Assignment'!$B$7:$C$139,2,FALSE)</f>
        <v>SUn</v>
      </c>
      <c r="G3881" s="113"/>
      <c r="H3881" s="113" t="str">
        <f t="shared" si="60"/>
        <v>SUn</v>
      </c>
      <c r="I3881">
        <v>2</v>
      </c>
    </row>
    <row r="3882" spans="2:9">
      <c r="B3882" t="s">
        <v>344</v>
      </c>
      <c r="C3882" t="s">
        <v>373</v>
      </c>
      <c r="D3882" t="s">
        <v>52</v>
      </c>
      <c r="E3882" t="s">
        <v>371</v>
      </c>
      <c r="F3882" s="113" t="str">
        <f>VLOOKUP(B3882,'DEER BldgType Assignment'!$B$7:$C$139,2,FALSE)</f>
        <v>SUn</v>
      </c>
      <c r="G3882" s="113"/>
      <c r="H3882" s="113" t="str">
        <f t="shared" si="60"/>
        <v>SUn</v>
      </c>
      <c r="I3882">
        <v>2</v>
      </c>
    </row>
    <row r="3883" spans="2:9">
      <c r="B3883" t="s">
        <v>323</v>
      </c>
      <c r="C3883" t="s">
        <v>34</v>
      </c>
      <c r="D3883" t="s">
        <v>34</v>
      </c>
      <c r="E3883" t="s">
        <v>367</v>
      </c>
      <c r="F3883" s="113" t="str">
        <f>VLOOKUP(B3883,'DEER BldgType Assignment'!$B$7:$C$139,2,FALSE)</f>
        <v>OfS</v>
      </c>
      <c r="G3883" s="113"/>
      <c r="H3883" s="113" t="str">
        <f t="shared" si="60"/>
        <v>OfS</v>
      </c>
      <c r="I3883">
        <v>1</v>
      </c>
    </row>
    <row r="3884" spans="2:9">
      <c r="B3884" t="s">
        <v>323</v>
      </c>
      <c r="C3884" t="s">
        <v>34</v>
      </c>
      <c r="D3884" t="s">
        <v>34</v>
      </c>
      <c r="E3884" t="s">
        <v>372</v>
      </c>
      <c r="F3884" s="113" t="str">
        <f>VLOOKUP(B3884,'DEER BldgType Assignment'!$B$7:$C$139,2,FALSE)</f>
        <v>OfS</v>
      </c>
      <c r="G3884" s="113"/>
      <c r="H3884" s="113" t="str">
        <f t="shared" si="60"/>
        <v>OfS</v>
      </c>
      <c r="I3884">
        <v>1</v>
      </c>
    </row>
    <row r="3885" spans="2:9">
      <c r="B3885" t="s">
        <v>323</v>
      </c>
      <c r="C3885" t="s">
        <v>34</v>
      </c>
      <c r="D3885" t="s">
        <v>34</v>
      </c>
      <c r="E3885" t="s">
        <v>365</v>
      </c>
      <c r="F3885" s="113" t="str">
        <f>VLOOKUP(B3885,'DEER BldgType Assignment'!$B$7:$C$139,2,FALSE)</f>
        <v>OfS</v>
      </c>
      <c r="G3885" s="113"/>
      <c r="H3885" s="113" t="str">
        <f t="shared" si="60"/>
        <v>OfS</v>
      </c>
      <c r="I3885">
        <v>7</v>
      </c>
    </row>
    <row r="3886" spans="2:9">
      <c r="B3886" t="s">
        <v>333</v>
      </c>
      <c r="C3886" t="s">
        <v>48</v>
      </c>
      <c r="D3886" t="s">
        <v>46</v>
      </c>
      <c r="E3886" t="s">
        <v>340</v>
      </c>
      <c r="F3886" s="113" t="str">
        <f>VLOOKUP(B3886,'DEER BldgType Assignment'!$B$7:$C$139,2,FALSE)</f>
        <v>RtL</v>
      </c>
      <c r="G3886" s="113"/>
      <c r="H3886" s="113" t="str">
        <f t="shared" si="60"/>
        <v>RtL</v>
      </c>
      <c r="I3886">
        <v>3</v>
      </c>
    </row>
    <row r="3887" spans="2:9">
      <c r="B3887" s="100" t="s">
        <v>298</v>
      </c>
      <c r="C3887" t="s">
        <v>42</v>
      </c>
      <c r="D3887" t="s">
        <v>34</v>
      </c>
      <c r="E3887" t="s">
        <v>371</v>
      </c>
      <c r="F3887" s="113" t="str">
        <f>VLOOKUP(B3887,'DEER BldgType Assignment'!$B$7:$C$139,2,FALSE)</f>
        <v>OfS</v>
      </c>
      <c r="G3887" s="113"/>
      <c r="H3887" s="113" t="str">
        <f t="shared" si="60"/>
        <v>OfS</v>
      </c>
      <c r="I3887">
        <v>4</v>
      </c>
    </row>
    <row r="3888" spans="2:9">
      <c r="B3888" t="s">
        <v>273</v>
      </c>
      <c r="C3888" t="s">
        <v>34</v>
      </c>
      <c r="D3888" t="s">
        <v>34</v>
      </c>
      <c r="E3888" t="s">
        <v>366</v>
      </c>
      <c r="F3888" s="113" t="str">
        <f>VLOOKUP(B3888,'DEER BldgType Assignment'!$B$7:$C$139,2,FALSE)</f>
        <v>OfS</v>
      </c>
      <c r="G3888" s="113"/>
      <c r="H3888" s="113" t="str">
        <f t="shared" si="60"/>
        <v>OfS</v>
      </c>
      <c r="I3888">
        <v>1</v>
      </c>
    </row>
    <row r="3889" spans="2:9">
      <c r="B3889" t="s">
        <v>273</v>
      </c>
      <c r="C3889" t="s">
        <v>34</v>
      </c>
      <c r="D3889" t="s">
        <v>34</v>
      </c>
      <c r="E3889" t="s">
        <v>370</v>
      </c>
      <c r="F3889" s="113" t="str">
        <f>VLOOKUP(B3889,'DEER BldgType Assignment'!$B$7:$C$139,2,FALSE)</f>
        <v>OfS</v>
      </c>
      <c r="G3889" s="113"/>
      <c r="H3889" s="113" t="str">
        <f t="shared" si="60"/>
        <v>OfS</v>
      </c>
      <c r="I3889">
        <v>3</v>
      </c>
    </row>
    <row r="3890" spans="2:9">
      <c r="B3890" t="s">
        <v>273</v>
      </c>
      <c r="C3890" t="s">
        <v>34</v>
      </c>
      <c r="D3890" t="s">
        <v>34</v>
      </c>
      <c r="E3890" t="s">
        <v>365</v>
      </c>
      <c r="F3890" s="113" t="str">
        <f>VLOOKUP(B3890,'DEER BldgType Assignment'!$B$7:$C$139,2,FALSE)</f>
        <v>OfS</v>
      </c>
      <c r="G3890" s="113"/>
      <c r="H3890" s="113" t="str">
        <f t="shared" si="60"/>
        <v>OfS</v>
      </c>
      <c r="I3890">
        <v>2</v>
      </c>
    </row>
    <row r="3891" spans="2:9">
      <c r="B3891" t="s">
        <v>273</v>
      </c>
      <c r="C3891" t="s">
        <v>34</v>
      </c>
      <c r="D3891" t="s">
        <v>34</v>
      </c>
      <c r="E3891" t="s">
        <v>340</v>
      </c>
      <c r="F3891" s="113" t="str">
        <f>VLOOKUP(B3891,'DEER BldgType Assignment'!$B$7:$C$139,2,FALSE)</f>
        <v>OfS</v>
      </c>
      <c r="G3891" s="113"/>
      <c r="H3891" s="113" t="str">
        <f t="shared" si="60"/>
        <v>OfS</v>
      </c>
      <c r="I3891">
        <v>2</v>
      </c>
    </row>
    <row r="3892" spans="2:9">
      <c r="B3892" t="s">
        <v>234</v>
      </c>
      <c r="C3892" t="s">
        <v>15</v>
      </c>
      <c r="D3892" t="s">
        <v>15</v>
      </c>
      <c r="E3892" t="s">
        <v>340</v>
      </c>
      <c r="F3892" s="113" t="str">
        <f>VLOOKUP(B3892,'DEER BldgType Assignment'!$B$7:$C$139,2,FALSE)</f>
        <v>Asm</v>
      </c>
      <c r="G3892" s="113"/>
      <c r="H3892" s="113" t="str">
        <f t="shared" si="60"/>
        <v>Asm</v>
      </c>
      <c r="I3892">
        <v>1</v>
      </c>
    </row>
    <row r="3893" spans="2:9">
      <c r="B3893" t="s">
        <v>234</v>
      </c>
      <c r="C3893" t="s">
        <v>15</v>
      </c>
      <c r="D3893" t="s">
        <v>15</v>
      </c>
      <c r="E3893" t="s">
        <v>15</v>
      </c>
      <c r="F3893" s="113" t="str">
        <f>VLOOKUP(B3893,'DEER BldgType Assignment'!$B$7:$C$139,2,FALSE)</f>
        <v>Asm</v>
      </c>
      <c r="G3893" s="113"/>
      <c r="H3893" s="113" t="str">
        <f t="shared" si="60"/>
        <v>Asm</v>
      </c>
      <c r="I3893">
        <v>8</v>
      </c>
    </row>
    <row r="3894" spans="2:9">
      <c r="B3894" t="s">
        <v>234</v>
      </c>
      <c r="C3894" t="s">
        <v>15</v>
      </c>
      <c r="D3894" t="s">
        <v>15</v>
      </c>
      <c r="E3894" t="s">
        <v>367</v>
      </c>
      <c r="F3894" s="113" t="str">
        <f>VLOOKUP(B3894,'DEER BldgType Assignment'!$B$7:$C$139,2,FALSE)</f>
        <v>Asm</v>
      </c>
      <c r="G3894" s="113"/>
      <c r="H3894" s="113" t="str">
        <f t="shared" si="60"/>
        <v>Asm</v>
      </c>
      <c r="I3894">
        <v>1</v>
      </c>
    </row>
    <row r="3895" spans="2:9">
      <c r="B3895" t="s">
        <v>234</v>
      </c>
      <c r="C3895" t="s">
        <v>15</v>
      </c>
      <c r="D3895" t="s">
        <v>15</v>
      </c>
      <c r="E3895" t="s">
        <v>372</v>
      </c>
      <c r="F3895" s="113" t="str">
        <f>VLOOKUP(B3895,'DEER BldgType Assignment'!$B$7:$C$139,2,FALSE)</f>
        <v>Asm</v>
      </c>
      <c r="G3895" s="113"/>
      <c r="H3895" s="113" t="str">
        <f t="shared" si="60"/>
        <v>Asm</v>
      </c>
      <c r="I3895">
        <v>2</v>
      </c>
    </row>
    <row r="3896" spans="2:9">
      <c r="B3896" t="s">
        <v>234</v>
      </c>
      <c r="C3896" t="s">
        <v>15</v>
      </c>
      <c r="D3896" t="s">
        <v>15</v>
      </c>
      <c r="E3896" t="s">
        <v>365</v>
      </c>
      <c r="F3896" s="113" t="str">
        <f>VLOOKUP(B3896,'DEER BldgType Assignment'!$B$7:$C$139,2,FALSE)</f>
        <v>Asm</v>
      </c>
      <c r="G3896" s="113"/>
      <c r="H3896" s="113" t="str">
        <f t="shared" si="60"/>
        <v>Asm</v>
      </c>
      <c r="I3896">
        <v>6</v>
      </c>
    </row>
    <row r="3897" spans="2:9">
      <c r="B3897" t="s">
        <v>234</v>
      </c>
      <c r="C3897" t="s">
        <v>15</v>
      </c>
      <c r="D3897" t="s">
        <v>15</v>
      </c>
      <c r="E3897" t="s">
        <v>371</v>
      </c>
      <c r="F3897" s="113" t="str">
        <f>VLOOKUP(B3897,'DEER BldgType Assignment'!$B$7:$C$139,2,FALSE)</f>
        <v>Asm</v>
      </c>
      <c r="G3897" s="113"/>
      <c r="H3897" s="113" t="str">
        <f t="shared" si="60"/>
        <v>Asm</v>
      </c>
      <c r="I3897">
        <v>6</v>
      </c>
    </row>
    <row r="3898" spans="2:9">
      <c r="B3898" t="s">
        <v>323</v>
      </c>
      <c r="C3898" t="s">
        <v>34</v>
      </c>
      <c r="D3898" t="s">
        <v>34</v>
      </c>
      <c r="E3898" t="s">
        <v>370</v>
      </c>
      <c r="F3898" s="113" t="str">
        <f>VLOOKUP(B3898,'DEER BldgType Assignment'!$B$7:$C$139,2,FALSE)</f>
        <v>OfS</v>
      </c>
      <c r="G3898" s="113"/>
      <c r="H3898" s="113" t="str">
        <f t="shared" si="60"/>
        <v>OfS</v>
      </c>
      <c r="I3898">
        <v>2</v>
      </c>
    </row>
    <row r="3899" spans="2:9">
      <c r="B3899" t="s">
        <v>323</v>
      </c>
      <c r="C3899" t="s">
        <v>34</v>
      </c>
      <c r="D3899" t="s">
        <v>34</v>
      </c>
      <c r="E3899" t="s">
        <v>367</v>
      </c>
      <c r="F3899" s="113" t="str">
        <f>VLOOKUP(B3899,'DEER BldgType Assignment'!$B$7:$C$139,2,FALSE)</f>
        <v>OfS</v>
      </c>
      <c r="G3899" s="113"/>
      <c r="H3899" s="113" t="str">
        <f t="shared" si="60"/>
        <v>OfS</v>
      </c>
      <c r="I3899">
        <v>2</v>
      </c>
    </row>
    <row r="3900" spans="2:9">
      <c r="B3900" t="s">
        <v>323</v>
      </c>
      <c r="C3900" t="s">
        <v>34</v>
      </c>
      <c r="D3900" t="s">
        <v>34</v>
      </c>
      <c r="E3900" t="s">
        <v>365</v>
      </c>
      <c r="F3900" s="113" t="str">
        <f>VLOOKUP(B3900,'DEER BldgType Assignment'!$B$7:$C$139,2,FALSE)</f>
        <v>OfS</v>
      </c>
      <c r="G3900" s="113"/>
      <c r="H3900" s="113" t="str">
        <f t="shared" si="60"/>
        <v>OfS</v>
      </c>
      <c r="I3900">
        <v>3</v>
      </c>
    </row>
    <row r="3901" spans="2:9">
      <c r="B3901" t="s">
        <v>323</v>
      </c>
      <c r="C3901" t="s">
        <v>34</v>
      </c>
      <c r="D3901" t="s">
        <v>34</v>
      </c>
      <c r="E3901" t="s">
        <v>340</v>
      </c>
      <c r="F3901" s="113" t="str">
        <f>VLOOKUP(B3901,'DEER BldgType Assignment'!$B$7:$C$139,2,FALSE)</f>
        <v>OfS</v>
      </c>
      <c r="G3901" s="113"/>
      <c r="H3901" s="113" t="str">
        <f t="shared" si="60"/>
        <v>OfS</v>
      </c>
      <c r="I3901">
        <v>1</v>
      </c>
    </row>
    <row r="3902" spans="2:9">
      <c r="B3902" t="s">
        <v>287</v>
      </c>
      <c r="C3902" t="s">
        <v>374</v>
      </c>
      <c r="D3902" t="s">
        <v>40</v>
      </c>
      <c r="E3902" t="s">
        <v>370</v>
      </c>
      <c r="F3902" s="113" t="str">
        <f>VLOOKUP(B3902,'DEER BldgType Assignment'!$B$7:$C$139,2,FALSE)</f>
        <v>MBT</v>
      </c>
      <c r="G3902" s="113"/>
      <c r="H3902" s="113" t="str">
        <f t="shared" si="60"/>
        <v>MBT</v>
      </c>
      <c r="I3902">
        <v>2</v>
      </c>
    </row>
    <row r="3903" spans="2:9">
      <c r="B3903" t="s">
        <v>287</v>
      </c>
      <c r="C3903" t="s">
        <v>374</v>
      </c>
      <c r="D3903" t="s">
        <v>40</v>
      </c>
      <c r="E3903" t="s">
        <v>367</v>
      </c>
      <c r="F3903" s="113" t="str">
        <f>VLOOKUP(B3903,'DEER BldgType Assignment'!$B$7:$C$139,2,FALSE)</f>
        <v>MBT</v>
      </c>
      <c r="G3903" s="113"/>
      <c r="H3903" s="113" t="str">
        <f t="shared" si="60"/>
        <v>MBT</v>
      </c>
      <c r="I3903">
        <v>2</v>
      </c>
    </row>
    <row r="3904" spans="2:9">
      <c r="B3904" t="s">
        <v>287</v>
      </c>
      <c r="C3904" t="s">
        <v>374</v>
      </c>
      <c r="D3904" t="s">
        <v>40</v>
      </c>
      <c r="E3904" t="s">
        <v>340</v>
      </c>
      <c r="F3904" s="113" t="str">
        <f>VLOOKUP(B3904,'DEER BldgType Assignment'!$B$7:$C$139,2,FALSE)</f>
        <v>MBT</v>
      </c>
      <c r="G3904" s="113"/>
      <c r="H3904" s="113" t="str">
        <f t="shared" si="60"/>
        <v>MBT</v>
      </c>
      <c r="I3904">
        <v>1</v>
      </c>
    </row>
    <row r="3905" spans="2:9">
      <c r="B3905" t="s">
        <v>344</v>
      </c>
      <c r="C3905" t="s">
        <v>373</v>
      </c>
      <c r="D3905" t="s">
        <v>52</v>
      </c>
      <c r="E3905" t="s">
        <v>366</v>
      </c>
      <c r="F3905" s="113" t="str">
        <f>VLOOKUP(B3905,'DEER BldgType Assignment'!$B$7:$C$139,2,FALSE)</f>
        <v>SUn</v>
      </c>
      <c r="G3905" s="113"/>
      <c r="H3905" s="113" t="str">
        <f t="shared" si="60"/>
        <v>SUn</v>
      </c>
      <c r="I3905">
        <v>1</v>
      </c>
    </row>
    <row r="3906" spans="2:9">
      <c r="B3906" t="s">
        <v>344</v>
      </c>
      <c r="C3906" t="s">
        <v>373</v>
      </c>
      <c r="D3906" t="s">
        <v>52</v>
      </c>
      <c r="E3906" t="s">
        <v>365</v>
      </c>
      <c r="F3906" s="113" t="str">
        <f>VLOOKUP(B3906,'DEER BldgType Assignment'!$B$7:$C$139,2,FALSE)</f>
        <v>SUn</v>
      </c>
      <c r="G3906" s="113"/>
      <c r="H3906" s="113" t="str">
        <f t="shared" si="60"/>
        <v>SUn</v>
      </c>
      <c r="I3906">
        <v>2</v>
      </c>
    </row>
    <row r="3907" spans="2:9">
      <c r="B3907" t="s">
        <v>292</v>
      </c>
      <c r="C3907" t="s">
        <v>42</v>
      </c>
      <c r="D3907" t="s">
        <v>42</v>
      </c>
      <c r="E3907" t="s">
        <v>366</v>
      </c>
      <c r="F3907" s="113" t="str">
        <f>VLOOKUP(B3907,'DEER BldgType Assignment'!$B$7:$C$139,2,FALSE)</f>
        <v>RFF</v>
      </c>
      <c r="G3907" s="113"/>
      <c r="H3907" s="113" t="str">
        <f t="shared" si="60"/>
        <v>RFF</v>
      </c>
      <c r="I3907">
        <v>1</v>
      </c>
    </row>
    <row r="3908" spans="2:9">
      <c r="B3908" t="s">
        <v>292</v>
      </c>
      <c r="C3908" t="s">
        <v>42</v>
      </c>
      <c r="D3908" t="s">
        <v>42</v>
      </c>
      <c r="E3908" t="s">
        <v>139</v>
      </c>
      <c r="F3908" s="113" t="str">
        <f>VLOOKUP(B3908,'DEER BldgType Assignment'!$B$7:$C$139,2,FALSE)</f>
        <v>RFF</v>
      </c>
      <c r="G3908" s="113"/>
      <c r="H3908" s="113" t="str">
        <f t="shared" si="60"/>
        <v>RFF</v>
      </c>
      <c r="I3908">
        <v>1</v>
      </c>
    </row>
    <row r="3909" spans="2:9">
      <c r="B3909" t="s">
        <v>292</v>
      </c>
      <c r="C3909" t="s">
        <v>42</v>
      </c>
      <c r="D3909" t="s">
        <v>42</v>
      </c>
      <c r="E3909" t="s">
        <v>372</v>
      </c>
      <c r="F3909" s="113" t="str">
        <f>VLOOKUP(B3909,'DEER BldgType Assignment'!$B$7:$C$139,2,FALSE)</f>
        <v>RFF</v>
      </c>
      <c r="G3909" s="113"/>
      <c r="H3909" s="113" t="str">
        <f t="shared" si="60"/>
        <v>RFF</v>
      </c>
      <c r="I3909">
        <v>1</v>
      </c>
    </row>
    <row r="3910" spans="2:9">
      <c r="B3910" t="s">
        <v>292</v>
      </c>
      <c r="C3910" t="s">
        <v>42</v>
      </c>
      <c r="D3910" t="s">
        <v>42</v>
      </c>
      <c r="E3910" t="s">
        <v>371</v>
      </c>
      <c r="F3910" s="113" t="str">
        <f>VLOOKUP(B3910,'DEER BldgType Assignment'!$B$7:$C$139,2,FALSE)</f>
        <v>RFF</v>
      </c>
      <c r="G3910" s="113"/>
      <c r="H3910" s="113" t="str">
        <f t="shared" si="60"/>
        <v>RFF</v>
      </c>
      <c r="I3910">
        <v>1</v>
      </c>
    </row>
    <row r="3911" spans="2:9">
      <c r="B3911" s="100" t="s">
        <v>239</v>
      </c>
      <c r="C3911" t="s">
        <v>48</v>
      </c>
      <c r="D3911" t="s">
        <v>48</v>
      </c>
      <c r="E3911" t="s">
        <v>365</v>
      </c>
      <c r="F3911" s="113" t="str">
        <f>VLOOKUP(B3911,'DEER BldgType Assignment'!$B$7:$C$139,2,FALSE)</f>
        <v>RtS</v>
      </c>
      <c r="G3911" s="113"/>
      <c r="H3911" s="113" t="str">
        <f t="shared" si="60"/>
        <v>RtS</v>
      </c>
      <c r="I3911">
        <v>1</v>
      </c>
    </row>
    <row r="3912" spans="2:9">
      <c r="B3912" t="s">
        <v>215</v>
      </c>
      <c r="C3912" t="s">
        <v>34</v>
      </c>
      <c r="D3912" t="s">
        <v>36</v>
      </c>
      <c r="E3912" t="s">
        <v>365</v>
      </c>
      <c r="F3912" s="113" t="str">
        <f>VLOOKUP(B3912,'DEER BldgType Assignment'!$B$7:$C$139,2,FALSE)</f>
        <v>OfL</v>
      </c>
      <c r="G3912" s="113"/>
      <c r="H3912" s="113" t="str">
        <f t="shared" ref="H3912:H3975" si="61">IF(ISBLANK(G3912),F3912,G3912)</f>
        <v>OfL</v>
      </c>
      <c r="I3912">
        <v>4</v>
      </c>
    </row>
    <row r="3913" spans="2:9">
      <c r="B3913" t="s">
        <v>336</v>
      </c>
      <c r="C3913" t="s">
        <v>48</v>
      </c>
      <c r="D3913" t="s">
        <v>48</v>
      </c>
      <c r="E3913" t="s">
        <v>370</v>
      </c>
      <c r="F3913" s="113" t="str">
        <f>VLOOKUP(B3913,'DEER BldgType Assignment'!$B$7:$C$139,2,FALSE)</f>
        <v>RtS</v>
      </c>
      <c r="G3913" s="113"/>
      <c r="H3913" s="113" t="str">
        <f t="shared" si="61"/>
        <v>RtS</v>
      </c>
      <c r="I3913">
        <v>1</v>
      </c>
    </row>
    <row r="3914" spans="2:9">
      <c r="B3914" s="100" t="s">
        <v>229</v>
      </c>
      <c r="C3914" t="s">
        <v>48</v>
      </c>
      <c r="D3914" t="s">
        <v>105</v>
      </c>
      <c r="E3914" t="s">
        <v>381</v>
      </c>
      <c r="F3914" s="113" t="str">
        <f>VLOOKUP(B3914,'DEER BldgType Assignment'!$B$7:$C$139,2,FALSE)</f>
        <v>MLI</v>
      </c>
      <c r="G3914" s="113"/>
      <c r="H3914" s="113" t="str">
        <f t="shared" si="61"/>
        <v>MLI</v>
      </c>
      <c r="I3914">
        <v>4</v>
      </c>
    </row>
    <row r="3915" spans="2:9">
      <c r="B3915" s="100" t="s">
        <v>229</v>
      </c>
      <c r="C3915" t="s">
        <v>48</v>
      </c>
      <c r="D3915" t="s">
        <v>105</v>
      </c>
      <c r="E3915" t="s">
        <v>367</v>
      </c>
      <c r="F3915" s="113" t="str">
        <f>VLOOKUP(B3915,'DEER BldgType Assignment'!$B$7:$C$139,2,FALSE)</f>
        <v>MLI</v>
      </c>
      <c r="G3915" s="113"/>
      <c r="H3915" s="113" t="str">
        <f t="shared" si="61"/>
        <v>MLI</v>
      </c>
      <c r="I3915">
        <v>2</v>
      </c>
    </row>
    <row r="3916" spans="2:9">
      <c r="B3916" s="100" t="s">
        <v>229</v>
      </c>
      <c r="C3916" t="s">
        <v>48</v>
      </c>
      <c r="D3916" t="s">
        <v>105</v>
      </c>
      <c r="E3916" t="s">
        <v>365</v>
      </c>
      <c r="F3916" s="113" t="str">
        <f>VLOOKUP(B3916,'DEER BldgType Assignment'!$B$7:$C$139,2,FALSE)</f>
        <v>MLI</v>
      </c>
      <c r="G3916" s="113"/>
      <c r="H3916" s="113" t="str">
        <f t="shared" si="61"/>
        <v>MLI</v>
      </c>
      <c r="I3916">
        <v>1</v>
      </c>
    </row>
    <row r="3917" spans="2:9">
      <c r="B3917" s="100" t="s">
        <v>229</v>
      </c>
      <c r="C3917" t="s">
        <v>48</v>
      </c>
      <c r="D3917" t="s">
        <v>105</v>
      </c>
      <c r="E3917" t="s">
        <v>366</v>
      </c>
      <c r="F3917" s="113" t="str">
        <f>VLOOKUP(B3917,'DEER BldgType Assignment'!$B$7:$C$139,2,FALSE)</f>
        <v>MLI</v>
      </c>
      <c r="G3917" s="113"/>
      <c r="H3917" s="113" t="str">
        <f t="shared" si="61"/>
        <v>MLI</v>
      </c>
      <c r="I3917">
        <v>1</v>
      </c>
    </row>
    <row r="3918" spans="2:9">
      <c r="B3918" s="100" t="s">
        <v>229</v>
      </c>
      <c r="C3918" t="s">
        <v>48</v>
      </c>
      <c r="D3918" t="s">
        <v>105</v>
      </c>
      <c r="E3918" t="s">
        <v>340</v>
      </c>
      <c r="F3918" s="113" t="str">
        <f>VLOOKUP(B3918,'DEER BldgType Assignment'!$B$7:$C$139,2,FALSE)</f>
        <v>MLI</v>
      </c>
      <c r="G3918" s="113"/>
      <c r="H3918" s="113" t="str">
        <f t="shared" si="61"/>
        <v>MLI</v>
      </c>
      <c r="I3918">
        <v>2</v>
      </c>
    </row>
    <row r="3919" spans="2:9">
      <c r="B3919" t="s">
        <v>336</v>
      </c>
      <c r="C3919" t="s">
        <v>48</v>
      </c>
      <c r="D3919" t="s">
        <v>48</v>
      </c>
      <c r="E3919" t="s">
        <v>366</v>
      </c>
      <c r="F3919" s="113" t="str">
        <f>VLOOKUP(B3919,'DEER BldgType Assignment'!$B$7:$C$139,2,FALSE)</f>
        <v>RtS</v>
      </c>
      <c r="G3919" s="113"/>
      <c r="H3919" s="113" t="str">
        <f t="shared" si="61"/>
        <v>RtS</v>
      </c>
      <c r="I3919">
        <v>1</v>
      </c>
    </row>
    <row r="3920" spans="2:9">
      <c r="B3920" t="s">
        <v>336</v>
      </c>
      <c r="C3920" t="s">
        <v>48</v>
      </c>
      <c r="D3920" t="s">
        <v>48</v>
      </c>
      <c r="E3920" t="s">
        <v>142</v>
      </c>
      <c r="F3920" s="113" t="str">
        <f>VLOOKUP(B3920,'DEER BldgType Assignment'!$B$7:$C$139,2,FALSE)</f>
        <v>RtS</v>
      </c>
      <c r="G3920" s="113"/>
      <c r="H3920" s="113" t="str">
        <f t="shared" si="61"/>
        <v>RtS</v>
      </c>
      <c r="I3920">
        <v>2</v>
      </c>
    </row>
    <row r="3921" spans="2:9">
      <c r="B3921" t="s">
        <v>324</v>
      </c>
      <c r="C3921" t="s">
        <v>48</v>
      </c>
      <c r="D3921" t="s">
        <v>48</v>
      </c>
      <c r="E3921" t="s">
        <v>366</v>
      </c>
      <c r="F3921" s="113" t="str">
        <f>VLOOKUP(B3921,'DEER BldgType Assignment'!$B$7:$C$139,2,FALSE)</f>
        <v>RtS</v>
      </c>
      <c r="G3921" s="113"/>
      <c r="H3921" s="113" t="str">
        <f t="shared" si="61"/>
        <v>RtS</v>
      </c>
      <c r="I3921">
        <v>1</v>
      </c>
    </row>
    <row r="3922" spans="2:9">
      <c r="B3922" t="s">
        <v>324</v>
      </c>
      <c r="C3922" t="s">
        <v>48</v>
      </c>
      <c r="D3922" t="s">
        <v>48</v>
      </c>
      <c r="E3922" t="s">
        <v>142</v>
      </c>
      <c r="F3922" s="113" t="str">
        <f>VLOOKUP(B3922,'DEER BldgType Assignment'!$B$7:$C$139,2,FALSE)</f>
        <v>RtS</v>
      </c>
      <c r="G3922" s="113"/>
      <c r="H3922" s="113" t="str">
        <f t="shared" si="61"/>
        <v>RtS</v>
      </c>
      <c r="I3922">
        <v>9</v>
      </c>
    </row>
    <row r="3923" spans="2:9">
      <c r="B3923" t="s">
        <v>287</v>
      </c>
      <c r="C3923" t="s">
        <v>34</v>
      </c>
      <c r="D3923" t="s">
        <v>40</v>
      </c>
      <c r="E3923" t="s">
        <v>370</v>
      </c>
      <c r="F3923" s="113" t="str">
        <f>VLOOKUP(B3923,'DEER BldgType Assignment'!$B$7:$C$139,2,FALSE)</f>
        <v>MBT</v>
      </c>
      <c r="G3923" s="113"/>
      <c r="H3923" s="113" t="str">
        <f t="shared" si="61"/>
        <v>MBT</v>
      </c>
      <c r="I3923">
        <v>5</v>
      </c>
    </row>
    <row r="3924" spans="2:9">
      <c r="B3924" t="s">
        <v>287</v>
      </c>
      <c r="C3924" t="s">
        <v>34</v>
      </c>
      <c r="D3924" t="s">
        <v>40</v>
      </c>
      <c r="E3924" t="s">
        <v>367</v>
      </c>
      <c r="F3924" s="113" t="str">
        <f>VLOOKUP(B3924,'DEER BldgType Assignment'!$B$7:$C$139,2,FALSE)</f>
        <v>MBT</v>
      </c>
      <c r="G3924" s="113"/>
      <c r="H3924" s="113" t="str">
        <f t="shared" si="61"/>
        <v>MBT</v>
      </c>
      <c r="I3924">
        <v>2</v>
      </c>
    </row>
    <row r="3925" spans="2:9">
      <c r="B3925" t="s">
        <v>287</v>
      </c>
      <c r="C3925" t="s">
        <v>34</v>
      </c>
      <c r="D3925" t="s">
        <v>40</v>
      </c>
      <c r="E3925" t="s">
        <v>372</v>
      </c>
      <c r="F3925" s="113" t="str">
        <f>VLOOKUP(B3925,'DEER BldgType Assignment'!$B$7:$C$139,2,FALSE)</f>
        <v>MBT</v>
      </c>
      <c r="G3925" s="113"/>
      <c r="H3925" s="113" t="str">
        <f t="shared" si="61"/>
        <v>MBT</v>
      </c>
      <c r="I3925">
        <v>2</v>
      </c>
    </row>
    <row r="3926" spans="2:9">
      <c r="B3926" t="s">
        <v>287</v>
      </c>
      <c r="C3926" t="s">
        <v>34</v>
      </c>
      <c r="D3926" t="s">
        <v>40</v>
      </c>
      <c r="E3926" t="s">
        <v>365</v>
      </c>
      <c r="F3926" s="113" t="str">
        <f>VLOOKUP(B3926,'DEER BldgType Assignment'!$B$7:$C$139,2,FALSE)</f>
        <v>MBT</v>
      </c>
      <c r="G3926" s="113"/>
      <c r="H3926" s="113" t="str">
        <f t="shared" si="61"/>
        <v>MBT</v>
      </c>
      <c r="I3926">
        <v>2</v>
      </c>
    </row>
    <row r="3927" spans="2:9">
      <c r="B3927" t="s">
        <v>287</v>
      </c>
      <c r="C3927" t="s">
        <v>34</v>
      </c>
      <c r="D3927" t="s">
        <v>40</v>
      </c>
      <c r="E3927" t="s">
        <v>340</v>
      </c>
      <c r="F3927" s="113" t="str">
        <f>VLOOKUP(B3927,'DEER BldgType Assignment'!$B$7:$C$139,2,FALSE)</f>
        <v>MBT</v>
      </c>
      <c r="G3927" s="113"/>
      <c r="H3927" s="113" t="str">
        <f t="shared" si="61"/>
        <v>MBT</v>
      </c>
      <c r="I3927">
        <v>1</v>
      </c>
    </row>
    <row r="3928" spans="2:9">
      <c r="B3928" t="s">
        <v>323</v>
      </c>
      <c r="C3928" t="s">
        <v>34</v>
      </c>
      <c r="D3928" t="s">
        <v>34</v>
      </c>
      <c r="E3928" t="s">
        <v>367</v>
      </c>
      <c r="F3928" s="113" t="str">
        <f>VLOOKUP(B3928,'DEER BldgType Assignment'!$B$7:$C$139,2,FALSE)</f>
        <v>OfS</v>
      </c>
      <c r="G3928" s="113"/>
      <c r="H3928" s="113" t="str">
        <f t="shared" si="61"/>
        <v>OfS</v>
      </c>
      <c r="I3928">
        <v>2</v>
      </c>
    </row>
    <row r="3929" spans="2:9">
      <c r="B3929" t="s">
        <v>323</v>
      </c>
      <c r="C3929" t="s">
        <v>34</v>
      </c>
      <c r="D3929" t="s">
        <v>34</v>
      </c>
      <c r="E3929" t="s">
        <v>365</v>
      </c>
      <c r="F3929" s="113" t="str">
        <f>VLOOKUP(B3929,'DEER BldgType Assignment'!$B$7:$C$139,2,FALSE)</f>
        <v>OfS</v>
      </c>
      <c r="G3929" s="113"/>
      <c r="H3929" s="113" t="str">
        <f t="shared" si="61"/>
        <v>OfS</v>
      </c>
      <c r="I3929">
        <v>3</v>
      </c>
    </row>
    <row r="3930" spans="2:9">
      <c r="B3930" t="s">
        <v>324</v>
      </c>
      <c r="C3930" t="s">
        <v>48</v>
      </c>
      <c r="D3930" t="s">
        <v>48</v>
      </c>
      <c r="E3930" t="s">
        <v>366</v>
      </c>
      <c r="F3930" s="113" t="str">
        <f>VLOOKUP(B3930,'DEER BldgType Assignment'!$B$7:$C$139,2,FALSE)</f>
        <v>RtS</v>
      </c>
      <c r="G3930" s="113"/>
      <c r="H3930" s="113" t="str">
        <f t="shared" si="61"/>
        <v>RtS</v>
      </c>
      <c r="I3930">
        <v>2</v>
      </c>
    </row>
    <row r="3931" spans="2:9">
      <c r="B3931" t="s">
        <v>324</v>
      </c>
      <c r="C3931" t="s">
        <v>48</v>
      </c>
      <c r="D3931" t="s">
        <v>48</v>
      </c>
      <c r="E3931" t="s">
        <v>365</v>
      </c>
      <c r="F3931" s="113" t="str">
        <f>VLOOKUP(B3931,'DEER BldgType Assignment'!$B$7:$C$139,2,FALSE)</f>
        <v>RtS</v>
      </c>
      <c r="G3931" s="113"/>
      <c r="H3931" s="113" t="str">
        <f t="shared" si="61"/>
        <v>RtS</v>
      </c>
      <c r="I3931">
        <v>3</v>
      </c>
    </row>
    <row r="3932" spans="2:9">
      <c r="B3932" t="s">
        <v>324</v>
      </c>
      <c r="C3932" t="s">
        <v>48</v>
      </c>
      <c r="D3932" t="s">
        <v>48</v>
      </c>
      <c r="E3932" t="s">
        <v>142</v>
      </c>
      <c r="F3932" s="113" t="str">
        <f>VLOOKUP(B3932,'DEER BldgType Assignment'!$B$7:$C$139,2,FALSE)</f>
        <v>RtS</v>
      </c>
      <c r="G3932" s="113"/>
      <c r="H3932" s="113" t="str">
        <f t="shared" si="61"/>
        <v>RtS</v>
      </c>
      <c r="I3932">
        <v>1</v>
      </c>
    </row>
    <row r="3933" spans="2:9">
      <c r="B3933" t="s">
        <v>324</v>
      </c>
      <c r="C3933" t="s">
        <v>48</v>
      </c>
      <c r="D3933" t="s">
        <v>48</v>
      </c>
      <c r="E3933" t="s">
        <v>340</v>
      </c>
      <c r="F3933" s="113" t="str">
        <f>VLOOKUP(B3933,'DEER BldgType Assignment'!$B$7:$C$139,2,FALSE)</f>
        <v>RtS</v>
      </c>
      <c r="G3933" s="113"/>
      <c r="H3933" s="113" t="str">
        <f t="shared" si="61"/>
        <v>RtS</v>
      </c>
      <c r="I3933">
        <v>1</v>
      </c>
    </row>
    <row r="3934" spans="2:9">
      <c r="B3934" t="s">
        <v>336</v>
      </c>
      <c r="C3934" t="s">
        <v>34</v>
      </c>
      <c r="D3934" t="s">
        <v>48</v>
      </c>
      <c r="E3934" t="s">
        <v>365</v>
      </c>
      <c r="F3934" s="113" t="str">
        <f>VLOOKUP(B3934,'DEER BldgType Assignment'!$B$7:$C$139,2,FALSE)</f>
        <v>RtS</v>
      </c>
      <c r="G3934" s="113"/>
      <c r="H3934" s="113" t="str">
        <f t="shared" si="61"/>
        <v>RtS</v>
      </c>
      <c r="I3934">
        <v>2</v>
      </c>
    </row>
    <row r="3935" spans="2:9">
      <c r="B3935" t="s">
        <v>231</v>
      </c>
      <c r="C3935" t="s">
        <v>48</v>
      </c>
      <c r="D3935" t="s">
        <v>48</v>
      </c>
      <c r="E3935" t="s">
        <v>366</v>
      </c>
      <c r="F3935" s="113" t="str">
        <f>VLOOKUP(B3935,'DEER BldgType Assignment'!$B$7:$C$139,2,FALSE)</f>
        <v>RtS</v>
      </c>
      <c r="G3935" s="113"/>
      <c r="H3935" s="113" t="str">
        <f t="shared" si="61"/>
        <v>RtS</v>
      </c>
      <c r="I3935">
        <v>1</v>
      </c>
    </row>
    <row r="3936" spans="2:9">
      <c r="B3936" t="s">
        <v>231</v>
      </c>
      <c r="C3936" t="s">
        <v>48</v>
      </c>
      <c r="D3936" t="s">
        <v>48</v>
      </c>
      <c r="E3936" t="s">
        <v>370</v>
      </c>
      <c r="F3936" s="113" t="str">
        <f>VLOOKUP(B3936,'DEER BldgType Assignment'!$B$7:$C$139,2,FALSE)</f>
        <v>RtS</v>
      </c>
      <c r="G3936" s="113"/>
      <c r="H3936" s="113" t="str">
        <f t="shared" si="61"/>
        <v>RtS</v>
      </c>
      <c r="I3936">
        <v>2</v>
      </c>
    </row>
    <row r="3937" spans="2:9">
      <c r="B3937" t="s">
        <v>231</v>
      </c>
      <c r="C3937" t="s">
        <v>48</v>
      </c>
      <c r="D3937" t="s">
        <v>48</v>
      </c>
      <c r="E3937" t="s">
        <v>142</v>
      </c>
      <c r="F3937" s="113" t="str">
        <f>VLOOKUP(B3937,'DEER BldgType Assignment'!$B$7:$C$139,2,FALSE)</f>
        <v>RtS</v>
      </c>
      <c r="G3937" s="113"/>
      <c r="H3937" s="113" t="str">
        <f t="shared" si="61"/>
        <v>RtS</v>
      </c>
      <c r="I3937">
        <v>3</v>
      </c>
    </row>
    <row r="3938" spans="2:9">
      <c r="B3938" s="100" t="s">
        <v>278</v>
      </c>
      <c r="C3938" t="s">
        <v>377</v>
      </c>
      <c r="D3938" t="s">
        <v>105</v>
      </c>
      <c r="E3938" t="s">
        <v>365</v>
      </c>
      <c r="F3938" s="113" t="str">
        <f>VLOOKUP(B3938,'DEER BldgType Assignment'!$B$7:$C$139,2,FALSE)</f>
        <v>MLI</v>
      </c>
      <c r="G3938" s="113"/>
      <c r="H3938" s="113" t="str">
        <f t="shared" si="61"/>
        <v>MLI</v>
      </c>
      <c r="I3938">
        <v>2</v>
      </c>
    </row>
    <row r="3939" spans="2:9">
      <c r="B3939" s="100" t="s">
        <v>278</v>
      </c>
      <c r="C3939" t="s">
        <v>377</v>
      </c>
      <c r="D3939" t="s">
        <v>105</v>
      </c>
      <c r="E3939" t="s">
        <v>366</v>
      </c>
      <c r="F3939" s="113" t="str">
        <f>VLOOKUP(B3939,'DEER BldgType Assignment'!$B$7:$C$139,2,FALSE)</f>
        <v>MLI</v>
      </c>
      <c r="G3939" s="113"/>
      <c r="H3939" s="113" t="str">
        <f t="shared" si="61"/>
        <v>MLI</v>
      </c>
      <c r="I3939">
        <v>1</v>
      </c>
    </row>
    <row r="3940" spans="2:9">
      <c r="B3940" s="100" t="s">
        <v>278</v>
      </c>
      <c r="C3940" t="s">
        <v>377</v>
      </c>
      <c r="D3940" t="s">
        <v>105</v>
      </c>
      <c r="E3940" t="s">
        <v>340</v>
      </c>
      <c r="F3940" s="113" t="str">
        <f>VLOOKUP(B3940,'DEER BldgType Assignment'!$B$7:$C$139,2,FALSE)</f>
        <v>MLI</v>
      </c>
      <c r="G3940" s="113"/>
      <c r="H3940" s="113" t="str">
        <f t="shared" si="61"/>
        <v>MLI</v>
      </c>
      <c r="I3940">
        <v>2</v>
      </c>
    </row>
    <row r="3941" spans="2:9">
      <c r="B3941" t="s">
        <v>336</v>
      </c>
      <c r="C3941" t="s">
        <v>48</v>
      </c>
      <c r="D3941" t="s">
        <v>48</v>
      </c>
      <c r="E3941" t="s">
        <v>366</v>
      </c>
      <c r="F3941" s="113" t="str">
        <f>VLOOKUP(B3941,'DEER BldgType Assignment'!$B$7:$C$139,2,FALSE)</f>
        <v>RtS</v>
      </c>
      <c r="G3941" s="113"/>
      <c r="H3941" s="113" t="str">
        <f t="shared" si="61"/>
        <v>RtS</v>
      </c>
      <c r="I3941">
        <v>1</v>
      </c>
    </row>
    <row r="3942" spans="2:9">
      <c r="B3942" t="s">
        <v>336</v>
      </c>
      <c r="C3942" t="s">
        <v>48</v>
      </c>
      <c r="D3942" t="s">
        <v>48</v>
      </c>
      <c r="E3942" t="s">
        <v>142</v>
      </c>
      <c r="F3942" s="113" t="str">
        <f>VLOOKUP(B3942,'DEER BldgType Assignment'!$B$7:$C$139,2,FALSE)</f>
        <v>RtS</v>
      </c>
      <c r="G3942" s="113"/>
      <c r="H3942" s="113" t="str">
        <f t="shared" si="61"/>
        <v>RtS</v>
      </c>
      <c r="I3942">
        <v>6</v>
      </c>
    </row>
    <row r="3943" spans="2:9">
      <c r="B3943" t="s">
        <v>344</v>
      </c>
      <c r="C3943" t="s">
        <v>373</v>
      </c>
      <c r="D3943" t="s">
        <v>52</v>
      </c>
      <c r="E3943" t="s">
        <v>365</v>
      </c>
      <c r="F3943" s="113" t="str">
        <f>VLOOKUP(B3943,'DEER BldgType Assignment'!$B$7:$C$139,2,FALSE)</f>
        <v>SUn</v>
      </c>
      <c r="G3943" s="113"/>
      <c r="H3943" s="113" t="str">
        <f t="shared" si="61"/>
        <v>SUn</v>
      </c>
      <c r="I3943">
        <v>6</v>
      </c>
    </row>
    <row r="3944" spans="2:9">
      <c r="B3944" t="s">
        <v>344</v>
      </c>
      <c r="C3944" t="s">
        <v>373</v>
      </c>
      <c r="D3944" t="s">
        <v>52</v>
      </c>
      <c r="E3944" t="s">
        <v>371</v>
      </c>
      <c r="F3944" s="113" t="str">
        <f>VLOOKUP(B3944,'DEER BldgType Assignment'!$B$7:$C$139,2,FALSE)</f>
        <v>SUn</v>
      </c>
      <c r="G3944" s="113"/>
      <c r="H3944" s="113" t="str">
        <f t="shared" si="61"/>
        <v>SUn</v>
      </c>
      <c r="I3944">
        <v>4</v>
      </c>
    </row>
    <row r="3945" spans="2:9">
      <c r="B3945" t="s">
        <v>234</v>
      </c>
      <c r="C3945" t="s">
        <v>15</v>
      </c>
      <c r="D3945" t="s">
        <v>15</v>
      </c>
      <c r="E3945" t="s">
        <v>367</v>
      </c>
      <c r="F3945" s="113" t="str">
        <f>VLOOKUP(B3945,'DEER BldgType Assignment'!$B$7:$C$139,2,FALSE)</f>
        <v>Asm</v>
      </c>
      <c r="G3945" s="113"/>
      <c r="H3945" s="113" t="str">
        <f t="shared" si="61"/>
        <v>Asm</v>
      </c>
      <c r="I3945">
        <v>1</v>
      </c>
    </row>
    <row r="3946" spans="2:9">
      <c r="B3946" t="s">
        <v>323</v>
      </c>
      <c r="C3946" t="s">
        <v>34</v>
      </c>
      <c r="D3946" t="s">
        <v>34</v>
      </c>
      <c r="E3946" t="s">
        <v>379</v>
      </c>
      <c r="F3946" s="113" t="str">
        <f>VLOOKUP(B3946,'DEER BldgType Assignment'!$B$7:$C$139,2,FALSE)</f>
        <v>OfS</v>
      </c>
      <c r="G3946" s="113"/>
      <c r="H3946" s="113" t="str">
        <f t="shared" si="61"/>
        <v>OfS</v>
      </c>
      <c r="I3946">
        <v>1</v>
      </c>
    </row>
    <row r="3947" spans="2:9">
      <c r="B3947" t="s">
        <v>323</v>
      </c>
      <c r="C3947" t="s">
        <v>34</v>
      </c>
      <c r="D3947" t="s">
        <v>34</v>
      </c>
      <c r="E3947" t="s">
        <v>372</v>
      </c>
      <c r="F3947" s="113" t="str">
        <f>VLOOKUP(B3947,'DEER BldgType Assignment'!$B$7:$C$139,2,FALSE)</f>
        <v>OfS</v>
      </c>
      <c r="G3947" s="113"/>
      <c r="H3947" s="113" t="str">
        <f t="shared" si="61"/>
        <v>OfS</v>
      </c>
      <c r="I3947">
        <v>1</v>
      </c>
    </row>
    <row r="3948" spans="2:9">
      <c r="B3948" t="s">
        <v>323</v>
      </c>
      <c r="C3948" t="s">
        <v>34</v>
      </c>
      <c r="D3948" t="s">
        <v>34</v>
      </c>
      <c r="E3948" t="s">
        <v>365</v>
      </c>
      <c r="F3948" s="113" t="str">
        <f>VLOOKUP(B3948,'DEER BldgType Assignment'!$B$7:$C$139,2,FALSE)</f>
        <v>OfS</v>
      </c>
      <c r="G3948" s="113"/>
      <c r="H3948" s="113" t="str">
        <f t="shared" si="61"/>
        <v>OfS</v>
      </c>
      <c r="I3948">
        <v>4</v>
      </c>
    </row>
    <row r="3949" spans="2:9">
      <c r="B3949" t="s">
        <v>323</v>
      </c>
      <c r="C3949" t="s">
        <v>34</v>
      </c>
      <c r="D3949" t="s">
        <v>34</v>
      </c>
      <c r="E3949" t="s">
        <v>371</v>
      </c>
      <c r="F3949" s="113" t="str">
        <f>VLOOKUP(B3949,'DEER BldgType Assignment'!$B$7:$C$139,2,FALSE)</f>
        <v>OfS</v>
      </c>
      <c r="G3949" s="113"/>
      <c r="H3949" s="113" t="str">
        <f t="shared" si="61"/>
        <v>OfS</v>
      </c>
      <c r="I3949">
        <v>1</v>
      </c>
    </row>
    <row r="3950" spans="2:9">
      <c r="B3950" s="100" t="s">
        <v>229</v>
      </c>
      <c r="C3950" t="s">
        <v>48</v>
      </c>
      <c r="D3950" t="s">
        <v>105</v>
      </c>
      <c r="E3950" t="s">
        <v>370</v>
      </c>
      <c r="F3950" s="113" t="str">
        <f>VLOOKUP(B3950,'DEER BldgType Assignment'!$B$7:$C$139,2,FALSE)</f>
        <v>MLI</v>
      </c>
      <c r="G3950" s="113"/>
      <c r="H3950" s="113" t="str">
        <f t="shared" si="61"/>
        <v>MLI</v>
      </c>
      <c r="I3950">
        <v>3</v>
      </c>
    </row>
    <row r="3951" spans="2:9">
      <c r="B3951" s="100" t="s">
        <v>229</v>
      </c>
      <c r="C3951" t="s">
        <v>48</v>
      </c>
      <c r="D3951" t="s">
        <v>105</v>
      </c>
      <c r="E3951" t="s">
        <v>367</v>
      </c>
      <c r="F3951" s="113" t="str">
        <f>VLOOKUP(B3951,'DEER BldgType Assignment'!$B$7:$C$139,2,FALSE)</f>
        <v>MLI</v>
      </c>
      <c r="G3951" s="113"/>
      <c r="H3951" s="113" t="str">
        <f t="shared" si="61"/>
        <v>MLI</v>
      </c>
      <c r="I3951">
        <v>4</v>
      </c>
    </row>
    <row r="3952" spans="2:9">
      <c r="B3952" s="100" t="s">
        <v>229</v>
      </c>
      <c r="C3952" t="s">
        <v>48</v>
      </c>
      <c r="D3952" t="s">
        <v>105</v>
      </c>
      <c r="E3952" t="s">
        <v>365</v>
      </c>
      <c r="F3952" s="113" t="str">
        <f>VLOOKUP(B3952,'DEER BldgType Assignment'!$B$7:$C$139,2,FALSE)</f>
        <v>MLI</v>
      </c>
      <c r="G3952" s="113"/>
      <c r="H3952" s="113" t="str">
        <f t="shared" si="61"/>
        <v>MLI</v>
      </c>
      <c r="I3952">
        <v>2</v>
      </c>
    </row>
    <row r="3953" spans="2:9">
      <c r="B3953" s="100" t="s">
        <v>229</v>
      </c>
      <c r="C3953" t="s">
        <v>48</v>
      </c>
      <c r="D3953" t="s">
        <v>105</v>
      </c>
      <c r="E3953" t="s">
        <v>366</v>
      </c>
      <c r="F3953" s="113" t="str">
        <f>VLOOKUP(B3953,'DEER BldgType Assignment'!$B$7:$C$139,2,FALSE)</f>
        <v>MLI</v>
      </c>
      <c r="G3953" s="113"/>
      <c r="H3953" s="113" t="str">
        <f t="shared" si="61"/>
        <v>MLI</v>
      </c>
      <c r="I3953">
        <v>1</v>
      </c>
    </row>
    <row r="3954" spans="2:9">
      <c r="B3954" s="100" t="s">
        <v>229</v>
      </c>
      <c r="C3954" t="s">
        <v>48</v>
      </c>
      <c r="D3954" t="s">
        <v>105</v>
      </c>
      <c r="E3954" t="s">
        <v>340</v>
      </c>
      <c r="F3954" s="113" t="str">
        <f>VLOOKUP(B3954,'DEER BldgType Assignment'!$B$7:$C$139,2,FALSE)</f>
        <v>MLI</v>
      </c>
      <c r="G3954" s="113"/>
      <c r="H3954" s="113" t="str">
        <f t="shared" si="61"/>
        <v>MLI</v>
      </c>
      <c r="I3954">
        <v>1</v>
      </c>
    </row>
    <row r="3955" spans="2:9">
      <c r="B3955" t="s">
        <v>323</v>
      </c>
      <c r="C3955" t="s">
        <v>34</v>
      </c>
      <c r="D3955" t="s">
        <v>34</v>
      </c>
      <c r="E3955" t="s">
        <v>372</v>
      </c>
      <c r="F3955" s="113" t="str">
        <f>VLOOKUP(B3955,'DEER BldgType Assignment'!$B$7:$C$139,2,FALSE)</f>
        <v>OfS</v>
      </c>
      <c r="G3955" s="113"/>
      <c r="H3955" s="113" t="str">
        <f t="shared" si="61"/>
        <v>OfS</v>
      </c>
      <c r="I3955">
        <v>1</v>
      </c>
    </row>
    <row r="3956" spans="2:9">
      <c r="B3956" t="s">
        <v>323</v>
      </c>
      <c r="C3956" t="s">
        <v>34</v>
      </c>
      <c r="D3956" t="s">
        <v>34</v>
      </c>
      <c r="E3956" t="s">
        <v>365</v>
      </c>
      <c r="F3956" s="113" t="str">
        <f>VLOOKUP(B3956,'DEER BldgType Assignment'!$B$7:$C$139,2,FALSE)</f>
        <v>OfS</v>
      </c>
      <c r="G3956" s="113"/>
      <c r="H3956" s="113" t="str">
        <f t="shared" si="61"/>
        <v>OfS</v>
      </c>
      <c r="I3956">
        <v>5</v>
      </c>
    </row>
    <row r="3957" spans="2:9">
      <c r="B3957" t="s">
        <v>323</v>
      </c>
      <c r="C3957" t="s">
        <v>34</v>
      </c>
      <c r="D3957" t="s">
        <v>34</v>
      </c>
      <c r="E3957" t="s">
        <v>366</v>
      </c>
      <c r="F3957" s="113" t="str">
        <f>VLOOKUP(B3957,'DEER BldgType Assignment'!$B$7:$C$139,2,FALSE)</f>
        <v>OfS</v>
      </c>
      <c r="G3957" s="113"/>
      <c r="H3957" s="113" t="str">
        <f t="shared" si="61"/>
        <v>OfS</v>
      </c>
      <c r="I3957">
        <v>1</v>
      </c>
    </row>
    <row r="3958" spans="2:9">
      <c r="B3958" t="s">
        <v>323</v>
      </c>
      <c r="C3958" t="s">
        <v>34</v>
      </c>
      <c r="D3958" t="s">
        <v>34</v>
      </c>
      <c r="E3958" t="s">
        <v>340</v>
      </c>
      <c r="F3958" s="113" t="str">
        <f>VLOOKUP(B3958,'DEER BldgType Assignment'!$B$7:$C$139,2,FALSE)</f>
        <v>OfS</v>
      </c>
      <c r="G3958" s="113"/>
      <c r="H3958" s="113" t="str">
        <f t="shared" si="61"/>
        <v>OfS</v>
      </c>
      <c r="I3958">
        <v>1</v>
      </c>
    </row>
    <row r="3959" spans="2:9">
      <c r="B3959" t="s">
        <v>223</v>
      </c>
      <c r="C3959" t="s">
        <v>276</v>
      </c>
      <c r="D3959" t="s">
        <v>105</v>
      </c>
      <c r="E3959" t="s">
        <v>365</v>
      </c>
      <c r="F3959" s="113" t="str">
        <f>VLOOKUP(B3959,'DEER BldgType Assignment'!$B$7:$C$139,2,FALSE)</f>
        <v>MLI</v>
      </c>
      <c r="G3959" s="113"/>
      <c r="H3959" s="113" t="str">
        <f t="shared" si="61"/>
        <v>MLI</v>
      </c>
      <c r="I3959">
        <v>2</v>
      </c>
    </row>
    <row r="3960" spans="2:9">
      <c r="B3960" s="100" t="s">
        <v>235</v>
      </c>
      <c r="C3960" t="s">
        <v>377</v>
      </c>
      <c r="D3960" t="s">
        <v>44</v>
      </c>
      <c r="E3960" t="s">
        <v>371</v>
      </c>
      <c r="F3960" s="113" t="str">
        <f>VLOOKUP(B3960,'DEER BldgType Assignment'!$B$7:$C$139,2,FALSE)</f>
        <v>RSD</v>
      </c>
      <c r="G3960" s="113"/>
      <c r="H3960" s="113" t="str">
        <f t="shared" si="61"/>
        <v>RSD</v>
      </c>
      <c r="I3960">
        <v>1</v>
      </c>
    </row>
    <row r="3961" spans="2:9">
      <c r="B3961" s="100" t="s">
        <v>235</v>
      </c>
      <c r="C3961" t="s">
        <v>377</v>
      </c>
      <c r="D3961" t="s">
        <v>44</v>
      </c>
      <c r="E3961" t="s">
        <v>340</v>
      </c>
      <c r="F3961" s="113" t="str">
        <f>VLOOKUP(B3961,'DEER BldgType Assignment'!$B$7:$C$139,2,FALSE)</f>
        <v>RSD</v>
      </c>
      <c r="G3961" s="113"/>
      <c r="H3961" s="113" t="str">
        <f t="shared" si="61"/>
        <v>RSD</v>
      </c>
      <c r="I3961">
        <v>1</v>
      </c>
    </row>
    <row r="3962" spans="2:9">
      <c r="B3962" t="s">
        <v>308</v>
      </c>
      <c r="C3962" t="s">
        <v>374</v>
      </c>
      <c r="D3962" t="s">
        <v>34</v>
      </c>
      <c r="E3962" t="s">
        <v>366</v>
      </c>
      <c r="F3962" s="113" t="str">
        <f>VLOOKUP(B3962,'DEER BldgType Assignment'!$B$7:$C$139,2,FALSE)</f>
        <v>OfS</v>
      </c>
      <c r="G3962" s="113"/>
      <c r="H3962" s="113" t="str">
        <f t="shared" si="61"/>
        <v>OfS</v>
      </c>
      <c r="I3962">
        <v>1</v>
      </c>
    </row>
    <row r="3963" spans="2:9">
      <c r="B3963" t="s">
        <v>308</v>
      </c>
      <c r="C3963" t="s">
        <v>374</v>
      </c>
      <c r="D3963" t="s">
        <v>34</v>
      </c>
      <c r="E3963" t="s">
        <v>406</v>
      </c>
      <c r="F3963" s="113" t="str">
        <f>VLOOKUP(B3963,'DEER BldgType Assignment'!$B$7:$C$139,2,FALSE)</f>
        <v>OfS</v>
      </c>
      <c r="G3963" s="113"/>
      <c r="H3963" s="113" t="str">
        <f t="shared" si="61"/>
        <v>OfS</v>
      </c>
      <c r="I3963">
        <v>2</v>
      </c>
    </row>
    <row r="3964" spans="2:9">
      <c r="B3964" t="s">
        <v>308</v>
      </c>
      <c r="C3964" t="s">
        <v>374</v>
      </c>
      <c r="D3964" t="s">
        <v>34</v>
      </c>
      <c r="E3964" t="s">
        <v>397</v>
      </c>
      <c r="F3964" s="113" t="str">
        <f>VLOOKUP(B3964,'DEER BldgType Assignment'!$B$7:$C$139,2,FALSE)</f>
        <v>OfS</v>
      </c>
      <c r="G3964" s="113"/>
      <c r="H3964" s="113" t="str">
        <f t="shared" si="61"/>
        <v>OfS</v>
      </c>
      <c r="I3964">
        <v>1</v>
      </c>
    </row>
    <row r="3965" spans="2:9">
      <c r="B3965" t="s">
        <v>308</v>
      </c>
      <c r="C3965" t="s">
        <v>374</v>
      </c>
      <c r="D3965" t="s">
        <v>34</v>
      </c>
      <c r="E3965" t="s">
        <v>385</v>
      </c>
      <c r="F3965" s="113" t="str">
        <f>VLOOKUP(B3965,'DEER BldgType Assignment'!$B$7:$C$139,2,FALSE)</f>
        <v>OfS</v>
      </c>
      <c r="G3965" s="113"/>
      <c r="H3965" s="113" t="str">
        <f t="shared" si="61"/>
        <v>OfS</v>
      </c>
      <c r="I3965">
        <v>2</v>
      </c>
    </row>
    <row r="3966" spans="2:9">
      <c r="B3966" t="s">
        <v>308</v>
      </c>
      <c r="C3966" t="s">
        <v>374</v>
      </c>
      <c r="D3966" t="s">
        <v>34</v>
      </c>
      <c r="E3966" t="s">
        <v>418</v>
      </c>
      <c r="F3966" s="113" t="str">
        <f>VLOOKUP(B3966,'DEER BldgType Assignment'!$B$7:$C$139,2,FALSE)</f>
        <v>OfS</v>
      </c>
      <c r="G3966" s="113"/>
      <c r="H3966" s="113" t="str">
        <f t="shared" si="61"/>
        <v>OfS</v>
      </c>
      <c r="I3966">
        <v>3</v>
      </c>
    </row>
    <row r="3967" spans="2:9">
      <c r="B3967" t="s">
        <v>308</v>
      </c>
      <c r="C3967" t="s">
        <v>374</v>
      </c>
      <c r="D3967" t="s">
        <v>34</v>
      </c>
      <c r="E3967" t="s">
        <v>179</v>
      </c>
      <c r="F3967" s="113" t="str">
        <f>VLOOKUP(B3967,'DEER BldgType Assignment'!$B$7:$C$139,2,FALSE)</f>
        <v>OfS</v>
      </c>
      <c r="G3967" s="113"/>
      <c r="H3967" s="113" t="str">
        <f t="shared" si="61"/>
        <v>OfS</v>
      </c>
      <c r="I3967">
        <v>1</v>
      </c>
    </row>
    <row r="3968" spans="2:9">
      <c r="B3968" t="s">
        <v>245</v>
      </c>
      <c r="C3968" t="s">
        <v>26</v>
      </c>
      <c r="D3968" t="s">
        <v>26</v>
      </c>
      <c r="E3968" t="s">
        <v>387</v>
      </c>
      <c r="F3968" s="113" t="str">
        <f>VLOOKUP(B3968,'DEER BldgType Assignment'!$B$7:$C$139,2,FALSE)</f>
        <v>Gro</v>
      </c>
      <c r="G3968" s="113"/>
      <c r="H3968" s="113" t="str">
        <f t="shared" si="61"/>
        <v>Gro</v>
      </c>
      <c r="I3968">
        <v>1</v>
      </c>
    </row>
    <row r="3969" spans="2:9">
      <c r="B3969" t="s">
        <v>245</v>
      </c>
      <c r="C3969" t="s">
        <v>26</v>
      </c>
      <c r="D3969" t="s">
        <v>26</v>
      </c>
      <c r="E3969" t="s">
        <v>401</v>
      </c>
      <c r="F3969" s="113" t="str">
        <f>VLOOKUP(B3969,'DEER BldgType Assignment'!$B$7:$C$139,2,FALSE)</f>
        <v>Gro</v>
      </c>
      <c r="G3969" s="113"/>
      <c r="H3969" s="113" t="str">
        <f t="shared" si="61"/>
        <v>Gro</v>
      </c>
      <c r="I3969">
        <v>1</v>
      </c>
    </row>
    <row r="3970" spans="2:9">
      <c r="B3970" t="s">
        <v>344</v>
      </c>
      <c r="C3970" t="s">
        <v>373</v>
      </c>
      <c r="D3970" t="s">
        <v>52</v>
      </c>
      <c r="E3970" t="s">
        <v>385</v>
      </c>
      <c r="F3970" s="113" t="str">
        <f>VLOOKUP(B3970,'DEER BldgType Assignment'!$B$7:$C$139,2,FALSE)</f>
        <v>SUn</v>
      </c>
      <c r="G3970" s="113"/>
      <c r="H3970" s="113" t="str">
        <f t="shared" si="61"/>
        <v>SUn</v>
      </c>
      <c r="I3970">
        <v>1</v>
      </c>
    </row>
    <row r="3971" spans="2:9">
      <c r="B3971" t="s">
        <v>344</v>
      </c>
      <c r="C3971" t="s">
        <v>373</v>
      </c>
      <c r="D3971" t="s">
        <v>52</v>
      </c>
      <c r="E3971" t="s">
        <v>391</v>
      </c>
      <c r="F3971" s="113" t="str">
        <f>VLOOKUP(B3971,'DEER BldgType Assignment'!$B$7:$C$139,2,FALSE)</f>
        <v>SUn</v>
      </c>
      <c r="G3971" s="113"/>
      <c r="H3971" s="113" t="str">
        <f t="shared" si="61"/>
        <v>SUn</v>
      </c>
      <c r="I3971">
        <v>2</v>
      </c>
    </row>
    <row r="3972" spans="2:9">
      <c r="B3972" t="s">
        <v>344</v>
      </c>
      <c r="C3972" t="s">
        <v>373</v>
      </c>
      <c r="D3972" t="s">
        <v>52</v>
      </c>
      <c r="E3972" t="s">
        <v>392</v>
      </c>
      <c r="F3972" s="113" t="str">
        <f>VLOOKUP(B3972,'DEER BldgType Assignment'!$B$7:$C$139,2,FALSE)</f>
        <v>SUn</v>
      </c>
      <c r="G3972" s="113"/>
      <c r="H3972" s="113" t="str">
        <f t="shared" si="61"/>
        <v>SUn</v>
      </c>
      <c r="I3972">
        <v>2</v>
      </c>
    </row>
    <row r="3973" spans="2:9">
      <c r="B3973" t="s">
        <v>344</v>
      </c>
      <c r="C3973" t="s">
        <v>373</v>
      </c>
      <c r="D3973" t="s">
        <v>52</v>
      </c>
      <c r="E3973" t="s">
        <v>386</v>
      </c>
      <c r="F3973" s="113" t="str">
        <f>VLOOKUP(B3973,'DEER BldgType Assignment'!$B$7:$C$139,2,FALSE)</f>
        <v>SUn</v>
      </c>
      <c r="G3973" s="113"/>
      <c r="H3973" s="113" t="str">
        <f t="shared" si="61"/>
        <v>SUn</v>
      </c>
      <c r="I3973">
        <v>1</v>
      </c>
    </row>
    <row r="3974" spans="2:9">
      <c r="B3974" t="s">
        <v>344</v>
      </c>
      <c r="C3974" t="s">
        <v>373</v>
      </c>
      <c r="D3974" t="s">
        <v>52</v>
      </c>
      <c r="E3974" t="s">
        <v>366</v>
      </c>
      <c r="F3974" s="113" t="str">
        <f>VLOOKUP(B3974,'DEER BldgType Assignment'!$B$7:$C$139,2,FALSE)</f>
        <v>SUn</v>
      </c>
      <c r="G3974" s="113"/>
      <c r="H3974" s="113" t="str">
        <f t="shared" si="61"/>
        <v>SUn</v>
      </c>
      <c r="I3974">
        <v>2</v>
      </c>
    </row>
    <row r="3975" spans="2:9">
      <c r="B3975" t="s">
        <v>344</v>
      </c>
      <c r="C3975" t="s">
        <v>373</v>
      </c>
      <c r="D3975" t="s">
        <v>52</v>
      </c>
      <c r="E3975" t="s">
        <v>400</v>
      </c>
      <c r="F3975" s="113" t="str">
        <f>VLOOKUP(B3975,'DEER BldgType Assignment'!$B$7:$C$139,2,FALSE)</f>
        <v>SUn</v>
      </c>
      <c r="G3975" s="113"/>
      <c r="H3975" s="113" t="str">
        <f t="shared" si="61"/>
        <v>SUn</v>
      </c>
      <c r="I3975">
        <v>1</v>
      </c>
    </row>
    <row r="3976" spans="2:9">
      <c r="B3976" t="s">
        <v>344</v>
      </c>
      <c r="C3976" t="s">
        <v>373</v>
      </c>
      <c r="D3976" t="s">
        <v>52</v>
      </c>
      <c r="E3976" t="s">
        <v>429</v>
      </c>
      <c r="F3976" s="113" t="str">
        <f>VLOOKUP(B3976,'DEER BldgType Assignment'!$B$7:$C$139,2,FALSE)</f>
        <v>SUn</v>
      </c>
      <c r="G3976" s="113"/>
      <c r="H3976" s="113" t="str">
        <f t="shared" ref="H3976:H4039" si="62">IF(ISBLANK(G3976),F3976,G3976)</f>
        <v>SUn</v>
      </c>
      <c r="I3976">
        <v>1</v>
      </c>
    </row>
    <row r="3977" spans="2:9">
      <c r="B3977" t="s">
        <v>344</v>
      </c>
      <c r="C3977" t="s">
        <v>373</v>
      </c>
      <c r="D3977" t="s">
        <v>52</v>
      </c>
      <c r="E3977" t="s">
        <v>387</v>
      </c>
      <c r="F3977" s="113" t="str">
        <f>VLOOKUP(B3977,'DEER BldgType Assignment'!$B$7:$C$139,2,FALSE)</f>
        <v>SUn</v>
      </c>
      <c r="G3977" s="113"/>
      <c r="H3977" s="113" t="str">
        <f t="shared" si="62"/>
        <v>SUn</v>
      </c>
      <c r="I3977">
        <v>3</v>
      </c>
    </row>
    <row r="3978" spans="2:9">
      <c r="B3978" t="s">
        <v>292</v>
      </c>
      <c r="C3978" t="s">
        <v>42</v>
      </c>
      <c r="D3978" t="s">
        <v>42</v>
      </c>
      <c r="E3978" t="s">
        <v>391</v>
      </c>
      <c r="F3978" s="113" t="str">
        <f>VLOOKUP(B3978,'DEER BldgType Assignment'!$B$7:$C$139,2,FALSE)</f>
        <v>RFF</v>
      </c>
      <c r="G3978" s="113"/>
      <c r="H3978" s="113" t="str">
        <f t="shared" si="62"/>
        <v>RFF</v>
      </c>
      <c r="I3978">
        <v>2</v>
      </c>
    </row>
    <row r="3979" spans="2:9">
      <c r="B3979" t="s">
        <v>292</v>
      </c>
      <c r="C3979" t="s">
        <v>42</v>
      </c>
      <c r="D3979" t="s">
        <v>42</v>
      </c>
      <c r="E3979" t="s">
        <v>366</v>
      </c>
      <c r="F3979" s="113" t="str">
        <f>VLOOKUP(B3979,'DEER BldgType Assignment'!$B$7:$C$139,2,FALSE)</f>
        <v>RFF</v>
      </c>
      <c r="G3979" s="113"/>
      <c r="H3979" s="113" t="str">
        <f t="shared" si="62"/>
        <v>RFF</v>
      </c>
      <c r="I3979">
        <v>1</v>
      </c>
    </row>
    <row r="3980" spans="2:9">
      <c r="B3980" t="s">
        <v>292</v>
      </c>
      <c r="C3980" t="s">
        <v>42</v>
      </c>
      <c r="D3980" t="s">
        <v>42</v>
      </c>
      <c r="E3980" t="s">
        <v>405</v>
      </c>
      <c r="F3980" s="113" t="str">
        <f>VLOOKUP(B3980,'DEER BldgType Assignment'!$B$7:$C$139,2,FALSE)</f>
        <v>RFF</v>
      </c>
      <c r="G3980" s="113"/>
      <c r="H3980" s="113" t="str">
        <f t="shared" si="62"/>
        <v>RFF</v>
      </c>
      <c r="I3980">
        <v>2</v>
      </c>
    </row>
    <row r="3981" spans="2:9">
      <c r="B3981" t="s">
        <v>292</v>
      </c>
      <c r="C3981" t="s">
        <v>42</v>
      </c>
      <c r="D3981" t="s">
        <v>42</v>
      </c>
      <c r="E3981" t="s">
        <v>403</v>
      </c>
      <c r="F3981" s="113" t="str">
        <f>VLOOKUP(B3981,'DEER BldgType Assignment'!$B$7:$C$139,2,FALSE)</f>
        <v>RFF</v>
      </c>
      <c r="G3981" s="113"/>
      <c r="H3981" s="113" t="str">
        <f t="shared" si="62"/>
        <v>RFF</v>
      </c>
      <c r="I3981">
        <v>1</v>
      </c>
    </row>
    <row r="3982" spans="2:9">
      <c r="B3982" t="s">
        <v>335</v>
      </c>
      <c r="C3982" t="s">
        <v>48</v>
      </c>
      <c r="D3982" t="s">
        <v>48</v>
      </c>
      <c r="E3982" t="s">
        <v>366</v>
      </c>
      <c r="F3982" s="113" t="str">
        <f>VLOOKUP(B3982,'DEER BldgType Assignment'!$B$7:$C$139,2,FALSE)</f>
        <v>RtS</v>
      </c>
      <c r="G3982" s="113"/>
      <c r="H3982" s="113" t="str">
        <f t="shared" si="62"/>
        <v>RtS</v>
      </c>
      <c r="I3982">
        <v>1</v>
      </c>
    </row>
    <row r="3983" spans="2:9">
      <c r="B3983" t="s">
        <v>335</v>
      </c>
      <c r="C3983" t="s">
        <v>48</v>
      </c>
      <c r="D3983" t="s">
        <v>48</v>
      </c>
      <c r="E3983" t="s">
        <v>388</v>
      </c>
      <c r="F3983" s="113" t="str">
        <f>VLOOKUP(B3983,'DEER BldgType Assignment'!$B$7:$C$139,2,FALSE)</f>
        <v>RtS</v>
      </c>
      <c r="G3983" s="113"/>
      <c r="H3983" s="113" t="str">
        <f t="shared" si="62"/>
        <v>RtS</v>
      </c>
      <c r="I3983">
        <v>1</v>
      </c>
    </row>
    <row r="3984" spans="2:9">
      <c r="B3984" t="s">
        <v>335</v>
      </c>
      <c r="C3984" t="s">
        <v>48</v>
      </c>
      <c r="D3984" t="s">
        <v>48</v>
      </c>
      <c r="E3984" t="s">
        <v>386</v>
      </c>
      <c r="F3984" s="113" t="str">
        <f>VLOOKUP(B3984,'DEER BldgType Assignment'!$B$7:$C$139,2,FALSE)</f>
        <v>RtS</v>
      </c>
      <c r="G3984" s="113"/>
      <c r="H3984" s="113" t="str">
        <f t="shared" si="62"/>
        <v>RtS</v>
      </c>
      <c r="I3984">
        <v>1</v>
      </c>
    </row>
    <row r="3985" spans="2:9">
      <c r="B3985" t="s">
        <v>335</v>
      </c>
      <c r="C3985" t="s">
        <v>48</v>
      </c>
      <c r="D3985" t="s">
        <v>48</v>
      </c>
      <c r="E3985" t="s">
        <v>401</v>
      </c>
      <c r="F3985" s="113" t="str">
        <f>VLOOKUP(B3985,'DEER BldgType Assignment'!$B$7:$C$139,2,FALSE)</f>
        <v>RtS</v>
      </c>
      <c r="G3985" s="113"/>
      <c r="H3985" s="113" t="str">
        <f t="shared" si="62"/>
        <v>RtS</v>
      </c>
      <c r="I3985">
        <v>1</v>
      </c>
    </row>
    <row r="3986" spans="2:9">
      <c r="B3986" t="s">
        <v>341</v>
      </c>
      <c r="C3986" t="s">
        <v>44</v>
      </c>
      <c r="D3986" t="s">
        <v>44</v>
      </c>
      <c r="E3986" t="s">
        <v>415</v>
      </c>
      <c r="F3986" s="113" t="str">
        <f>VLOOKUP(B3986,'DEER BldgType Assignment'!$B$7:$C$139,2,FALSE)</f>
        <v>RSD</v>
      </c>
      <c r="G3986" s="113"/>
      <c r="H3986" s="113" t="str">
        <f t="shared" si="62"/>
        <v>RSD</v>
      </c>
      <c r="I3986">
        <v>1</v>
      </c>
    </row>
    <row r="3987" spans="2:9">
      <c r="B3987" t="s">
        <v>253</v>
      </c>
      <c r="C3987" t="s">
        <v>374</v>
      </c>
      <c r="D3987" t="s">
        <v>34</v>
      </c>
      <c r="E3987" t="s">
        <v>387</v>
      </c>
      <c r="F3987" s="113" t="str">
        <f>VLOOKUP(B3987,'DEER BldgType Assignment'!$B$7:$C$139,2,FALSE)</f>
        <v>OfS</v>
      </c>
      <c r="G3987" s="113"/>
      <c r="H3987" s="113" t="str">
        <f t="shared" si="62"/>
        <v>OfS</v>
      </c>
      <c r="I3987">
        <v>1</v>
      </c>
    </row>
    <row r="3988" spans="2:9">
      <c r="B3988" t="s">
        <v>253</v>
      </c>
      <c r="C3988" t="s">
        <v>374</v>
      </c>
      <c r="D3988" t="s">
        <v>34</v>
      </c>
      <c r="E3988" t="s">
        <v>379</v>
      </c>
      <c r="F3988" s="113" t="str">
        <f>VLOOKUP(B3988,'DEER BldgType Assignment'!$B$7:$C$139,2,FALSE)</f>
        <v>OfS</v>
      </c>
      <c r="G3988" s="113"/>
      <c r="H3988" s="113" t="str">
        <f t="shared" si="62"/>
        <v>OfS</v>
      </c>
      <c r="I3988">
        <v>1</v>
      </c>
    </row>
    <row r="3989" spans="2:9">
      <c r="B3989" t="s">
        <v>253</v>
      </c>
      <c r="C3989" t="s">
        <v>374</v>
      </c>
      <c r="D3989" t="s">
        <v>34</v>
      </c>
      <c r="E3989" t="s">
        <v>389</v>
      </c>
      <c r="F3989" s="113" t="str">
        <f>VLOOKUP(B3989,'DEER BldgType Assignment'!$B$7:$C$139,2,FALSE)</f>
        <v>OfS</v>
      </c>
      <c r="G3989" s="113"/>
      <c r="H3989" s="113" t="str">
        <f t="shared" si="62"/>
        <v>OfS</v>
      </c>
      <c r="I3989">
        <v>1</v>
      </c>
    </row>
    <row r="3990" spans="2:9">
      <c r="B3990" t="s">
        <v>253</v>
      </c>
      <c r="C3990" t="s">
        <v>374</v>
      </c>
      <c r="D3990" t="s">
        <v>34</v>
      </c>
      <c r="E3990" t="s">
        <v>366</v>
      </c>
      <c r="F3990" s="113" t="str">
        <f>VLOOKUP(B3990,'DEER BldgType Assignment'!$B$7:$C$139,2,FALSE)</f>
        <v>OfS</v>
      </c>
      <c r="G3990" s="113"/>
      <c r="H3990" s="113" t="str">
        <f t="shared" si="62"/>
        <v>OfS</v>
      </c>
      <c r="I3990">
        <v>1</v>
      </c>
    </row>
    <row r="3991" spans="2:9">
      <c r="B3991" t="s">
        <v>253</v>
      </c>
      <c r="C3991" t="s">
        <v>374</v>
      </c>
      <c r="D3991" t="s">
        <v>34</v>
      </c>
      <c r="E3991" t="s">
        <v>385</v>
      </c>
      <c r="F3991" s="113" t="str">
        <f>VLOOKUP(B3991,'DEER BldgType Assignment'!$B$7:$C$139,2,FALSE)</f>
        <v>OfS</v>
      </c>
      <c r="G3991" s="113"/>
      <c r="H3991" s="113" t="str">
        <f t="shared" si="62"/>
        <v>OfS</v>
      </c>
      <c r="I3991">
        <v>1</v>
      </c>
    </row>
    <row r="3992" spans="2:9">
      <c r="B3992" t="s">
        <v>253</v>
      </c>
      <c r="C3992" t="s">
        <v>374</v>
      </c>
      <c r="D3992" t="s">
        <v>34</v>
      </c>
      <c r="E3992" t="s">
        <v>395</v>
      </c>
      <c r="F3992" s="113" t="str">
        <f>VLOOKUP(B3992,'DEER BldgType Assignment'!$B$7:$C$139,2,FALSE)</f>
        <v>OfS</v>
      </c>
      <c r="G3992" s="113"/>
      <c r="H3992" s="113" t="str">
        <f t="shared" si="62"/>
        <v>OfS</v>
      </c>
      <c r="I3992">
        <v>1</v>
      </c>
    </row>
    <row r="3993" spans="2:9">
      <c r="B3993" t="s">
        <v>253</v>
      </c>
      <c r="C3993" t="s">
        <v>374</v>
      </c>
      <c r="D3993" t="s">
        <v>34</v>
      </c>
      <c r="E3993" t="s">
        <v>398</v>
      </c>
      <c r="F3993" s="113" t="str">
        <f>VLOOKUP(B3993,'DEER BldgType Assignment'!$B$7:$C$139,2,FALSE)</f>
        <v>OfS</v>
      </c>
      <c r="G3993" s="113"/>
      <c r="H3993" s="113" t="str">
        <f t="shared" si="62"/>
        <v>OfS</v>
      </c>
      <c r="I3993">
        <v>1</v>
      </c>
    </row>
    <row r="3994" spans="2:9">
      <c r="B3994" t="s">
        <v>253</v>
      </c>
      <c r="C3994" t="s">
        <v>374</v>
      </c>
      <c r="D3994" t="s">
        <v>34</v>
      </c>
      <c r="E3994" t="s">
        <v>391</v>
      </c>
      <c r="F3994" s="113" t="str">
        <f>VLOOKUP(B3994,'DEER BldgType Assignment'!$B$7:$C$139,2,FALSE)</f>
        <v>OfS</v>
      </c>
      <c r="G3994" s="113"/>
      <c r="H3994" s="113" t="str">
        <f t="shared" si="62"/>
        <v>OfS</v>
      </c>
      <c r="I3994">
        <v>3</v>
      </c>
    </row>
    <row r="3995" spans="2:9">
      <c r="B3995" t="s">
        <v>253</v>
      </c>
      <c r="C3995" t="s">
        <v>374</v>
      </c>
      <c r="D3995" t="s">
        <v>34</v>
      </c>
      <c r="E3995" t="s">
        <v>397</v>
      </c>
      <c r="F3995" s="113" t="str">
        <f>VLOOKUP(B3995,'DEER BldgType Assignment'!$B$7:$C$139,2,FALSE)</f>
        <v>OfS</v>
      </c>
      <c r="G3995" s="113"/>
      <c r="H3995" s="113" t="str">
        <f t="shared" si="62"/>
        <v>OfS</v>
      </c>
      <c r="I3995">
        <v>2</v>
      </c>
    </row>
    <row r="3996" spans="2:9">
      <c r="B3996" t="s">
        <v>227</v>
      </c>
      <c r="C3996" t="s">
        <v>48</v>
      </c>
      <c r="D3996" t="s">
        <v>48</v>
      </c>
      <c r="E3996" t="s">
        <v>388</v>
      </c>
      <c r="F3996" s="113" t="str">
        <f>VLOOKUP(B3996,'DEER BldgType Assignment'!$B$7:$C$139,2,FALSE)</f>
        <v>RtS</v>
      </c>
      <c r="G3996" s="113"/>
      <c r="H3996" s="113" t="str">
        <f t="shared" si="62"/>
        <v>RtS</v>
      </c>
      <c r="I3996">
        <v>3</v>
      </c>
    </row>
    <row r="3997" spans="2:9">
      <c r="B3997" t="s">
        <v>227</v>
      </c>
      <c r="C3997" t="s">
        <v>48</v>
      </c>
      <c r="D3997" t="s">
        <v>48</v>
      </c>
      <c r="E3997" t="s">
        <v>406</v>
      </c>
      <c r="F3997" s="113" t="str">
        <f>VLOOKUP(B3997,'DEER BldgType Assignment'!$B$7:$C$139,2,FALSE)</f>
        <v>RtS</v>
      </c>
      <c r="G3997" s="113"/>
      <c r="H3997" s="113" t="str">
        <f t="shared" si="62"/>
        <v>RtS</v>
      </c>
      <c r="I3997">
        <v>1</v>
      </c>
    </row>
    <row r="3998" spans="2:9">
      <c r="B3998" t="s">
        <v>227</v>
      </c>
      <c r="C3998" t="s">
        <v>48</v>
      </c>
      <c r="D3998" t="s">
        <v>48</v>
      </c>
      <c r="E3998" t="s">
        <v>366</v>
      </c>
      <c r="F3998" s="113" t="str">
        <f>VLOOKUP(B3998,'DEER BldgType Assignment'!$B$7:$C$139,2,FALSE)</f>
        <v>RtS</v>
      </c>
      <c r="G3998" s="113"/>
      <c r="H3998" s="113" t="str">
        <f t="shared" si="62"/>
        <v>RtS</v>
      </c>
      <c r="I3998">
        <v>2</v>
      </c>
    </row>
    <row r="3999" spans="2:9">
      <c r="B3999" t="s">
        <v>227</v>
      </c>
      <c r="C3999" t="s">
        <v>48</v>
      </c>
      <c r="D3999" t="s">
        <v>48</v>
      </c>
      <c r="E3999" t="s">
        <v>387</v>
      </c>
      <c r="F3999" s="113" t="str">
        <f>VLOOKUP(B3999,'DEER BldgType Assignment'!$B$7:$C$139,2,FALSE)</f>
        <v>RtS</v>
      </c>
      <c r="G3999" s="113"/>
      <c r="H3999" s="113" t="str">
        <f t="shared" si="62"/>
        <v>RtS</v>
      </c>
      <c r="I3999">
        <v>1</v>
      </c>
    </row>
    <row r="4000" spans="2:9">
      <c r="B4000" t="s">
        <v>339</v>
      </c>
      <c r="C4000" t="s">
        <v>34</v>
      </c>
      <c r="D4000" t="s">
        <v>34</v>
      </c>
      <c r="E4000" t="s">
        <v>366</v>
      </c>
      <c r="F4000" s="113" t="str">
        <f>VLOOKUP(B4000,'DEER BldgType Assignment'!$B$7:$C$139,2,FALSE)</f>
        <v>OfS</v>
      </c>
      <c r="G4000" s="113"/>
      <c r="H4000" s="113" t="str">
        <f t="shared" si="62"/>
        <v>OfS</v>
      </c>
      <c r="I4000">
        <v>1</v>
      </c>
    </row>
    <row r="4001" spans="2:9">
      <c r="B4001" t="s">
        <v>339</v>
      </c>
      <c r="C4001" t="s">
        <v>34</v>
      </c>
      <c r="D4001" t="s">
        <v>34</v>
      </c>
      <c r="E4001" t="s">
        <v>406</v>
      </c>
      <c r="F4001" s="113" t="str">
        <f>VLOOKUP(B4001,'DEER BldgType Assignment'!$B$7:$C$139,2,FALSE)</f>
        <v>OfS</v>
      </c>
      <c r="G4001" s="113"/>
      <c r="H4001" s="113" t="str">
        <f t="shared" si="62"/>
        <v>OfS</v>
      </c>
      <c r="I4001">
        <v>1</v>
      </c>
    </row>
    <row r="4002" spans="2:9">
      <c r="B4002" t="s">
        <v>339</v>
      </c>
      <c r="C4002" t="s">
        <v>34</v>
      </c>
      <c r="D4002" t="s">
        <v>34</v>
      </c>
      <c r="E4002" t="s">
        <v>397</v>
      </c>
      <c r="F4002" s="113" t="str">
        <f>VLOOKUP(B4002,'DEER BldgType Assignment'!$B$7:$C$139,2,FALSE)</f>
        <v>OfS</v>
      </c>
      <c r="G4002" s="113"/>
      <c r="H4002" s="113" t="str">
        <f t="shared" si="62"/>
        <v>OfS</v>
      </c>
      <c r="I4002">
        <v>1</v>
      </c>
    </row>
    <row r="4003" spans="2:9">
      <c r="B4003" t="s">
        <v>339</v>
      </c>
      <c r="C4003" t="s">
        <v>34</v>
      </c>
      <c r="D4003" t="s">
        <v>34</v>
      </c>
      <c r="E4003" t="s">
        <v>398</v>
      </c>
      <c r="F4003" s="113" t="str">
        <f>VLOOKUP(B4003,'DEER BldgType Assignment'!$B$7:$C$139,2,FALSE)</f>
        <v>OfS</v>
      </c>
      <c r="G4003" s="113"/>
      <c r="H4003" s="113" t="str">
        <f t="shared" si="62"/>
        <v>OfS</v>
      </c>
      <c r="I4003">
        <v>1</v>
      </c>
    </row>
    <row r="4004" spans="2:9">
      <c r="B4004" t="s">
        <v>339</v>
      </c>
      <c r="C4004" t="s">
        <v>34</v>
      </c>
      <c r="D4004" t="s">
        <v>34</v>
      </c>
      <c r="E4004" t="s">
        <v>396</v>
      </c>
      <c r="F4004" s="113" t="str">
        <f>VLOOKUP(B4004,'DEER BldgType Assignment'!$B$7:$C$139,2,FALSE)</f>
        <v>OfS</v>
      </c>
      <c r="G4004" s="113"/>
      <c r="H4004" s="113" t="str">
        <f t="shared" si="62"/>
        <v>OfS</v>
      </c>
      <c r="I4004">
        <v>1</v>
      </c>
    </row>
    <row r="4005" spans="2:9">
      <c r="B4005" t="s">
        <v>344</v>
      </c>
      <c r="C4005" t="s">
        <v>373</v>
      </c>
      <c r="D4005" t="s">
        <v>52</v>
      </c>
      <c r="E4005" t="s">
        <v>379</v>
      </c>
      <c r="F4005" s="113" t="str">
        <f>VLOOKUP(B4005,'DEER BldgType Assignment'!$B$7:$C$139,2,FALSE)</f>
        <v>SUn</v>
      </c>
      <c r="G4005" s="113"/>
      <c r="H4005" s="113" t="str">
        <f t="shared" si="62"/>
        <v>SUn</v>
      </c>
      <c r="I4005">
        <v>2</v>
      </c>
    </row>
    <row r="4006" spans="2:9">
      <c r="B4006" t="s">
        <v>344</v>
      </c>
      <c r="C4006" t="s">
        <v>373</v>
      </c>
      <c r="D4006" t="s">
        <v>52</v>
      </c>
      <c r="E4006" t="s">
        <v>385</v>
      </c>
      <c r="F4006" s="113" t="str">
        <f>VLOOKUP(B4006,'DEER BldgType Assignment'!$B$7:$C$139,2,FALSE)</f>
        <v>SUn</v>
      </c>
      <c r="G4006" s="113"/>
      <c r="H4006" s="113" t="str">
        <f t="shared" si="62"/>
        <v>SUn</v>
      </c>
      <c r="I4006">
        <v>1</v>
      </c>
    </row>
    <row r="4007" spans="2:9">
      <c r="B4007" t="s">
        <v>344</v>
      </c>
      <c r="C4007" t="s">
        <v>373</v>
      </c>
      <c r="D4007" t="s">
        <v>52</v>
      </c>
      <c r="E4007" t="s">
        <v>406</v>
      </c>
      <c r="F4007" s="113" t="str">
        <f>VLOOKUP(B4007,'DEER BldgType Assignment'!$B$7:$C$139,2,FALSE)</f>
        <v>SUn</v>
      </c>
      <c r="G4007" s="113"/>
      <c r="H4007" s="113" t="str">
        <f t="shared" si="62"/>
        <v>SUn</v>
      </c>
      <c r="I4007">
        <v>1</v>
      </c>
    </row>
    <row r="4008" spans="2:9">
      <c r="B4008" t="s">
        <v>344</v>
      </c>
      <c r="C4008" t="s">
        <v>373</v>
      </c>
      <c r="D4008" t="s">
        <v>52</v>
      </c>
      <c r="E4008" t="s">
        <v>397</v>
      </c>
      <c r="F4008" s="113" t="str">
        <f>VLOOKUP(B4008,'DEER BldgType Assignment'!$B$7:$C$139,2,FALSE)</f>
        <v>SUn</v>
      </c>
      <c r="G4008" s="113"/>
      <c r="H4008" s="113" t="str">
        <f t="shared" si="62"/>
        <v>SUn</v>
      </c>
      <c r="I4008">
        <v>3</v>
      </c>
    </row>
    <row r="4009" spans="2:9">
      <c r="B4009" t="s">
        <v>344</v>
      </c>
      <c r="C4009" t="s">
        <v>373</v>
      </c>
      <c r="D4009" t="s">
        <v>52</v>
      </c>
      <c r="E4009" t="s">
        <v>366</v>
      </c>
      <c r="F4009" s="113" t="str">
        <f>VLOOKUP(B4009,'DEER BldgType Assignment'!$B$7:$C$139,2,FALSE)</f>
        <v>SUn</v>
      </c>
      <c r="G4009" s="113"/>
      <c r="H4009" s="113" t="str">
        <f t="shared" si="62"/>
        <v>SUn</v>
      </c>
      <c r="I4009">
        <v>1</v>
      </c>
    </row>
    <row r="4010" spans="2:9">
      <c r="B4010" t="s">
        <v>344</v>
      </c>
      <c r="C4010" t="s">
        <v>373</v>
      </c>
      <c r="D4010" t="s">
        <v>52</v>
      </c>
      <c r="E4010" t="s">
        <v>400</v>
      </c>
      <c r="F4010" s="113" t="str">
        <f>VLOOKUP(B4010,'DEER BldgType Assignment'!$B$7:$C$139,2,FALSE)</f>
        <v>SUn</v>
      </c>
      <c r="G4010" s="113"/>
      <c r="H4010" s="113" t="str">
        <f t="shared" si="62"/>
        <v>SUn</v>
      </c>
      <c r="I4010">
        <v>1</v>
      </c>
    </row>
    <row r="4011" spans="2:9">
      <c r="B4011" t="s">
        <v>344</v>
      </c>
      <c r="C4011" t="s">
        <v>373</v>
      </c>
      <c r="D4011" t="s">
        <v>52</v>
      </c>
      <c r="E4011" t="s">
        <v>387</v>
      </c>
      <c r="F4011" s="113" t="str">
        <f>VLOOKUP(B4011,'DEER BldgType Assignment'!$B$7:$C$139,2,FALSE)</f>
        <v>SUn</v>
      </c>
      <c r="G4011" s="113"/>
      <c r="H4011" s="113" t="str">
        <f t="shared" si="62"/>
        <v>SUn</v>
      </c>
      <c r="I4011">
        <v>4</v>
      </c>
    </row>
    <row r="4012" spans="2:9">
      <c r="B4012" s="100" t="s">
        <v>229</v>
      </c>
      <c r="C4012" t="s">
        <v>48</v>
      </c>
      <c r="D4012" t="s">
        <v>105</v>
      </c>
      <c r="E4012" t="s">
        <v>381</v>
      </c>
      <c r="F4012" s="113" t="str">
        <f>VLOOKUP(B4012,'DEER BldgType Assignment'!$B$7:$C$139,2,FALSE)</f>
        <v>MLI</v>
      </c>
      <c r="G4012" s="113"/>
      <c r="H4012" s="113" t="str">
        <f t="shared" si="62"/>
        <v>MLI</v>
      </c>
      <c r="I4012">
        <v>3</v>
      </c>
    </row>
    <row r="4013" spans="2:9">
      <c r="B4013" t="s">
        <v>275</v>
      </c>
      <c r="C4013" t="s">
        <v>48</v>
      </c>
      <c r="D4013" t="s">
        <v>48</v>
      </c>
      <c r="E4013" t="s">
        <v>366</v>
      </c>
      <c r="F4013" s="113" t="str">
        <f>VLOOKUP(B4013,'DEER BldgType Assignment'!$B$7:$C$139,2,FALSE)</f>
        <v>RtS</v>
      </c>
      <c r="G4013" s="113"/>
      <c r="H4013" s="113" t="str">
        <f t="shared" si="62"/>
        <v>RtS</v>
      </c>
      <c r="I4013">
        <v>1</v>
      </c>
    </row>
    <row r="4014" spans="2:9">
      <c r="B4014" t="s">
        <v>300</v>
      </c>
      <c r="C4014" t="s">
        <v>48</v>
      </c>
      <c r="D4014" t="s">
        <v>48</v>
      </c>
      <c r="E4014" t="s">
        <v>406</v>
      </c>
      <c r="F4014" s="113" t="str">
        <f>VLOOKUP(B4014,'DEER BldgType Assignment'!$B$7:$C$139,2,FALSE)</f>
        <v>RtS</v>
      </c>
      <c r="G4014" s="113"/>
      <c r="H4014" s="113" t="str">
        <f t="shared" si="62"/>
        <v>RtS</v>
      </c>
      <c r="I4014">
        <v>1</v>
      </c>
    </row>
    <row r="4015" spans="2:9">
      <c r="B4015" s="100" t="s">
        <v>332</v>
      </c>
      <c r="C4015" t="s">
        <v>375</v>
      </c>
      <c r="D4015" t="s">
        <v>46</v>
      </c>
      <c r="E4015" t="s">
        <v>401</v>
      </c>
      <c r="F4015" s="113" t="str">
        <f>VLOOKUP(B4015,'DEER BldgType Assignment'!$B$7:$C$139,2,FALSE)</f>
        <v>RtL</v>
      </c>
      <c r="G4015" s="113"/>
      <c r="H4015" s="113" t="str">
        <f t="shared" si="62"/>
        <v>RtL</v>
      </c>
      <c r="I4015">
        <v>2</v>
      </c>
    </row>
    <row r="4016" spans="2:9">
      <c r="B4016" t="s">
        <v>324</v>
      </c>
      <c r="C4016" t="s">
        <v>48</v>
      </c>
      <c r="D4016" t="s">
        <v>48</v>
      </c>
      <c r="E4016" t="s">
        <v>401</v>
      </c>
      <c r="F4016" s="113" t="str">
        <f>VLOOKUP(B4016,'DEER BldgType Assignment'!$B$7:$C$139,2,FALSE)</f>
        <v>RtS</v>
      </c>
      <c r="G4016" s="113"/>
      <c r="H4016" s="113" t="str">
        <f t="shared" si="62"/>
        <v>RtS</v>
      </c>
      <c r="I4016">
        <v>2</v>
      </c>
    </row>
    <row r="4017" spans="2:9">
      <c r="B4017" t="s">
        <v>107</v>
      </c>
      <c r="C4017" t="s">
        <v>374</v>
      </c>
      <c r="D4017" t="s">
        <v>107</v>
      </c>
      <c r="E4017" t="s">
        <v>165</v>
      </c>
      <c r="F4017" s="113" t="str">
        <f>VLOOKUP(B4017,'DEER BldgType Assignment'!$B$7:$C$139,2,FALSE)</f>
        <v>Nrs</v>
      </c>
      <c r="G4017" s="113"/>
      <c r="H4017" s="113" t="str">
        <f t="shared" si="62"/>
        <v>Nrs</v>
      </c>
      <c r="I4017">
        <v>1</v>
      </c>
    </row>
    <row r="4018" spans="2:9">
      <c r="B4018" t="s">
        <v>107</v>
      </c>
      <c r="C4018" t="s">
        <v>374</v>
      </c>
      <c r="D4018" t="s">
        <v>107</v>
      </c>
      <c r="E4018" t="s">
        <v>378</v>
      </c>
      <c r="F4018" s="113" t="str">
        <f>VLOOKUP(B4018,'DEER BldgType Assignment'!$B$7:$C$139,2,FALSE)</f>
        <v>Nrs</v>
      </c>
      <c r="G4018" s="113"/>
      <c r="H4018" s="113" t="str">
        <f t="shared" si="62"/>
        <v>Nrs</v>
      </c>
      <c r="I4018">
        <v>2</v>
      </c>
    </row>
    <row r="4019" spans="2:9">
      <c r="B4019" t="s">
        <v>107</v>
      </c>
      <c r="C4019" t="s">
        <v>374</v>
      </c>
      <c r="D4019" t="s">
        <v>107</v>
      </c>
      <c r="E4019" t="s">
        <v>366</v>
      </c>
      <c r="F4019" s="113" t="str">
        <f>VLOOKUP(B4019,'DEER BldgType Assignment'!$B$7:$C$139,2,FALSE)</f>
        <v>Nrs</v>
      </c>
      <c r="G4019" s="113"/>
      <c r="H4019" s="113" t="str">
        <f t="shared" si="62"/>
        <v>Nrs</v>
      </c>
      <c r="I4019">
        <v>1</v>
      </c>
    </row>
    <row r="4020" spans="2:9">
      <c r="B4020" t="s">
        <v>107</v>
      </c>
      <c r="C4020" t="s">
        <v>374</v>
      </c>
      <c r="D4020" t="s">
        <v>107</v>
      </c>
      <c r="E4020" t="s">
        <v>400</v>
      </c>
      <c r="F4020" s="113" t="str">
        <f>VLOOKUP(B4020,'DEER BldgType Assignment'!$B$7:$C$139,2,FALSE)</f>
        <v>Nrs</v>
      </c>
      <c r="G4020" s="113"/>
      <c r="H4020" s="113" t="str">
        <f t="shared" si="62"/>
        <v>Nrs</v>
      </c>
      <c r="I4020">
        <v>2</v>
      </c>
    </row>
    <row r="4021" spans="2:9">
      <c r="B4021" t="s">
        <v>298</v>
      </c>
      <c r="C4021" t="s">
        <v>276</v>
      </c>
      <c r="D4021" t="s">
        <v>34</v>
      </c>
      <c r="E4021" t="s">
        <v>385</v>
      </c>
      <c r="F4021" s="113" t="str">
        <f>VLOOKUP(B4021,'DEER BldgType Assignment'!$B$7:$C$139,2,FALSE)</f>
        <v>OfS</v>
      </c>
      <c r="G4021" s="113"/>
      <c r="H4021" s="113" t="str">
        <f t="shared" si="62"/>
        <v>OfS</v>
      </c>
      <c r="I4021">
        <v>1</v>
      </c>
    </row>
    <row r="4022" spans="2:9">
      <c r="B4022" t="s">
        <v>298</v>
      </c>
      <c r="C4022" t="s">
        <v>276</v>
      </c>
      <c r="D4022" t="s">
        <v>34</v>
      </c>
      <c r="E4022" t="s">
        <v>366</v>
      </c>
      <c r="F4022" s="113" t="str">
        <f>VLOOKUP(B4022,'DEER BldgType Assignment'!$B$7:$C$139,2,FALSE)</f>
        <v>OfS</v>
      </c>
      <c r="G4022" s="113"/>
      <c r="H4022" s="113" t="str">
        <f t="shared" si="62"/>
        <v>OfS</v>
      </c>
      <c r="I4022">
        <v>1</v>
      </c>
    </row>
    <row r="4023" spans="2:9">
      <c r="B4023" t="s">
        <v>298</v>
      </c>
      <c r="C4023" t="s">
        <v>276</v>
      </c>
      <c r="D4023" t="s">
        <v>34</v>
      </c>
      <c r="E4023" t="s">
        <v>387</v>
      </c>
      <c r="F4023" s="113" t="str">
        <f>VLOOKUP(B4023,'DEER BldgType Assignment'!$B$7:$C$139,2,FALSE)</f>
        <v>OfS</v>
      </c>
      <c r="G4023" s="113"/>
      <c r="H4023" s="113" t="str">
        <f t="shared" si="62"/>
        <v>OfS</v>
      </c>
      <c r="I4023">
        <v>1</v>
      </c>
    </row>
    <row r="4024" spans="2:9">
      <c r="B4024" t="s">
        <v>298</v>
      </c>
      <c r="C4024" t="s">
        <v>276</v>
      </c>
      <c r="D4024" t="s">
        <v>34</v>
      </c>
      <c r="E4024" t="s">
        <v>391</v>
      </c>
      <c r="F4024" s="113" t="str">
        <f>VLOOKUP(B4024,'DEER BldgType Assignment'!$B$7:$C$139,2,FALSE)</f>
        <v>OfS</v>
      </c>
      <c r="G4024" s="113"/>
      <c r="H4024" s="113" t="str">
        <f t="shared" si="62"/>
        <v>OfS</v>
      </c>
      <c r="I4024">
        <v>1</v>
      </c>
    </row>
    <row r="4025" spans="2:9">
      <c r="B4025" t="s">
        <v>298</v>
      </c>
      <c r="C4025" t="s">
        <v>276</v>
      </c>
      <c r="D4025" t="s">
        <v>34</v>
      </c>
      <c r="E4025" t="s">
        <v>386</v>
      </c>
      <c r="F4025" s="113" t="str">
        <f>VLOOKUP(B4025,'DEER BldgType Assignment'!$B$7:$C$139,2,FALSE)</f>
        <v>OfS</v>
      </c>
      <c r="G4025" s="113"/>
      <c r="H4025" s="113" t="str">
        <f t="shared" si="62"/>
        <v>OfS</v>
      </c>
      <c r="I4025">
        <v>1</v>
      </c>
    </row>
    <row r="4026" spans="2:9">
      <c r="B4026" t="s">
        <v>245</v>
      </c>
      <c r="C4026" t="s">
        <v>26</v>
      </c>
      <c r="D4026" t="s">
        <v>26</v>
      </c>
      <c r="E4026" t="s">
        <v>391</v>
      </c>
      <c r="F4026" s="113" t="str">
        <f>VLOOKUP(B4026,'DEER BldgType Assignment'!$B$7:$C$139,2,FALSE)</f>
        <v>Gro</v>
      </c>
      <c r="G4026" s="113"/>
      <c r="H4026" s="113" t="str">
        <f t="shared" si="62"/>
        <v>Gro</v>
      </c>
      <c r="I4026">
        <v>1</v>
      </c>
    </row>
    <row r="4027" spans="2:9">
      <c r="B4027" t="s">
        <v>245</v>
      </c>
      <c r="C4027" t="s">
        <v>26</v>
      </c>
      <c r="D4027" t="s">
        <v>26</v>
      </c>
      <c r="E4027" t="s">
        <v>401</v>
      </c>
      <c r="F4027" s="113" t="str">
        <f>VLOOKUP(B4027,'DEER BldgType Assignment'!$B$7:$C$139,2,FALSE)</f>
        <v>Gro</v>
      </c>
      <c r="G4027" s="113"/>
      <c r="H4027" s="113" t="str">
        <f t="shared" si="62"/>
        <v>Gro</v>
      </c>
      <c r="I4027">
        <v>1</v>
      </c>
    </row>
    <row r="4028" spans="2:9">
      <c r="B4028" s="100" t="s">
        <v>298</v>
      </c>
      <c r="C4028" t="s">
        <v>376</v>
      </c>
      <c r="D4028" t="s">
        <v>34</v>
      </c>
      <c r="E4028" t="s">
        <v>396</v>
      </c>
      <c r="F4028" s="113" t="str">
        <f>VLOOKUP(B4028,'DEER BldgType Assignment'!$B$7:$C$139,2,FALSE)</f>
        <v>OfS</v>
      </c>
      <c r="G4028" s="113"/>
      <c r="H4028" s="113" t="str">
        <f t="shared" si="62"/>
        <v>OfS</v>
      </c>
      <c r="I4028">
        <v>2</v>
      </c>
    </row>
    <row r="4029" spans="2:9">
      <c r="B4029" s="100" t="s">
        <v>298</v>
      </c>
      <c r="C4029" t="s">
        <v>376</v>
      </c>
      <c r="D4029" t="s">
        <v>34</v>
      </c>
      <c r="E4029" t="s">
        <v>379</v>
      </c>
      <c r="F4029" s="113" t="str">
        <f>VLOOKUP(B4029,'DEER BldgType Assignment'!$B$7:$C$139,2,FALSE)</f>
        <v>OfS</v>
      </c>
      <c r="G4029" s="113"/>
      <c r="H4029" s="113" t="str">
        <f t="shared" si="62"/>
        <v>OfS</v>
      </c>
      <c r="I4029">
        <v>1</v>
      </c>
    </row>
    <row r="4030" spans="2:9">
      <c r="B4030" s="100" t="s">
        <v>298</v>
      </c>
      <c r="C4030" t="s">
        <v>376</v>
      </c>
      <c r="D4030" t="s">
        <v>34</v>
      </c>
      <c r="E4030" t="s">
        <v>391</v>
      </c>
      <c r="F4030" s="113" t="str">
        <f>VLOOKUP(B4030,'DEER BldgType Assignment'!$B$7:$C$139,2,FALSE)</f>
        <v>OfS</v>
      </c>
      <c r="G4030" s="113"/>
      <c r="H4030" s="113" t="str">
        <f t="shared" si="62"/>
        <v>OfS</v>
      </c>
      <c r="I4030">
        <v>1</v>
      </c>
    </row>
    <row r="4031" spans="2:9">
      <c r="B4031" s="100" t="s">
        <v>298</v>
      </c>
      <c r="C4031" t="s">
        <v>376</v>
      </c>
      <c r="D4031" t="s">
        <v>34</v>
      </c>
      <c r="E4031" t="s">
        <v>397</v>
      </c>
      <c r="F4031" s="113" t="str">
        <f>VLOOKUP(B4031,'DEER BldgType Assignment'!$B$7:$C$139,2,FALSE)</f>
        <v>OfS</v>
      </c>
      <c r="G4031" s="113"/>
      <c r="H4031" s="113" t="str">
        <f t="shared" si="62"/>
        <v>OfS</v>
      </c>
      <c r="I4031">
        <v>1</v>
      </c>
    </row>
    <row r="4032" spans="2:9">
      <c r="B4032" s="100" t="s">
        <v>298</v>
      </c>
      <c r="C4032" t="s">
        <v>376</v>
      </c>
      <c r="D4032" t="s">
        <v>34</v>
      </c>
      <c r="E4032" t="s">
        <v>386</v>
      </c>
      <c r="F4032" s="113" t="str">
        <f>VLOOKUP(B4032,'DEER BldgType Assignment'!$B$7:$C$139,2,FALSE)</f>
        <v>OfS</v>
      </c>
      <c r="G4032" s="113"/>
      <c r="H4032" s="113" t="str">
        <f t="shared" si="62"/>
        <v>OfS</v>
      </c>
      <c r="I4032">
        <v>1</v>
      </c>
    </row>
    <row r="4033" spans="2:9">
      <c r="B4033" s="100" t="s">
        <v>298</v>
      </c>
      <c r="C4033" t="s">
        <v>376</v>
      </c>
      <c r="D4033" t="s">
        <v>34</v>
      </c>
      <c r="E4033" t="s">
        <v>366</v>
      </c>
      <c r="F4033" s="113" t="str">
        <f>VLOOKUP(B4033,'DEER BldgType Assignment'!$B$7:$C$139,2,FALSE)</f>
        <v>OfS</v>
      </c>
      <c r="G4033" s="113"/>
      <c r="H4033" s="113" t="str">
        <f t="shared" si="62"/>
        <v>OfS</v>
      </c>
      <c r="I4033">
        <v>1</v>
      </c>
    </row>
    <row r="4034" spans="2:9">
      <c r="B4034" s="100" t="s">
        <v>298</v>
      </c>
      <c r="C4034" t="s">
        <v>376</v>
      </c>
      <c r="D4034" t="s">
        <v>34</v>
      </c>
      <c r="E4034" t="s">
        <v>400</v>
      </c>
      <c r="F4034" s="113" t="str">
        <f>VLOOKUP(B4034,'DEER BldgType Assignment'!$B$7:$C$139,2,FALSE)</f>
        <v>OfS</v>
      </c>
      <c r="G4034" s="113"/>
      <c r="H4034" s="113" t="str">
        <f t="shared" si="62"/>
        <v>OfS</v>
      </c>
      <c r="I4034">
        <v>2</v>
      </c>
    </row>
    <row r="4035" spans="2:9">
      <c r="B4035" t="s">
        <v>335</v>
      </c>
      <c r="C4035" t="s">
        <v>48</v>
      </c>
      <c r="D4035" t="s">
        <v>48</v>
      </c>
      <c r="E4035" t="s">
        <v>400</v>
      </c>
      <c r="F4035" s="113" t="str">
        <f>VLOOKUP(B4035,'DEER BldgType Assignment'!$B$7:$C$139,2,FALSE)</f>
        <v>RtS</v>
      </c>
      <c r="G4035" s="113"/>
      <c r="H4035" s="113" t="str">
        <f t="shared" si="62"/>
        <v>RtS</v>
      </c>
      <c r="I4035">
        <v>1</v>
      </c>
    </row>
    <row r="4036" spans="2:9">
      <c r="B4036" t="s">
        <v>223</v>
      </c>
      <c r="C4036" t="s">
        <v>276</v>
      </c>
      <c r="D4036" t="s">
        <v>105</v>
      </c>
      <c r="E4036" t="s">
        <v>366</v>
      </c>
      <c r="F4036" s="113" t="str">
        <f>VLOOKUP(B4036,'DEER BldgType Assignment'!$B$7:$C$139,2,FALSE)</f>
        <v>MLI</v>
      </c>
      <c r="G4036" s="113"/>
      <c r="H4036" s="113" t="str">
        <f t="shared" si="62"/>
        <v>MLI</v>
      </c>
      <c r="I4036">
        <v>1</v>
      </c>
    </row>
    <row r="4037" spans="2:9">
      <c r="B4037" t="s">
        <v>223</v>
      </c>
      <c r="C4037" t="s">
        <v>276</v>
      </c>
      <c r="D4037" t="s">
        <v>105</v>
      </c>
      <c r="E4037" t="s">
        <v>385</v>
      </c>
      <c r="F4037" s="113" t="str">
        <f>VLOOKUP(B4037,'DEER BldgType Assignment'!$B$7:$C$139,2,FALSE)</f>
        <v>MLI</v>
      </c>
      <c r="G4037" s="113"/>
      <c r="H4037" s="113" t="str">
        <f t="shared" si="62"/>
        <v>MLI</v>
      </c>
      <c r="I4037">
        <v>1</v>
      </c>
    </row>
    <row r="4038" spans="2:9">
      <c r="B4038" t="s">
        <v>223</v>
      </c>
      <c r="C4038" t="s">
        <v>276</v>
      </c>
      <c r="D4038" t="s">
        <v>105</v>
      </c>
      <c r="E4038" t="s">
        <v>387</v>
      </c>
      <c r="F4038" s="113" t="str">
        <f>VLOOKUP(B4038,'DEER BldgType Assignment'!$B$7:$C$139,2,FALSE)</f>
        <v>MLI</v>
      </c>
      <c r="G4038" s="113"/>
      <c r="H4038" s="113" t="str">
        <f t="shared" si="62"/>
        <v>MLI</v>
      </c>
      <c r="I4038">
        <v>1</v>
      </c>
    </row>
    <row r="4039" spans="2:9">
      <c r="B4039" s="100" t="s">
        <v>298</v>
      </c>
      <c r="C4039" t="s">
        <v>34</v>
      </c>
      <c r="D4039" t="s">
        <v>34</v>
      </c>
      <c r="E4039" t="s">
        <v>385</v>
      </c>
      <c r="F4039" s="113" t="str">
        <f>VLOOKUP(B4039,'DEER BldgType Assignment'!$B$7:$C$139,2,FALSE)</f>
        <v>OfS</v>
      </c>
      <c r="G4039" s="113"/>
      <c r="H4039" s="113" t="str">
        <f t="shared" si="62"/>
        <v>OfS</v>
      </c>
      <c r="I4039">
        <v>1</v>
      </c>
    </row>
    <row r="4040" spans="2:9">
      <c r="B4040" s="100" t="s">
        <v>298</v>
      </c>
      <c r="C4040" t="s">
        <v>34</v>
      </c>
      <c r="D4040" t="s">
        <v>34</v>
      </c>
      <c r="E4040" t="s">
        <v>406</v>
      </c>
      <c r="F4040" s="113" t="str">
        <f>VLOOKUP(B4040,'DEER BldgType Assignment'!$B$7:$C$139,2,FALSE)</f>
        <v>OfS</v>
      </c>
      <c r="G4040" s="113"/>
      <c r="H4040" s="113" t="str">
        <f t="shared" ref="H4040:H4103" si="63">IF(ISBLANK(G4040),F4040,G4040)</f>
        <v>OfS</v>
      </c>
      <c r="I4040">
        <v>1</v>
      </c>
    </row>
    <row r="4041" spans="2:9">
      <c r="B4041" s="100" t="s">
        <v>298</v>
      </c>
      <c r="C4041" t="s">
        <v>34</v>
      </c>
      <c r="D4041" t="s">
        <v>34</v>
      </c>
      <c r="E4041" t="s">
        <v>397</v>
      </c>
      <c r="F4041" s="113" t="str">
        <f>VLOOKUP(B4041,'DEER BldgType Assignment'!$B$7:$C$139,2,FALSE)</f>
        <v>OfS</v>
      </c>
      <c r="G4041" s="113"/>
      <c r="H4041" s="113" t="str">
        <f t="shared" si="63"/>
        <v>OfS</v>
      </c>
      <c r="I4041">
        <v>1</v>
      </c>
    </row>
    <row r="4042" spans="2:9">
      <c r="B4042" s="100" t="s">
        <v>298</v>
      </c>
      <c r="C4042" t="s">
        <v>34</v>
      </c>
      <c r="D4042" t="s">
        <v>34</v>
      </c>
      <c r="E4042" t="s">
        <v>386</v>
      </c>
      <c r="F4042" s="113" t="str">
        <f>VLOOKUP(B4042,'DEER BldgType Assignment'!$B$7:$C$139,2,FALSE)</f>
        <v>OfS</v>
      </c>
      <c r="G4042" s="113"/>
      <c r="H4042" s="113" t="str">
        <f t="shared" si="63"/>
        <v>OfS</v>
      </c>
      <c r="I4042">
        <v>1</v>
      </c>
    </row>
    <row r="4043" spans="2:9">
      <c r="B4043" s="100" t="s">
        <v>298</v>
      </c>
      <c r="C4043" t="s">
        <v>34</v>
      </c>
      <c r="D4043" t="s">
        <v>34</v>
      </c>
      <c r="E4043" t="s">
        <v>400</v>
      </c>
      <c r="F4043" s="113" t="str">
        <f>VLOOKUP(B4043,'DEER BldgType Assignment'!$B$7:$C$139,2,FALSE)</f>
        <v>OfS</v>
      </c>
      <c r="G4043" s="113"/>
      <c r="H4043" s="113" t="str">
        <f t="shared" si="63"/>
        <v>OfS</v>
      </c>
      <c r="I4043">
        <v>1</v>
      </c>
    </row>
    <row r="4044" spans="2:9">
      <c r="B4044" s="100" t="s">
        <v>298</v>
      </c>
      <c r="C4044" t="s">
        <v>34</v>
      </c>
      <c r="D4044" t="s">
        <v>34</v>
      </c>
      <c r="E4044" t="s">
        <v>387</v>
      </c>
      <c r="F4044" s="113" t="str">
        <f>VLOOKUP(B4044,'DEER BldgType Assignment'!$B$7:$C$139,2,FALSE)</f>
        <v>OfS</v>
      </c>
      <c r="G4044" s="113"/>
      <c r="H4044" s="113" t="str">
        <f t="shared" si="63"/>
        <v>OfS</v>
      </c>
      <c r="I4044">
        <v>2</v>
      </c>
    </row>
    <row r="4045" spans="2:9">
      <c r="B4045" t="s">
        <v>224</v>
      </c>
      <c r="C4045" t="s">
        <v>15</v>
      </c>
      <c r="D4045" t="s">
        <v>15</v>
      </c>
      <c r="E4045" t="s">
        <v>402</v>
      </c>
      <c r="F4045" s="113" t="str">
        <f>VLOOKUP(B4045,'DEER BldgType Assignment'!$B$7:$C$139,2,FALSE)</f>
        <v>Asm</v>
      </c>
      <c r="G4045" s="113"/>
      <c r="H4045" s="113" t="str">
        <f t="shared" si="63"/>
        <v>Asm</v>
      </c>
      <c r="I4045">
        <v>4</v>
      </c>
    </row>
    <row r="4046" spans="2:9">
      <c r="B4046" t="s">
        <v>336</v>
      </c>
      <c r="C4046" t="s">
        <v>48</v>
      </c>
      <c r="D4046" t="s">
        <v>48</v>
      </c>
      <c r="E4046" t="s">
        <v>401</v>
      </c>
      <c r="F4046" s="113" t="str">
        <f>VLOOKUP(B4046,'DEER BldgType Assignment'!$B$7:$C$139,2,FALSE)</f>
        <v>RtS</v>
      </c>
      <c r="G4046" s="113"/>
      <c r="H4046" s="113" t="str">
        <f t="shared" si="63"/>
        <v>RtS</v>
      </c>
      <c r="I4046">
        <v>2</v>
      </c>
    </row>
    <row r="4047" spans="2:9">
      <c r="B4047" t="s">
        <v>333</v>
      </c>
      <c r="C4047" t="s">
        <v>375</v>
      </c>
      <c r="D4047" t="s">
        <v>46</v>
      </c>
      <c r="E4047" t="s">
        <v>397</v>
      </c>
      <c r="F4047" s="113" t="str">
        <f>VLOOKUP(B4047,'DEER BldgType Assignment'!$B$7:$C$139,2,FALSE)</f>
        <v>RtL</v>
      </c>
      <c r="G4047" s="113"/>
      <c r="H4047" s="113" t="str">
        <f t="shared" si="63"/>
        <v>RtL</v>
      </c>
      <c r="I4047">
        <v>1</v>
      </c>
    </row>
    <row r="4048" spans="2:9">
      <c r="B4048" t="s">
        <v>333</v>
      </c>
      <c r="C4048" t="s">
        <v>375</v>
      </c>
      <c r="D4048" t="s">
        <v>46</v>
      </c>
      <c r="E4048" t="s">
        <v>366</v>
      </c>
      <c r="F4048" s="113" t="str">
        <f>VLOOKUP(B4048,'DEER BldgType Assignment'!$B$7:$C$139,2,FALSE)</f>
        <v>RtL</v>
      </c>
      <c r="G4048" s="113"/>
      <c r="H4048" s="113" t="str">
        <f t="shared" si="63"/>
        <v>RtL</v>
      </c>
      <c r="I4048">
        <v>1</v>
      </c>
    </row>
    <row r="4049" spans="2:9">
      <c r="B4049" t="s">
        <v>267</v>
      </c>
      <c r="C4049" t="s">
        <v>373</v>
      </c>
      <c r="D4049" t="s">
        <v>50</v>
      </c>
      <c r="E4049" t="s">
        <v>387</v>
      </c>
      <c r="F4049" s="113" t="str">
        <f>VLOOKUP(B4049,'DEER BldgType Assignment'!$B$7:$C$139,2,FALSE)</f>
        <v>SCn</v>
      </c>
      <c r="G4049" s="113"/>
      <c r="H4049" s="113" t="str">
        <f t="shared" si="63"/>
        <v>SCn</v>
      </c>
      <c r="I4049">
        <v>3</v>
      </c>
    </row>
    <row r="4050" spans="2:9">
      <c r="B4050" t="s">
        <v>267</v>
      </c>
      <c r="C4050" t="s">
        <v>373</v>
      </c>
      <c r="D4050" t="s">
        <v>50</v>
      </c>
      <c r="E4050" t="s">
        <v>366</v>
      </c>
      <c r="F4050" s="113" t="str">
        <f>VLOOKUP(B4050,'DEER BldgType Assignment'!$B$7:$C$139,2,FALSE)</f>
        <v>SCn</v>
      </c>
      <c r="G4050" s="113"/>
      <c r="H4050" s="113" t="str">
        <f t="shared" si="63"/>
        <v>SCn</v>
      </c>
      <c r="I4050">
        <v>7</v>
      </c>
    </row>
    <row r="4051" spans="2:9">
      <c r="B4051" t="s">
        <v>223</v>
      </c>
      <c r="C4051" t="s">
        <v>276</v>
      </c>
      <c r="D4051" t="s">
        <v>105</v>
      </c>
      <c r="E4051" t="s">
        <v>396</v>
      </c>
      <c r="F4051" s="113" t="str">
        <f>VLOOKUP(B4051,'DEER BldgType Assignment'!$B$7:$C$139,2,FALSE)</f>
        <v>MLI</v>
      </c>
      <c r="G4051" s="113"/>
      <c r="H4051" s="113" t="str">
        <f t="shared" si="63"/>
        <v>MLI</v>
      </c>
      <c r="I4051">
        <v>2</v>
      </c>
    </row>
    <row r="4052" spans="2:9">
      <c r="B4052" t="s">
        <v>223</v>
      </c>
      <c r="C4052" t="s">
        <v>276</v>
      </c>
      <c r="D4052" t="s">
        <v>105</v>
      </c>
      <c r="E4052" t="s">
        <v>391</v>
      </c>
      <c r="F4052" s="113" t="str">
        <f>VLOOKUP(B4052,'DEER BldgType Assignment'!$B$7:$C$139,2,FALSE)</f>
        <v>MLI</v>
      </c>
      <c r="G4052" s="113"/>
      <c r="H4052" s="113" t="str">
        <f t="shared" si="63"/>
        <v>MLI</v>
      </c>
      <c r="I4052">
        <v>1</v>
      </c>
    </row>
    <row r="4053" spans="2:9">
      <c r="B4053" t="s">
        <v>223</v>
      </c>
      <c r="C4053" t="s">
        <v>276</v>
      </c>
      <c r="D4053" t="s">
        <v>105</v>
      </c>
      <c r="E4053" t="s">
        <v>179</v>
      </c>
      <c r="F4053" s="113" t="str">
        <f>VLOOKUP(B4053,'DEER BldgType Assignment'!$B$7:$C$139,2,FALSE)</f>
        <v>MLI</v>
      </c>
      <c r="G4053" s="113"/>
      <c r="H4053" s="113" t="str">
        <f t="shared" si="63"/>
        <v>MLI</v>
      </c>
      <c r="I4053">
        <v>1</v>
      </c>
    </row>
    <row r="4054" spans="2:9">
      <c r="B4054" t="s">
        <v>223</v>
      </c>
      <c r="C4054" t="s">
        <v>276</v>
      </c>
      <c r="D4054" t="s">
        <v>105</v>
      </c>
      <c r="E4054" t="s">
        <v>406</v>
      </c>
      <c r="F4054" s="113" t="str">
        <f>VLOOKUP(B4054,'DEER BldgType Assignment'!$B$7:$C$139,2,FALSE)</f>
        <v>MLI</v>
      </c>
      <c r="G4054" s="113"/>
      <c r="H4054" s="113" t="str">
        <f t="shared" si="63"/>
        <v>MLI</v>
      </c>
      <c r="I4054">
        <v>1</v>
      </c>
    </row>
    <row r="4055" spans="2:9">
      <c r="B4055" t="s">
        <v>223</v>
      </c>
      <c r="C4055" t="s">
        <v>276</v>
      </c>
      <c r="D4055" t="s">
        <v>105</v>
      </c>
      <c r="E4055" t="s">
        <v>386</v>
      </c>
      <c r="F4055" s="113" t="str">
        <f>VLOOKUP(B4055,'DEER BldgType Assignment'!$B$7:$C$139,2,FALSE)</f>
        <v>MLI</v>
      </c>
      <c r="G4055" s="113"/>
      <c r="H4055" s="113" t="str">
        <f t="shared" si="63"/>
        <v>MLI</v>
      </c>
      <c r="I4055">
        <v>2</v>
      </c>
    </row>
    <row r="4056" spans="2:9">
      <c r="B4056" t="s">
        <v>223</v>
      </c>
      <c r="C4056" t="s">
        <v>276</v>
      </c>
      <c r="D4056" t="s">
        <v>105</v>
      </c>
      <c r="E4056" t="s">
        <v>366</v>
      </c>
      <c r="F4056" s="113" t="str">
        <f>VLOOKUP(B4056,'DEER BldgType Assignment'!$B$7:$C$139,2,FALSE)</f>
        <v>MLI</v>
      </c>
      <c r="G4056" s="113"/>
      <c r="H4056" s="113" t="str">
        <f t="shared" si="63"/>
        <v>MLI</v>
      </c>
      <c r="I4056">
        <v>1</v>
      </c>
    </row>
    <row r="4057" spans="2:9">
      <c r="B4057" t="s">
        <v>223</v>
      </c>
      <c r="C4057" t="s">
        <v>276</v>
      </c>
      <c r="D4057" t="s">
        <v>105</v>
      </c>
      <c r="E4057" t="s">
        <v>387</v>
      </c>
      <c r="F4057" s="113" t="str">
        <f>VLOOKUP(B4057,'DEER BldgType Assignment'!$B$7:$C$139,2,FALSE)</f>
        <v>MLI</v>
      </c>
      <c r="G4057" s="113"/>
      <c r="H4057" s="113" t="str">
        <f t="shared" si="63"/>
        <v>MLI</v>
      </c>
      <c r="I4057">
        <v>1</v>
      </c>
    </row>
    <row r="4058" spans="2:9">
      <c r="B4058" s="100" t="s">
        <v>298</v>
      </c>
      <c r="C4058" t="s">
        <v>276</v>
      </c>
      <c r="D4058" t="s">
        <v>34</v>
      </c>
      <c r="E4058" t="s">
        <v>421</v>
      </c>
      <c r="F4058" s="113" t="str">
        <f>VLOOKUP(B4058,'DEER BldgType Assignment'!$B$7:$C$139,2,FALSE)</f>
        <v>OfS</v>
      </c>
      <c r="G4058" s="113"/>
      <c r="H4058" s="113" t="str">
        <f t="shared" si="63"/>
        <v>OfS</v>
      </c>
      <c r="I4058">
        <v>1</v>
      </c>
    </row>
    <row r="4059" spans="2:9">
      <c r="B4059" s="100" t="s">
        <v>298</v>
      </c>
      <c r="C4059" t="s">
        <v>276</v>
      </c>
      <c r="D4059" t="s">
        <v>34</v>
      </c>
      <c r="E4059" t="s">
        <v>379</v>
      </c>
      <c r="F4059" s="113" t="str">
        <f>VLOOKUP(B4059,'DEER BldgType Assignment'!$B$7:$C$139,2,FALSE)</f>
        <v>OfS</v>
      </c>
      <c r="G4059" s="113"/>
      <c r="H4059" s="113" t="str">
        <f t="shared" si="63"/>
        <v>OfS</v>
      </c>
      <c r="I4059">
        <v>1</v>
      </c>
    </row>
    <row r="4060" spans="2:9">
      <c r="B4060" s="100" t="s">
        <v>298</v>
      </c>
      <c r="C4060" t="s">
        <v>276</v>
      </c>
      <c r="D4060" t="s">
        <v>34</v>
      </c>
      <c r="E4060" t="s">
        <v>391</v>
      </c>
      <c r="F4060" s="113" t="str">
        <f>VLOOKUP(B4060,'DEER BldgType Assignment'!$B$7:$C$139,2,FALSE)</f>
        <v>OfS</v>
      </c>
      <c r="G4060" s="113"/>
      <c r="H4060" s="113" t="str">
        <f t="shared" si="63"/>
        <v>OfS</v>
      </c>
      <c r="I4060">
        <v>1</v>
      </c>
    </row>
    <row r="4061" spans="2:9">
      <c r="B4061" s="100" t="s">
        <v>298</v>
      </c>
      <c r="C4061" t="s">
        <v>276</v>
      </c>
      <c r="D4061" t="s">
        <v>34</v>
      </c>
      <c r="E4061" t="s">
        <v>179</v>
      </c>
      <c r="F4061" s="113" t="str">
        <f>VLOOKUP(B4061,'DEER BldgType Assignment'!$B$7:$C$139,2,FALSE)</f>
        <v>OfS</v>
      </c>
      <c r="G4061" s="113"/>
      <c r="H4061" s="113" t="str">
        <f t="shared" si="63"/>
        <v>OfS</v>
      </c>
      <c r="I4061">
        <v>1</v>
      </c>
    </row>
    <row r="4062" spans="2:9">
      <c r="B4062" s="100" t="s">
        <v>298</v>
      </c>
      <c r="C4062" t="s">
        <v>276</v>
      </c>
      <c r="D4062" t="s">
        <v>34</v>
      </c>
      <c r="E4062" t="s">
        <v>406</v>
      </c>
      <c r="F4062" s="113" t="str">
        <f>VLOOKUP(B4062,'DEER BldgType Assignment'!$B$7:$C$139,2,FALSE)</f>
        <v>OfS</v>
      </c>
      <c r="G4062" s="113"/>
      <c r="H4062" s="113" t="str">
        <f t="shared" si="63"/>
        <v>OfS</v>
      </c>
      <c r="I4062">
        <v>1</v>
      </c>
    </row>
    <row r="4063" spans="2:9">
      <c r="B4063" s="100" t="s">
        <v>298</v>
      </c>
      <c r="C4063" t="s">
        <v>276</v>
      </c>
      <c r="D4063" t="s">
        <v>34</v>
      </c>
      <c r="E4063" t="s">
        <v>378</v>
      </c>
      <c r="F4063" s="113" t="str">
        <f>VLOOKUP(B4063,'DEER BldgType Assignment'!$B$7:$C$139,2,FALSE)</f>
        <v>OfS</v>
      </c>
      <c r="G4063" s="113"/>
      <c r="H4063" s="113" t="str">
        <f t="shared" si="63"/>
        <v>OfS</v>
      </c>
      <c r="I4063">
        <v>5</v>
      </c>
    </row>
    <row r="4064" spans="2:9">
      <c r="B4064" s="100" t="s">
        <v>298</v>
      </c>
      <c r="C4064" t="s">
        <v>276</v>
      </c>
      <c r="D4064" t="s">
        <v>34</v>
      </c>
      <c r="E4064" t="s">
        <v>393</v>
      </c>
      <c r="F4064" s="113" t="str">
        <f>VLOOKUP(B4064,'DEER BldgType Assignment'!$B$7:$C$139,2,FALSE)</f>
        <v>OfS</v>
      </c>
      <c r="G4064" s="113"/>
      <c r="H4064" s="113" t="str">
        <f t="shared" si="63"/>
        <v>OfS</v>
      </c>
      <c r="I4064">
        <v>1</v>
      </c>
    </row>
    <row r="4065" spans="2:9">
      <c r="B4065" s="100" t="s">
        <v>298</v>
      </c>
      <c r="C4065" t="s">
        <v>276</v>
      </c>
      <c r="D4065" t="s">
        <v>34</v>
      </c>
      <c r="E4065" t="s">
        <v>366</v>
      </c>
      <c r="F4065" s="113" t="str">
        <f>VLOOKUP(B4065,'DEER BldgType Assignment'!$B$7:$C$139,2,FALSE)</f>
        <v>OfS</v>
      </c>
      <c r="G4065" s="113"/>
      <c r="H4065" s="113" t="str">
        <f t="shared" si="63"/>
        <v>OfS</v>
      </c>
      <c r="I4065">
        <v>2</v>
      </c>
    </row>
    <row r="4066" spans="2:9">
      <c r="B4066" s="100" t="s">
        <v>298</v>
      </c>
      <c r="C4066" t="s">
        <v>276</v>
      </c>
      <c r="D4066" t="s">
        <v>34</v>
      </c>
      <c r="E4066" t="s">
        <v>423</v>
      </c>
      <c r="F4066" s="113" t="str">
        <f>VLOOKUP(B4066,'DEER BldgType Assignment'!$B$7:$C$139,2,FALSE)</f>
        <v>OfS</v>
      </c>
      <c r="G4066" s="113"/>
      <c r="H4066" s="113" t="str">
        <f t="shared" si="63"/>
        <v>OfS</v>
      </c>
      <c r="I4066">
        <v>1</v>
      </c>
    </row>
    <row r="4067" spans="2:9">
      <c r="B4067" t="s">
        <v>231</v>
      </c>
      <c r="C4067" t="s">
        <v>375</v>
      </c>
      <c r="D4067" t="s">
        <v>48</v>
      </c>
      <c r="E4067" t="s">
        <v>381</v>
      </c>
      <c r="F4067" s="113" t="str">
        <f>VLOOKUP(B4067,'DEER BldgType Assignment'!$B$7:$C$139,2,FALSE)</f>
        <v>RtS</v>
      </c>
      <c r="G4067" s="113"/>
      <c r="H4067" s="113" t="str">
        <f t="shared" si="63"/>
        <v>RtS</v>
      </c>
      <c r="I4067">
        <v>2</v>
      </c>
    </row>
    <row r="4068" spans="2:9">
      <c r="B4068" t="s">
        <v>231</v>
      </c>
      <c r="C4068" t="s">
        <v>375</v>
      </c>
      <c r="D4068" t="s">
        <v>48</v>
      </c>
      <c r="E4068" t="s">
        <v>379</v>
      </c>
      <c r="F4068" s="113" t="str">
        <f>VLOOKUP(B4068,'DEER BldgType Assignment'!$B$7:$C$139,2,FALSE)</f>
        <v>RtS</v>
      </c>
      <c r="G4068" s="113"/>
      <c r="H4068" s="113" t="str">
        <f t="shared" si="63"/>
        <v>RtS</v>
      </c>
      <c r="I4068">
        <v>1</v>
      </c>
    </row>
    <row r="4069" spans="2:9">
      <c r="B4069" t="s">
        <v>231</v>
      </c>
      <c r="C4069" t="s">
        <v>375</v>
      </c>
      <c r="D4069" t="s">
        <v>48</v>
      </c>
      <c r="E4069" t="s">
        <v>405</v>
      </c>
      <c r="F4069" s="113" t="str">
        <f>VLOOKUP(B4069,'DEER BldgType Assignment'!$B$7:$C$139,2,FALSE)</f>
        <v>RtS</v>
      </c>
      <c r="G4069" s="113"/>
      <c r="H4069" s="113" t="str">
        <f t="shared" si="63"/>
        <v>RtS</v>
      </c>
      <c r="I4069">
        <v>1</v>
      </c>
    </row>
    <row r="4070" spans="2:9">
      <c r="B4070" t="s">
        <v>231</v>
      </c>
      <c r="C4070" t="s">
        <v>375</v>
      </c>
      <c r="D4070" t="s">
        <v>48</v>
      </c>
      <c r="E4070" t="s">
        <v>391</v>
      </c>
      <c r="F4070" s="113" t="str">
        <f>VLOOKUP(B4070,'DEER BldgType Assignment'!$B$7:$C$139,2,FALSE)</f>
        <v>RtS</v>
      </c>
      <c r="G4070" s="113"/>
      <c r="H4070" s="113" t="str">
        <f t="shared" si="63"/>
        <v>RtS</v>
      </c>
      <c r="I4070">
        <v>1</v>
      </c>
    </row>
    <row r="4071" spans="2:9">
      <c r="B4071" t="s">
        <v>231</v>
      </c>
      <c r="C4071" t="s">
        <v>375</v>
      </c>
      <c r="D4071" t="s">
        <v>48</v>
      </c>
      <c r="E4071" t="s">
        <v>397</v>
      </c>
      <c r="F4071" s="113" t="str">
        <f>VLOOKUP(B4071,'DEER BldgType Assignment'!$B$7:$C$139,2,FALSE)</f>
        <v>RtS</v>
      </c>
      <c r="G4071" s="113"/>
      <c r="H4071" s="113" t="str">
        <f t="shared" si="63"/>
        <v>RtS</v>
      </c>
      <c r="I4071">
        <v>1</v>
      </c>
    </row>
    <row r="4072" spans="2:9">
      <c r="B4072" t="s">
        <v>231</v>
      </c>
      <c r="C4072" t="s">
        <v>375</v>
      </c>
      <c r="D4072" t="s">
        <v>48</v>
      </c>
      <c r="E4072" t="s">
        <v>386</v>
      </c>
      <c r="F4072" s="113" t="str">
        <f>VLOOKUP(B4072,'DEER BldgType Assignment'!$B$7:$C$139,2,FALSE)</f>
        <v>RtS</v>
      </c>
      <c r="G4072" s="113"/>
      <c r="H4072" s="113" t="str">
        <f t="shared" si="63"/>
        <v>RtS</v>
      </c>
      <c r="I4072">
        <v>1</v>
      </c>
    </row>
    <row r="4073" spans="2:9">
      <c r="B4073" t="s">
        <v>231</v>
      </c>
      <c r="C4073" t="s">
        <v>375</v>
      </c>
      <c r="D4073" t="s">
        <v>48</v>
      </c>
      <c r="E4073" t="s">
        <v>398</v>
      </c>
      <c r="F4073" s="113" t="str">
        <f>VLOOKUP(B4073,'DEER BldgType Assignment'!$B$7:$C$139,2,FALSE)</f>
        <v>RtS</v>
      </c>
      <c r="G4073" s="113"/>
      <c r="H4073" s="113" t="str">
        <f t="shared" si="63"/>
        <v>RtS</v>
      </c>
      <c r="I4073">
        <v>2</v>
      </c>
    </row>
    <row r="4074" spans="2:9">
      <c r="B4074" t="s">
        <v>231</v>
      </c>
      <c r="C4074" t="s">
        <v>375</v>
      </c>
      <c r="D4074" t="s">
        <v>48</v>
      </c>
      <c r="E4074" t="s">
        <v>393</v>
      </c>
      <c r="F4074" s="113" t="str">
        <f>VLOOKUP(B4074,'DEER BldgType Assignment'!$B$7:$C$139,2,FALSE)</f>
        <v>RtS</v>
      </c>
      <c r="G4074" s="113"/>
      <c r="H4074" s="113" t="str">
        <f t="shared" si="63"/>
        <v>RtS</v>
      </c>
      <c r="I4074">
        <v>2</v>
      </c>
    </row>
    <row r="4075" spans="2:9">
      <c r="B4075" t="s">
        <v>231</v>
      </c>
      <c r="C4075" t="s">
        <v>375</v>
      </c>
      <c r="D4075" t="s">
        <v>48</v>
      </c>
      <c r="E4075" t="s">
        <v>401</v>
      </c>
      <c r="F4075" s="113" t="str">
        <f>VLOOKUP(B4075,'DEER BldgType Assignment'!$B$7:$C$139,2,FALSE)</f>
        <v>RtS</v>
      </c>
      <c r="G4075" s="113"/>
      <c r="H4075" s="113" t="str">
        <f t="shared" si="63"/>
        <v>RtS</v>
      </c>
      <c r="I4075">
        <v>3</v>
      </c>
    </row>
    <row r="4076" spans="2:9">
      <c r="B4076" s="100" t="s">
        <v>298</v>
      </c>
      <c r="C4076" t="s">
        <v>34</v>
      </c>
      <c r="D4076" t="s">
        <v>34</v>
      </c>
      <c r="E4076" t="s">
        <v>385</v>
      </c>
      <c r="F4076" s="113" t="str">
        <f>VLOOKUP(B4076,'DEER BldgType Assignment'!$B$7:$C$139,2,FALSE)</f>
        <v>OfS</v>
      </c>
      <c r="G4076" s="113"/>
      <c r="H4076" s="113" t="str">
        <f t="shared" si="63"/>
        <v>OfS</v>
      </c>
      <c r="I4076">
        <v>1</v>
      </c>
    </row>
    <row r="4077" spans="2:9">
      <c r="B4077" s="100" t="s">
        <v>298</v>
      </c>
      <c r="C4077" t="s">
        <v>34</v>
      </c>
      <c r="D4077" t="s">
        <v>34</v>
      </c>
      <c r="E4077" t="s">
        <v>406</v>
      </c>
      <c r="F4077" s="113" t="str">
        <f>VLOOKUP(B4077,'DEER BldgType Assignment'!$B$7:$C$139,2,FALSE)</f>
        <v>OfS</v>
      </c>
      <c r="G4077" s="113"/>
      <c r="H4077" s="113" t="str">
        <f t="shared" si="63"/>
        <v>OfS</v>
      </c>
      <c r="I4077">
        <v>1</v>
      </c>
    </row>
    <row r="4078" spans="2:9">
      <c r="B4078" s="100" t="s">
        <v>298</v>
      </c>
      <c r="C4078" t="s">
        <v>34</v>
      </c>
      <c r="D4078" t="s">
        <v>34</v>
      </c>
      <c r="E4078" t="s">
        <v>366</v>
      </c>
      <c r="F4078" s="113" t="str">
        <f>VLOOKUP(B4078,'DEER BldgType Assignment'!$B$7:$C$139,2,FALSE)</f>
        <v>OfS</v>
      </c>
      <c r="G4078" s="113"/>
      <c r="H4078" s="113" t="str">
        <f t="shared" si="63"/>
        <v>OfS</v>
      </c>
      <c r="I4078">
        <v>1</v>
      </c>
    </row>
    <row r="4079" spans="2:9">
      <c r="B4079" s="100" t="s">
        <v>298</v>
      </c>
      <c r="C4079" t="s">
        <v>34</v>
      </c>
      <c r="D4079" t="s">
        <v>34</v>
      </c>
      <c r="E4079" t="s">
        <v>397</v>
      </c>
      <c r="F4079" s="113" t="str">
        <f>VLOOKUP(B4079,'DEER BldgType Assignment'!$B$7:$C$139,2,FALSE)</f>
        <v>OfS</v>
      </c>
      <c r="G4079" s="113"/>
      <c r="H4079" s="113" t="str">
        <f t="shared" si="63"/>
        <v>OfS</v>
      </c>
      <c r="I4079">
        <v>1</v>
      </c>
    </row>
    <row r="4080" spans="2:9">
      <c r="B4080" s="100" t="s">
        <v>298</v>
      </c>
      <c r="C4080" t="s">
        <v>34</v>
      </c>
      <c r="D4080" t="s">
        <v>34</v>
      </c>
      <c r="E4080" t="s">
        <v>395</v>
      </c>
      <c r="F4080" s="113" t="str">
        <f>VLOOKUP(B4080,'DEER BldgType Assignment'!$B$7:$C$139,2,FALSE)</f>
        <v>OfS</v>
      </c>
      <c r="G4080" s="113"/>
      <c r="H4080" s="113" t="str">
        <f t="shared" si="63"/>
        <v>OfS</v>
      </c>
      <c r="I4080">
        <v>1</v>
      </c>
    </row>
    <row r="4081" spans="2:9">
      <c r="B4081" s="100" t="s">
        <v>298</v>
      </c>
      <c r="C4081" t="s">
        <v>34</v>
      </c>
      <c r="D4081" t="s">
        <v>34</v>
      </c>
      <c r="E4081" t="s">
        <v>391</v>
      </c>
      <c r="F4081" s="113" t="str">
        <f>VLOOKUP(B4081,'DEER BldgType Assignment'!$B$7:$C$139,2,FALSE)</f>
        <v>OfS</v>
      </c>
      <c r="G4081" s="113"/>
      <c r="H4081" s="113" t="str">
        <f t="shared" si="63"/>
        <v>OfS</v>
      </c>
      <c r="I4081">
        <v>1</v>
      </c>
    </row>
    <row r="4082" spans="2:9">
      <c r="B4082" t="s">
        <v>219</v>
      </c>
      <c r="C4082" t="s">
        <v>15</v>
      </c>
      <c r="D4082" t="s">
        <v>15</v>
      </c>
      <c r="E4082" t="s">
        <v>385</v>
      </c>
      <c r="F4082" s="113" t="str">
        <f>VLOOKUP(B4082,'DEER BldgType Assignment'!$B$7:$C$139,2,FALSE)</f>
        <v>Asm</v>
      </c>
      <c r="G4082" s="113"/>
      <c r="H4082" s="113" t="str">
        <f t="shared" si="63"/>
        <v>Asm</v>
      </c>
      <c r="I4082">
        <v>2</v>
      </c>
    </row>
    <row r="4083" spans="2:9">
      <c r="B4083" t="s">
        <v>219</v>
      </c>
      <c r="C4083" t="s">
        <v>15</v>
      </c>
      <c r="D4083" t="s">
        <v>15</v>
      </c>
      <c r="E4083" t="s">
        <v>130</v>
      </c>
      <c r="F4083" s="113" t="str">
        <f>VLOOKUP(B4083,'DEER BldgType Assignment'!$B$7:$C$139,2,FALSE)</f>
        <v>Asm</v>
      </c>
      <c r="G4083" s="113"/>
      <c r="H4083" s="113" t="str">
        <f t="shared" si="63"/>
        <v>Asm</v>
      </c>
      <c r="I4083">
        <v>3</v>
      </c>
    </row>
    <row r="4084" spans="2:9">
      <c r="B4084" t="s">
        <v>219</v>
      </c>
      <c r="C4084" t="s">
        <v>15</v>
      </c>
      <c r="D4084" t="s">
        <v>15</v>
      </c>
      <c r="E4084" t="s">
        <v>389</v>
      </c>
      <c r="F4084" s="113" t="str">
        <f>VLOOKUP(B4084,'DEER BldgType Assignment'!$B$7:$C$139,2,FALSE)</f>
        <v>Asm</v>
      </c>
      <c r="G4084" s="113"/>
      <c r="H4084" s="113" t="str">
        <f t="shared" si="63"/>
        <v>Asm</v>
      </c>
      <c r="I4084">
        <v>4</v>
      </c>
    </row>
    <row r="4085" spans="2:9">
      <c r="B4085" t="s">
        <v>219</v>
      </c>
      <c r="C4085" t="s">
        <v>15</v>
      </c>
      <c r="D4085" t="s">
        <v>15</v>
      </c>
      <c r="E4085" t="s">
        <v>386</v>
      </c>
      <c r="F4085" s="113" t="str">
        <f>VLOOKUP(B4085,'DEER BldgType Assignment'!$B$7:$C$139,2,FALSE)</f>
        <v>Asm</v>
      </c>
      <c r="G4085" s="113"/>
      <c r="H4085" s="113" t="str">
        <f t="shared" si="63"/>
        <v>Asm</v>
      </c>
      <c r="I4085">
        <v>2</v>
      </c>
    </row>
    <row r="4086" spans="2:9">
      <c r="B4086" t="s">
        <v>219</v>
      </c>
      <c r="C4086" t="s">
        <v>15</v>
      </c>
      <c r="D4086" t="s">
        <v>15</v>
      </c>
      <c r="E4086" t="s">
        <v>387</v>
      </c>
      <c r="F4086" s="113" t="str">
        <f>VLOOKUP(B4086,'DEER BldgType Assignment'!$B$7:$C$139,2,FALSE)</f>
        <v>Asm</v>
      </c>
      <c r="G4086" s="113"/>
      <c r="H4086" s="113" t="str">
        <f t="shared" si="63"/>
        <v>Asm</v>
      </c>
      <c r="I4086">
        <v>1</v>
      </c>
    </row>
    <row r="4087" spans="2:9">
      <c r="B4087" t="s">
        <v>108</v>
      </c>
      <c r="C4087" t="s">
        <v>368</v>
      </c>
      <c r="D4087" t="s">
        <v>108</v>
      </c>
      <c r="E4087" t="s">
        <v>410</v>
      </c>
      <c r="F4087" s="113" t="str">
        <f>VLOOKUP(B4087,'DEER BldgType Assignment'!$B$7:$C$139,2,FALSE)</f>
        <v>Htl</v>
      </c>
      <c r="G4087" s="113"/>
      <c r="H4087" s="113" t="str">
        <f t="shared" si="63"/>
        <v>Htl</v>
      </c>
      <c r="I4087">
        <v>3</v>
      </c>
    </row>
    <row r="4088" spans="2:9">
      <c r="B4088" t="s">
        <v>108</v>
      </c>
      <c r="C4088" t="s">
        <v>368</v>
      </c>
      <c r="D4088" t="s">
        <v>108</v>
      </c>
      <c r="E4088" t="s">
        <v>385</v>
      </c>
      <c r="F4088" s="113" t="str">
        <f>VLOOKUP(B4088,'DEER BldgType Assignment'!$B$7:$C$139,2,FALSE)</f>
        <v>Htl</v>
      </c>
      <c r="G4088" s="113"/>
      <c r="H4088" s="113" t="str">
        <f t="shared" si="63"/>
        <v>Htl</v>
      </c>
      <c r="I4088">
        <v>2</v>
      </c>
    </row>
    <row r="4089" spans="2:9">
      <c r="B4089" t="s">
        <v>108</v>
      </c>
      <c r="C4089" t="s">
        <v>368</v>
      </c>
      <c r="D4089" t="s">
        <v>108</v>
      </c>
      <c r="E4089" t="s">
        <v>165</v>
      </c>
      <c r="F4089" s="113" t="str">
        <f>VLOOKUP(B4089,'DEER BldgType Assignment'!$B$7:$C$139,2,FALSE)</f>
        <v>Htl</v>
      </c>
      <c r="G4089" s="113"/>
      <c r="H4089" s="113" t="str">
        <f t="shared" si="63"/>
        <v>Htl</v>
      </c>
      <c r="I4089">
        <v>1</v>
      </c>
    </row>
    <row r="4090" spans="2:9">
      <c r="B4090" t="s">
        <v>308</v>
      </c>
      <c r="C4090" t="s">
        <v>374</v>
      </c>
      <c r="D4090" t="s">
        <v>34</v>
      </c>
      <c r="E4090" t="s">
        <v>400</v>
      </c>
      <c r="F4090" s="113" t="str">
        <f>VLOOKUP(B4090,'DEER BldgType Assignment'!$B$7:$C$139,2,FALSE)</f>
        <v>OfS</v>
      </c>
      <c r="G4090" s="113"/>
      <c r="H4090" s="113" t="str">
        <f t="shared" si="63"/>
        <v>OfS</v>
      </c>
      <c r="I4090">
        <v>1</v>
      </c>
    </row>
    <row r="4091" spans="2:9">
      <c r="B4091" t="s">
        <v>308</v>
      </c>
      <c r="C4091" t="s">
        <v>374</v>
      </c>
      <c r="D4091" t="s">
        <v>34</v>
      </c>
      <c r="E4091" t="s">
        <v>406</v>
      </c>
      <c r="F4091" s="113" t="str">
        <f>VLOOKUP(B4091,'DEER BldgType Assignment'!$B$7:$C$139,2,FALSE)</f>
        <v>OfS</v>
      </c>
      <c r="G4091" s="113"/>
      <c r="H4091" s="113" t="str">
        <f t="shared" si="63"/>
        <v>OfS</v>
      </c>
      <c r="I4091">
        <v>1</v>
      </c>
    </row>
    <row r="4092" spans="2:9">
      <c r="B4092" t="s">
        <v>308</v>
      </c>
      <c r="C4092" t="s">
        <v>374</v>
      </c>
      <c r="D4092" t="s">
        <v>34</v>
      </c>
      <c r="E4092" t="s">
        <v>366</v>
      </c>
      <c r="F4092" s="113" t="str">
        <f>VLOOKUP(B4092,'DEER BldgType Assignment'!$B$7:$C$139,2,FALSE)</f>
        <v>OfS</v>
      </c>
      <c r="G4092" s="113"/>
      <c r="H4092" s="113" t="str">
        <f t="shared" si="63"/>
        <v>OfS</v>
      </c>
      <c r="I4092">
        <v>1</v>
      </c>
    </row>
    <row r="4093" spans="2:9">
      <c r="B4093" t="s">
        <v>308</v>
      </c>
      <c r="C4093" t="s">
        <v>374</v>
      </c>
      <c r="D4093" t="s">
        <v>34</v>
      </c>
      <c r="E4093" t="s">
        <v>179</v>
      </c>
      <c r="F4093" s="113" t="str">
        <f>VLOOKUP(B4093,'DEER BldgType Assignment'!$B$7:$C$139,2,FALSE)</f>
        <v>OfS</v>
      </c>
      <c r="G4093" s="113"/>
      <c r="H4093" s="113" t="str">
        <f t="shared" si="63"/>
        <v>OfS</v>
      </c>
      <c r="I4093">
        <v>1</v>
      </c>
    </row>
    <row r="4094" spans="2:9">
      <c r="B4094" t="s">
        <v>308</v>
      </c>
      <c r="C4094" t="s">
        <v>374</v>
      </c>
      <c r="D4094" t="s">
        <v>34</v>
      </c>
      <c r="E4094" t="s">
        <v>418</v>
      </c>
      <c r="F4094" s="113" t="str">
        <f>VLOOKUP(B4094,'DEER BldgType Assignment'!$B$7:$C$139,2,FALSE)</f>
        <v>OfS</v>
      </c>
      <c r="G4094" s="113"/>
      <c r="H4094" s="113" t="str">
        <f t="shared" si="63"/>
        <v>OfS</v>
      </c>
      <c r="I4094">
        <v>1</v>
      </c>
    </row>
    <row r="4095" spans="2:9">
      <c r="B4095" t="s">
        <v>308</v>
      </c>
      <c r="C4095" t="s">
        <v>374</v>
      </c>
      <c r="D4095" t="s">
        <v>34</v>
      </c>
      <c r="E4095" t="s">
        <v>386</v>
      </c>
      <c r="F4095" s="113" t="str">
        <f>VLOOKUP(B4095,'DEER BldgType Assignment'!$B$7:$C$139,2,FALSE)</f>
        <v>OfS</v>
      </c>
      <c r="G4095" s="113"/>
      <c r="H4095" s="113" t="str">
        <f t="shared" si="63"/>
        <v>OfS</v>
      </c>
      <c r="I4095">
        <v>1</v>
      </c>
    </row>
    <row r="4096" spans="2:9">
      <c r="B4096" t="s">
        <v>291</v>
      </c>
      <c r="C4096" t="s">
        <v>17</v>
      </c>
      <c r="D4096" t="s">
        <v>100</v>
      </c>
      <c r="E4096" t="s">
        <v>130</v>
      </c>
      <c r="F4096" s="113" t="str">
        <f>VLOOKUP(B4096,'DEER BldgType Assignment'!$B$7:$C$139,2,FALSE)</f>
        <v>EPr</v>
      </c>
      <c r="G4096" s="113"/>
      <c r="H4096" s="113" t="str">
        <f t="shared" si="63"/>
        <v>EPr</v>
      </c>
      <c r="I4096">
        <v>3</v>
      </c>
    </row>
    <row r="4097" spans="2:9">
      <c r="B4097" t="s">
        <v>291</v>
      </c>
      <c r="C4097" t="s">
        <v>17</v>
      </c>
      <c r="D4097" t="s">
        <v>100</v>
      </c>
      <c r="E4097" t="s">
        <v>389</v>
      </c>
      <c r="F4097" s="113" t="str">
        <f>VLOOKUP(B4097,'DEER BldgType Assignment'!$B$7:$C$139,2,FALSE)</f>
        <v>EPr</v>
      </c>
      <c r="G4097" s="113"/>
      <c r="H4097" s="113" t="str">
        <f t="shared" si="63"/>
        <v>EPr</v>
      </c>
      <c r="I4097">
        <v>6</v>
      </c>
    </row>
    <row r="4098" spans="2:9">
      <c r="B4098" t="s">
        <v>291</v>
      </c>
      <c r="C4098" t="s">
        <v>17</v>
      </c>
      <c r="D4098" t="s">
        <v>100</v>
      </c>
      <c r="E4098" t="s">
        <v>395</v>
      </c>
      <c r="F4098" s="113" t="str">
        <f>VLOOKUP(B4098,'DEER BldgType Assignment'!$B$7:$C$139,2,FALSE)</f>
        <v>EPr</v>
      </c>
      <c r="G4098" s="113"/>
      <c r="H4098" s="113" t="str">
        <f t="shared" si="63"/>
        <v>EPr</v>
      </c>
      <c r="I4098">
        <v>2</v>
      </c>
    </row>
    <row r="4099" spans="2:9">
      <c r="B4099" t="s">
        <v>291</v>
      </c>
      <c r="C4099" t="s">
        <v>17</v>
      </c>
      <c r="D4099" t="s">
        <v>100</v>
      </c>
      <c r="E4099" t="s">
        <v>385</v>
      </c>
      <c r="F4099" s="113" t="str">
        <f>VLOOKUP(B4099,'DEER BldgType Assignment'!$B$7:$C$139,2,FALSE)</f>
        <v>EPr</v>
      </c>
      <c r="G4099" s="113"/>
      <c r="H4099" s="113" t="str">
        <f t="shared" si="63"/>
        <v>EPr</v>
      </c>
      <c r="I4099">
        <v>1</v>
      </c>
    </row>
    <row r="4100" spans="2:9">
      <c r="B4100" t="s">
        <v>291</v>
      </c>
      <c r="C4100" t="s">
        <v>17</v>
      </c>
      <c r="D4100" t="s">
        <v>100</v>
      </c>
      <c r="E4100" t="s">
        <v>391</v>
      </c>
      <c r="F4100" s="113" t="str">
        <f>VLOOKUP(B4100,'DEER BldgType Assignment'!$B$7:$C$139,2,FALSE)</f>
        <v>EPr</v>
      </c>
      <c r="G4100" s="113"/>
      <c r="H4100" s="113" t="str">
        <f t="shared" si="63"/>
        <v>EPr</v>
      </c>
      <c r="I4100">
        <v>3</v>
      </c>
    </row>
    <row r="4101" spans="2:9">
      <c r="B4101" t="s">
        <v>291</v>
      </c>
      <c r="C4101" t="s">
        <v>17</v>
      </c>
      <c r="D4101" t="s">
        <v>100</v>
      </c>
      <c r="E4101" t="s">
        <v>399</v>
      </c>
      <c r="F4101" s="113" t="str">
        <f>VLOOKUP(B4101,'DEER BldgType Assignment'!$B$7:$C$139,2,FALSE)</f>
        <v>EPr</v>
      </c>
      <c r="G4101" s="113"/>
      <c r="H4101" s="113" t="str">
        <f t="shared" si="63"/>
        <v>EPr</v>
      </c>
      <c r="I4101">
        <v>2</v>
      </c>
    </row>
    <row r="4102" spans="2:9">
      <c r="B4102" t="s">
        <v>291</v>
      </c>
      <c r="C4102" t="s">
        <v>17</v>
      </c>
      <c r="D4102" t="s">
        <v>100</v>
      </c>
      <c r="E4102" t="s">
        <v>418</v>
      </c>
      <c r="F4102" s="113" t="str">
        <f>VLOOKUP(B4102,'DEER BldgType Assignment'!$B$7:$C$139,2,FALSE)</f>
        <v>EPr</v>
      </c>
      <c r="G4102" s="113"/>
      <c r="H4102" s="113" t="str">
        <f t="shared" si="63"/>
        <v>EPr</v>
      </c>
      <c r="I4102">
        <v>1</v>
      </c>
    </row>
    <row r="4103" spans="2:9">
      <c r="B4103" t="s">
        <v>291</v>
      </c>
      <c r="C4103" t="s">
        <v>17</v>
      </c>
      <c r="D4103" t="s">
        <v>100</v>
      </c>
      <c r="E4103" t="s">
        <v>397</v>
      </c>
      <c r="F4103" s="113" t="str">
        <f>VLOOKUP(B4103,'DEER BldgType Assignment'!$B$7:$C$139,2,FALSE)</f>
        <v>EPr</v>
      </c>
      <c r="G4103" s="113"/>
      <c r="H4103" s="113" t="str">
        <f t="shared" si="63"/>
        <v>EPr</v>
      </c>
      <c r="I4103">
        <v>1</v>
      </c>
    </row>
    <row r="4104" spans="2:9">
      <c r="B4104" t="s">
        <v>291</v>
      </c>
      <c r="C4104" t="s">
        <v>17</v>
      </c>
      <c r="D4104" t="s">
        <v>100</v>
      </c>
      <c r="E4104" t="s">
        <v>398</v>
      </c>
      <c r="F4104" s="113" t="str">
        <f>VLOOKUP(B4104,'DEER BldgType Assignment'!$B$7:$C$139,2,FALSE)</f>
        <v>EPr</v>
      </c>
      <c r="G4104" s="113"/>
      <c r="H4104" s="113" t="str">
        <f t="shared" ref="H4104:H4167" si="64">IF(ISBLANK(G4104),F4104,G4104)</f>
        <v>EPr</v>
      </c>
      <c r="I4104">
        <v>2</v>
      </c>
    </row>
    <row r="4105" spans="2:9">
      <c r="B4105" t="s">
        <v>291</v>
      </c>
      <c r="C4105" t="s">
        <v>17</v>
      </c>
      <c r="D4105" t="s">
        <v>100</v>
      </c>
      <c r="E4105" t="s">
        <v>390</v>
      </c>
      <c r="F4105" s="113" t="str">
        <f>VLOOKUP(B4105,'DEER BldgType Assignment'!$B$7:$C$139,2,FALSE)</f>
        <v>EPr</v>
      </c>
      <c r="G4105" s="113"/>
      <c r="H4105" s="113" t="str">
        <f t="shared" si="64"/>
        <v>EPr</v>
      </c>
      <c r="I4105">
        <v>4</v>
      </c>
    </row>
    <row r="4106" spans="2:9">
      <c r="B4106" s="100" t="s">
        <v>229</v>
      </c>
      <c r="C4106" t="s">
        <v>48</v>
      </c>
      <c r="D4106" t="s">
        <v>105</v>
      </c>
      <c r="E4106" t="s">
        <v>366</v>
      </c>
      <c r="F4106" s="113" t="str">
        <f>VLOOKUP(B4106,'DEER BldgType Assignment'!$B$7:$C$139,2,FALSE)</f>
        <v>MLI</v>
      </c>
      <c r="G4106" s="113"/>
      <c r="H4106" s="113" t="str">
        <f t="shared" si="64"/>
        <v>MLI</v>
      </c>
      <c r="I4106">
        <v>1</v>
      </c>
    </row>
    <row r="4107" spans="2:9">
      <c r="B4107" s="100" t="s">
        <v>229</v>
      </c>
      <c r="C4107" t="s">
        <v>48</v>
      </c>
      <c r="D4107" t="s">
        <v>105</v>
      </c>
      <c r="E4107" t="s">
        <v>381</v>
      </c>
      <c r="F4107" s="113" t="str">
        <f>VLOOKUP(B4107,'DEER BldgType Assignment'!$B$7:$C$139,2,FALSE)</f>
        <v>MLI</v>
      </c>
      <c r="G4107" s="113"/>
      <c r="H4107" s="113" t="str">
        <f t="shared" si="64"/>
        <v>MLI</v>
      </c>
      <c r="I4107">
        <v>2</v>
      </c>
    </row>
    <row r="4108" spans="2:9">
      <c r="B4108" s="100" t="s">
        <v>229</v>
      </c>
      <c r="C4108" t="s">
        <v>48</v>
      </c>
      <c r="D4108" t="s">
        <v>105</v>
      </c>
      <c r="E4108" t="s">
        <v>387</v>
      </c>
      <c r="F4108" s="113" t="str">
        <f>VLOOKUP(B4108,'DEER BldgType Assignment'!$B$7:$C$139,2,FALSE)</f>
        <v>MLI</v>
      </c>
      <c r="G4108" s="113"/>
      <c r="H4108" s="113" t="str">
        <f t="shared" si="64"/>
        <v>MLI</v>
      </c>
      <c r="I4108">
        <v>1</v>
      </c>
    </row>
    <row r="4109" spans="2:9">
      <c r="B4109" s="100" t="s">
        <v>229</v>
      </c>
      <c r="C4109" t="s">
        <v>48</v>
      </c>
      <c r="D4109" t="s">
        <v>105</v>
      </c>
      <c r="E4109" t="s">
        <v>386</v>
      </c>
      <c r="F4109" s="113" t="str">
        <f>VLOOKUP(B4109,'DEER BldgType Assignment'!$B$7:$C$139,2,FALSE)</f>
        <v>MLI</v>
      </c>
      <c r="G4109" s="113"/>
      <c r="H4109" s="113" t="str">
        <f t="shared" si="64"/>
        <v>MLI</v>
      </c>
      <c r="I4109">
        <v>1</v>
      </c>
    </row>
    <row r="4110" spans="2:9">
      <c r="B4110" s="100" t="s">
        <v>229</v>
      </c>
      <c r="C4110" t="s">
        <v>48</v>
      </c>
      <c r="D4110" t="s">
        <v>105</v>
      </c>
      <c r="E4110" t="s">
        <v>381</v>
      </c>
      <c r="F4110" s="113" t="str">
        <f>VLOOKUP(B4110,'DEER BldgType Assignment'!$B$7:$C$139,2,FALSE)</f>
        <v>MLI</v>
      </c>
      <c r="G4110" s="113"/>
      <c r="H4110" s="113" t="str">
        <f t="shared" si="64"/>
        <v>MLI</v>
      </c>
      <c r="I4110">
        <v>1</v>
      </c>
    </row>
    <row r="4111" spans="2:9">
      <c r="B4111" s="100" t="s">
        <v>229</v>
      </c>
      <c r="C4111" t="s">
        <v>48</v>
      </c>
      <c r="D4111" t="s">
        <v>105</v>
      </c>
      <c r="E4111" t="s">
        <v>387</v>
      </c>
      <c r="F4111" s="113" t="str">
        <f>VLOOKUP(B4111,'DEER BldgType Assignment'!$B$7:$C$139,2,FALSE)</f>
        <v>MLI</v>
      </c>
      <c r="G4111" s="113"/>
      <c r="H4111" s="113" t="str">
        <f t="shared" si="64"/>
        <v>MLI</v>
      </c>
      <c r="I4111">
        <v>1</v>
      </c>
    </row>
    <row r="4112" spans="2:9">
      <c r="B4112" t="s">
        <v>223</v>
      </c>
      <c r="C4112" t="s">
        <v>276</v>
      </c>
      <c r="D4112" t="s">
        <v>105</v>
      </c>
      <c r="E4112" t="s">
        <v>400</v>
      </c>
      <c r="F4112" s="113" t="str">
        <f>VLOOKUP(B4112,'DEER BldgType Assignment'!$B$7:$C$139,2,FALSE)</f>
        <v>MLI</v>
      </c>
      <c r="G4112" s="113"/>
      <c r="H4112" s="113" t="str">
        <f t="shared" si="64"/>
        <v>MLI</v>
      </c>
      <c r="I4112">
        <v>2</v>
      </c>
    </row>
    <row r="4113" spans="2:9">
      <c r="B4113" t="s">
        <v>223</v>
      </c>
      <c r="C4113" t="s">
        <v>276</v>
      </c>
      <c r="D4113" t="s">
        <v>105</v>
      </c>
      <c r="E4113" t="s">
        <v>397</v>
      </c>
      <c r="F4113" s="113" t="str">
        <f>VLOOKUP(B4113,'DEER BldgType Assignment'!$B$7:$C$139,2,FALSE)</f>
        <v>MLI</v>
      </c>
      <c r="G4113" s="113"/>
      <c r="H4113" s="113" t="str">
        <f t="shared" si="64"/>
        <v>MLI</v>
      </c>
      <c r="I4113">
        <v>1</v>
      </c>
    </row>
    <row r="4114" spans="2:9">
      <c r="B4114" t="s">
        <v>223</v>
      </c>
      <c r="C4114" t="s">
        <v>276</v>
      </c>
      <c r="D4114" t="s">
        <v>105</v>
      </c>
      <c r="E4114" t="s">
        <v>398</v>
      </c>
      <c r="F4114" s="113" t="str">
        <f>VLOOKUP(B4114,'DEER BldgType Assignment'!$B$7:$C$139,2,FALSE)</f>
        <v>MLI</v>
      </c>
      <c r="G4114" s="113"/>
      <c r="H4114" s="113" t="str">
        <f t="shared" si="64"/>
        <v>MLI</v>
      </c>
      <c r="I4114">
        <v>1</v>
      </c>
    </row>
    <row r="4115" spans="2:9">
      <c r="B4115" t="s">
        <v>285</v>
      </c>
      <c r="C4115" t="s">
        <v>34</v>
      </c>
      <c r="D4115" t="s">
        <v>40</v>
      </c>
      <c r="E4115" t="s">
        <v>366</v>
      </c>
      <c r="F4115" s="113" t="str">
        <f>VLOOKUP(B4115,'DEER BldgType Assignment'!$B$7:$C$139,2,FALSE)</f>
        <v>MBT</v>
      </c>
      <c r="G4115" s="113"/>
      <c r="H4115" s="113" t="str">
        <f t="shared" si="64"/>
        <v>MBT</v>
      </c>
      <c r="I4115">
        <v>2</v>
      </c>
    </row>
    <row r="4116" spans="2:9">
      <c r="B4116" t="s">
        <v>285</v>
      </c>
      <c r="C4116" t="s">
        <v>34</v>
      </c>
      <c r="D4116" t="s">
        <v>40</v>
      </c>
      <c r="E4116" t="s">
        <v>387</v>
      </c>
      <c r="F4116" s="113" t="str">
        <f>VLOOKUP(B4116,'DEER BldgType Assignment'!$B$7:$C$139,2,FALSE)</f>
        <v>MBT</v>
      </c>
      <c r="G4116" s="113"/>
      <c r="H4116" s="113" t="str">
        <f t="shared" si="64"/>
        <v>MBT</v>
      </c>
      <c r="I4116">
        <v>2</v>
      </c>
    </row>
    <row r="4117" spans="2:9">
      <c r="B4117" t="s">
        <v>223</v>
      </c>
      <c r="C4117" t="s">
        <v>276</v>
      </c>
      <c r="D4117" t="s">
        <v>105</v>
      </c>
      <c r="E4117" t="s">
        <v>397</v>
      </c>
      <c r="F4117" s="113" t="str">
        <f>VLOOKUP(B4117,'DEER BldgType Assignment'!$B$7:$C$139,2,FALSE)</f>
        <v>MLI</v>
      </c>
      <c r="G4117" s="113"/>
      <c r="H4117" s="113" t="str">
        <f t="shared" si="64"/>
        <v>MLI</v>
      </c>
      <c r="I4117">
        <v>1</v>
      </c>
    </row>
    <row r="4118" spans="2:9">
      <c r="B4118" t="s">
        <v>223</v>
      </c>
      <c r="C4118" t="s">
        <v>276</v>
      </c>
      <c r="D4118" t="s">
        <v>105</v>
      </c>
      <c r="E4118" t="s">
        <v>398</v>
      </c>
      <c r="F4118" s="113" t="str">
        <f>VLOOKUP(B4118,'DEER BldgType Assignment'!$B$7:$C$139,2,FALSE)</f>
        <v>MLI</v>
      </c>
      <c r="G4118" s="113"/>
      <c r="H4118" s="113" t="str">
        <f t="shared" si="64"/>
        <v>MLI</v>
      </c>
      <c r="I4118">
        <v>1</v>
      </c>
    </row>
    <row r="4119" spans="2:9">
      <c r="B4119" t="s">
        <v>223</v>
      </c>
      <c r="C4119" t="s">
        <v>276</v>
      </c>
      <c r="D4119" t="s">
        <v>105</v>
      </c>
      <c r="E4119" t="s">
        <v>393</v>
      </c>
      <c r="F4119" s="113" t="str">
        <f>VLOOKUP(B4119,'DEER BldgType Assignment'!$B$7:$C$139,2,FALSE)</f>
        <v>MLI</v>
      </c>
      <c r="G4119" s="113"/>
      <c r="H4119" s="113" t="str">
        <f t="shared" si="64"/>
        <v>MLI</v>
      </c>
      <c r="I4119">
        <v>2</v>
      </c>
    </row>
    <row r="4120" spans="2:9">
      <c r="B4120" t="s">
        <v>223</v>
      </c>
      <c r="C4120" t="s">
        <v>276</v>
      </c>
      <c r="D4120" t="s">
        <v>105</v>
      </c>
      <c r="E4120" t="s">
        <v>408</v>
      </c>
      <c r="F4120" s="113" t="str">
        <f>VLOOKUP(B4120,'DEER BldgType Assignment'!$B$7:$C$139,2,FALSE)</f>
        <v>MLI</v>
      </c>
      <c r="G4120" s="113"/>
      <c r="H4120" s="113" t="str">
        <f t="shared" si="64"/>
        <v>MLI</v>
      </c>
      <c r="I4120">
        <v>2</v>
      </c>
    </row>
    <row r="4121" spans="2:9">
      <c r="B4121" t="s">
        <v>223</v>
      </c>
      <c r="C4121" t="s">
        <v>276</v>
      </c>
      <c r="D4121" t="s">
        <v>105</v>
      </c>
      <c r="E4121" t="s">
        <v>396</v>
      </c>
      <c r="F4121" s="113" t="str">
        <f>VLOOKUP(B4121,'DEER BldgType Assignment'!$B$7:$C$139,2,FALSE)</f>
        <v>MLI</v>
      </c>
      <c r="G4121" s="113"/>
      <c r="H4121" s="113" t="str">
        <f t="shared" si="64"/>
        <v>MLI</v>
      </c>
      <c r="I4121">
        <v>2</v>
      </c>
    </row>
    <row r="4122" spans="2:9">
      <c r="B4122" s="100" t="s">
        <v>279</v>
      </c>
      <c r="C4122" t="s">
        <v>44</v>
      </c>
      <c r="D4122" t="s">
        <v>42</v>
      </c>
      <c r="E4122" t="s">
        <v>405</v>
      </c>
      <c r="F4122" s="113" t="str">
        <f>VLOOKUP(B4122,'DEER BldgType Assignment'!$B$7:$C$139,2,FALSE)</f>
        <v>RFF</v>
      </c>
      <c r="G4122" s="113"/>
      <c r="H4122" s="113" t="str">
        <f t="shared" si="64"/>
        <v>RFF</v>
      </c>
      <c r="I4122">
        <v>1</v>
      </c>
    </row>
    <row r="4123" spans="2:9">
      <c r="B4123" s="100" t="s">
        <v>279</v>
      </c>
      <c r="C4123" t="s">
        <v>44</v>
      </c>
      <c r="D4123" t="s">
        <v>42</v>
      </c>
      <c r="E4123" t="s">
        <v>366</v>
      </c>
      <c r="F4123" s="113" t="str">
        <f>VLOOKUP(B4123,'DEER BldgType Assignment'!$B$7:$C$139,2,FALSE)</f>
        <v>RFF</v>
      </c>
      <c r="G4123" s="113"/>
      <c r="H4123" s="113" t="str">
        <f t="shared" si="64"/>
        <v>RFF</v>
      </c>
      <c r="I4123">
        <v>1</v>
      </c>
    </row>
    <row r="4124" spans="2:9">
      <c r="B4124" s="100" t="s">
        <v>279</v>
      </c>
      <c r="C4124" t="s">
        <v>44</v>
      </c>
      <c r="D4124" t="s">
        <v>42</v>
      </c>
      <c r="E4124" t="s">
        <v>386</v>
      </c>
      <c r="F4124" s="113" t="str">
        <f>VLOOKUP(B4124,'DEER BldgType Assignment'!$B$7:$C$139,2,FALSE)</f>
        <v>RFF</v>
      </c>
      <c r="G4124" s="113"/>
      <c r="H4124" s="113" t="str">
        <f t="shared" si="64"/>
        <v>RFF</v>
      </c>
      <c r="I4124">
        <v>1</v>
      </c>
    </row>
    <row r="4125" spans="2:9">
      <c r="B4125" s="100" t="s">
        <v>279</v>
      </c>
      <c r="C4125" t="s">
        <v>44</v>
      </c>
      <c r="D4125" t="s">
        <v>42</v>
      </c>
      <c r="E4125" t="s">
        <v>400</v>
      </c>
      <c r="F4125" s="113" t="str">
        <f>VLOOKUP(B4125,'DEER BldgType Assignment'!$B$7:$C$139,2,FALSE)</f>
        <v>RFF</v>
      </c>
      <c r="G4125" s="113"/>
      <c r="H4125" s="113" t="str">
        <f t="shared" si="64"/>
        <v>RFF</v>
      </c>
      <c r="I4125">
        <v>1</v>
      </c>
    </row>
    <row r="4126" spans="2:9">
      <c r="B4126" t="s">
        <v>344</v>
      </c>
      <c r="C4126" t="s">
        <v>373</v>
      </c>
      <c r="D4126" t="s">
        <v>52</v>
      </c>
      <c r="E4126" t="s">
        <v>366</v>
      </c>
      <c r="F4126" s="113" t="str">
        <f>VLOOKUP(B4126,'DEER BldgType Assignment'!$B$7:$C$139,2,FALSE)</f>
        <v>SUn</v>
      </c>
      <c r="G4126" s="113"/>
      <c r="H4126" s="113" t="str">
        <f t="shared" si="64"/>
        <v>SUn</v>
      </c>
      <c r="I4126">
        <v>2</v>
      </c>
    </row>
    <row r="4127" spans="2:9">
      <c r="B4127" t="s">
        <v>344</v>
      </c>
      <c r="C4127" t="s">
        <v>373</v>
      </c>
      <c r="D4127" t="s">
        <v>52</v>
      </c>
      <c r="E4127" t="s">
        <v>387</v>
      </c>
      <c r="F4127" s="113" t="str">
        <f>VLOOKUP(B4127,'DEER BldgType Assignment'!$B$7:$C$139,2,FALSE)</f>
        <v>SUn</v>
      </c>
      <c r="G4127" s="113"/>
      <c r="H4127" s="113" t="str">
        <f t="shared" si="64"/>
        <v>SUn</v>
      </c>
      <c r="I4127">
        <v>1</v>
      </c>
    </row>
    <row r="4128" spans="2:9">
      <c r="B4128" s="100" t="s">
        <v>298</v>
      </c>
      <c r="C4128" t="s">
        <v>276</v>
      </c>
      <c r="D4128" t="s">
        <v>34</v>
      </c>
      <c r="E4128" t="s">
        <v>398</v>
      </c>
      <c r="F4128" s="113" t="str">
        <f>VLOOKUP(B4128,'DEER BldgType Assignment'!$B$7:$C$139,2,FALSE)</f>
        <v>OfS</v>
      </c>
      <c r="G4128" s="113"/>
      <c r="H4128" s="113" t="str">
        <f t="shared" si="64"/>
        <v>OfS</v>
      </c>
      <c r="I4128">
        <v>1</v>
      </c>
    </row>
    <row r="4129" spans="2:9">
      <c r="B4129" s="100" t="s">
        <v>298</v>
      </c>
      <c r="C4129" t="s">
        <v>276</v>
      </c>
      <c r="D4129" t="s">
        <v>34</v>
      </c>
      <c r="E4129" t="s">
        <v>387</v>
      </c>
      <c r="F4129" s="113" t="str">
        <f>VLOOKUP(B4129,'DEER BldgType Assignment'!$B$7:$C$139,2,FALSE)</f>
        <v>OfS</v>
      </c>
      <c r="G4129" s="113"/>
      <c r="H4129" s="113" t="str">
        <f t="shared" si="64"/>
        <v>OfS</v>
      </c>
      <c r="I4129">
        <v>1</v>
      </c>
    </row>
    <row r="4130" spans="2:9">
      <c r="B4130" s="100" t="s">
        <v>298</v>
      </c>
      <c r="C4130" t="s">
        <v>276</v>
      </c>
      <c r="D4130" t="s">
        <v>34</v>
      </c>
      <c r="E4130" t="s">
        <v>379</v>
      </c>
      <c r="F4130" s="113" t="str">
        <f>VLOOKUP(B4130,'DEER BldgType Assignment'!$B$7:$C$139,2,FALSE)</f>
        <v>OfS</v>
      </c>
      <c r="G4130" s="113"/>
      <c r="H4130" s="113" t="str">
        <f t="shared" si="64"/>
        <v>OfS</v>
      </c>
      <c r="I4130">
        <v>1</v>
      </c>
    </row>
    <row r="4131" spans="2:9">
      <c r="B4131" s="100" t="s">
        <v>298</v>
      </c>
      <c r="C4131" t="s">
        <v>276</v>
      </c>
      <c r="D4131" t="s">
        <v>34</v>
      </c>
      <c r="E4131" t="s">
        <v>416</v>
      </c>
      <c r="F4131" s="113" t="str">
        <f>VLOOKUP(B4131,'DEER BldgType Assignment'!$B$7:$C$139,2,FALSE)</f>
        <v>OfS</v>
      </c>
      <c r="G4131" s="113"/>
      <c r="H4131" s="113" t="str">
        <f t="shared" si="64"/>
        <v>OfS</v>
      </c>
      <c r="I4131">
        <v>2</v>
      </c>
    </row>
    <row r="4132" spans="2:9">
      <c r="B4132" s="100" t="s">
        <v>298</v>
      </c>
      <c r="C4132" t="s">
        <v>276</v>
      </c>
      <c r="D4132" t="s">
        <v>34</v>
      </c>
      <c r="E4132" t="s">
        <v>385</v>
      </c>
      <c r="F4132" s="113" t="str">
        <f>VLOOKUP(B4132,'DEER BldgType Assignment'!$B$7:$C$139,2,FALSE)</f>
        <v>OfS</v>
      </c>
      <c r="G4132" s="113"/>
      <c r="H4132" s="113" t="str">
        <f t="shared" si="64"/>
        <v>OfS</v>
      </c>
      <c r="I4132">
        <v>1</v>
      </c>
    </row>
    <row r="4133" spans="2:9">
      <c r="B4133" s="100" t="s">
        <v>298</v>
      </c>
      <c r="C4133" t="s">
        <v>276</v>
      </c>
      <c r="D4133" t="s">
        <v>34</v>
      </c>
      <c r="E4133" t="s">
        <v>397</v>
      </c>
      <c r="F4133" s="113" t="str">
        <f>VLOOKUP(B4133,'DEER BldgType Assignment'!$B$7:$C$139,2,FALSE)</f>
        <v>OfS</v>
      </c>
      <c r="G4133" s="113"/>
      <c r="H4133" s="113" t="str">
        <f t="shared" si="64"/>
        <v>OfS</v>
      </c>
      <c r="I4133">
        <v>3</v>
      </c>
    </row>
    <row r="4134" spans="2:9">
      <c r="B4134" s="100" t="s">
        <v>298</v>
      </c>
      <c r="C4134" t="s">
        <v>276</v>
      </c>
      <c r="D4134" t="s">
        <v>34</v>
      </c>
      <c r="E4134" t="s">
        <v>366</v>
      </c>
      <c r="F4134" s="113" t="str">
        <f>VLOOKUP(B4134,'DEER BldgType Assignment'!$B$7:$C$139,2,FALSE)</f>
        <v>OfS</v>
      </c>
      <c r="G4134" s="113"/>
      <c r="H4134" s="113" t="str">
        <f t="shared" si="64"/>
        <v>OfS</v>
      </c>
      <c r="I4134">
        <v>1</v>
      </c>
    </row>
    <row r="4135" spans="2:9">
      <c r="B4135" t="s">
        <v>341</v>
      </c>
      <c r="C4135" t="s">
        <v>44</v>
      </c>
      <c r="D4135" t="s">
        <v>44</v>
      </c>
      <c r="E4135" t="s">
        <v>391</v>
      </c>
      <c r="F4135" s="113" t="str">
        <f>VLOOKUP(B4135,'DEER BldgType Assignment'!$B$7:$C$139,2,FALSE)</f>
        <v>RSD</v>
      </c>
      <c r="G4135" s="113"/>
      <c r="H4135" s="113" t="str">
        <f t="shared" si="64"/>
        <v>RSD</v>
      </c>
      <c r="I4135">
        <v>1</v>
      </c>
    </row>
    <row r="4136" spans="2:9">
      <c r="B4136" t="s">
        <v>341</v>
      </c>
      <c r="C4136" t="s">
        <v>44</v>
      </c>
      <c r="D4136" t="s">
        <v>44</v>
      </c>
      <c r="E4136" t="s">
        <v>400</v>
      </c>
      <c r="F4136" s="113" t="str">
        <f>VLOOKUP(B4136,'DEER BldgType Assignment'!$B$7:$C$139,2,FALSE)</f>
        <v>RSD</v>
      </c>
      <c r="G4136" s="113"/>
      <c r="H4136" s="113" t="str">
        <f t="shared" si="64"/>
        <v>RSD</v>
      </c>
      <c r="I4136">
        <v>1</v>
      </c>
    </row>
    <row r="4137" spans="2:9">
      <c r="B4137" t="s">
        <v>308</v>
      </c>
      <c r="C4137" t="s">
        <v>374</v>
      </c>
      <c r="D4137" t="s">
        <v>34</v>
      </c>
      <c r="E4137" t="s">
        <v>366</v>
      </c>
      <c r="F4137" s="113" t="str">
        <f>VLOOKUP(B4137,'DEER BldgType Assignment'!$B$7:$C$139,2,FALSE)</f>
        <v>OfS</v>
      </c>
      <c r="G4137" s="113"/>
      <c r="H4137" s="113" t="str">
        <f t="shared" si="64"/>
        <v>OfS</v>
      </c>
      <c r="I4137">
        <v>1</v>
      </c>
    </row>
    <row r="4138" spans="2:9">
      <c r="B4138" t="s">
        <v>308</v>
      </c>
      <c r="C4138" t="s">
        <v>374</v>
      </c>
      <c r="D4138" t="s">
        <v>34</v>
      </c>
      <c r="E4138" t="s">
        <v>385</v>
      </c>
      <c r="F4138" s="113" t="str">
        <f>VLOOKUP(B4138,'DEER BldgType Assignment'!$B$7:$C$139,2,FALSE)</f>
        <v>OfS</v>
      </c>
      <c r="G4138" s="113"/>
      <c r="H4138" s="113" t="str">
        <f t="shared" si="64"/>
        <v>OfS</v>
      </c>
      <c r="I4138">
        <v>1</v>
      </c>
    </row>
    <row r="4139" spans="2:9">
      <c r="B4139" t="s">
        <v>308</v>
      </c>
      <c r="C4139" t="s">
        <v>374</v>
      </c>
      <c r="D4139" t="s">
        <v>34</v>
      </c>
      <c r="E4139" t="s">
        <v>418</v>
      </c>
      <c r="F4139" s="113" t="str">
        <f>VLOOKUP(B4139,'DEER BldgType Assignment'!$B$7:$C$139,2,FALSE)</f>
        <v>OfS</v>
      </c>
      <c r="G4139" s="113"/>
      <c r="H4139" s="113" t="str">
        <f t="shared" si="64"/>
        <v>OfS</v>
      </c>
      <c r="I4139">
        <v>1</v>
      </c>
    </row>
    <row r="4140" spans="2:9">
      <c r="B4140" t="s">
        <v>308</v>
      </c>
      <c r="C4140" t="s">
        <v>374</v>
      </c>
      <c r="D4140" t="s">
        <v>34</v>
      </c>
      <c r="E4140" t="s">
        <v>398</v>
      </c>
      <c r="F4140" s="113" t="str">
        <f>VLOOKUP(B4140,'DEER BldgType Assignment'!$B$7:$C$139,2,FALSE)</f>
        <v>OfS</v>
      </c>
      <c r="G4140" s="113"/>
      <c r="H4140" s="113" t="str">
        <f t="shared" si="64"/>
        <v>OfS</v>
      </c>
      <c r="I4140">
        <v>1</v>
      </c>
    </row>
    <row r="4141" spans="2:9">
      <c r="B4141" t="s">
        <v>223</v>
      </c>
      <c r="C4141" t="s">
        <v>373</v>
      </c>
      <c r="D4141" t="s">
        <v>105</v>
      </c>
      <c r="E4141" t="s">
        <v>366</v>
      </c>
      <c r="F4141" s="113" t="str">
        <f>VLOOKUP(B4141,'DEER BldgType Assignment'!$B$7:$C$139,2,FALSE)</f>
        <v>MLI</v>
      </c>
      <c r="G4141" s="113"/>
      <c r="H4141" s="113" t="str">
        <f t="shared" si="64"/>
        <v>MLI</v>
      </c>
      <c r="I4141">
        <v>1</v>
      </c>
    </row>
    <row r="4142" spans="2:9">
      <c r="B4142" t="s">
        <v>223</v>
      </c>
      <c r="C4142" t="s">
        <v>373</v>
      </c>
      <c r="D4142" t="s">
        <v>105</v>
      </c>
      <c r="E4142" t="s">
        <v>398</v>
      </c>
      <c r="F4142" s="113" t="str">
        <f>VLOOKUP(B4142,'DEER BldgType Assignment'!$B$7:$C$139,2,FALSE)</f>
        <v>MLI</v>
      </c>
      <c r="G4142" s="113"/>
      <c r="H4142" s="113" t="str">
        <f t="shared" si="64"/>
        <v>MLI</v>
      </c>
      <c r="I4142">
        <v>1</v>
      </c>
    </row>
    <row r="4143" spans="2:9">
      <c r="B4143" t="s">
        <v>107</v>
      </c>
      <c r="C4143" t="s">
        <v>374</v>
      </c>
      <c r="D4143" t="s">
        <v>107</v>
      </c>
      <c r="E4143" t="s">
        <v>395</v>
      </c>
      <c r="F4143" s="113" t="str">
        <f>VLOOKUP(B4143,'DEER BldgType Assignment'!$B$7:$C$139,2,FALSE)</f>
        <v>Nrs</v>
      </c>
      <c r="G4143" s="113"/>
      <c r="H4143" s="113" t="str">
        <f t="shared" si="64"/>
        <v>Nrs</v>
      </c>
      <c r="I4143">
        <v>1</v>
      </c>
    </row>
    <row r="4144" spans="2:9">
      <c r="B4144" t="s">
        <v>107</v>
      </c>
      <c r="C4144" t="s">
        <v>374</v>
      </c>
      <c r="D4144" t="s">
        <v>107</v>
      </c>
      <c r="E4144" t="s">
        <v>179</v>
      </c>
      <c r="F4144" s="113" t="str">
        <f>VLOOKUP(B4144,'DEER BldgType Assignment'!$B$7:$C$139,2,FALSE)</f>
        <v>Nrs</v>
      </c>
      <c r="G4144" s="113"/>
      <c r="H4144" s="113" t="str">
        <f t="shared" si="64"/>
        <v>Nrs</v>
      </c>
      <c r="I4144">
        <v>1</v>
      </c>
    </row>
    <row r="4145" spans="2:9">
      <c r="B4145" t="s">
        <v>107</v>
      </c>
      <c r="C4145" t="s">
        <v>374</v>
      </c>
      <c r="D4145" t="s">
        <v>107</v>
      </c>
      <c r="E4145" t="s">
        <v>397</v>
      </c>
      <c r="F4145" s="113" t="str">
        <f>VLOOKUP(B4145,'DEER BldgType Assignment'!$B$7:$C$139,2,FALSE)</f>
        <v>Nrs</v>
      </c>
      <c r="G4145" s="113"/>
      <c r="H4145" s="113" t="str">
        <f t="shared" si="64"/>
        <v>Nrs</v>
      </c>
      <c r="I4145">
        <v>1</v>
      </c>
    </row>
    <row r="4146" spans="2:9">
      <c r="B4146" t="s">
        <v>107</v>
      </c>
      <c r="C4146" t="s">
        <v>374</v>
      </c>
      <c r="D4146" t="s">
        <v>107</v>
      </c>
      <c r="E4146" t="s">
        <v>383</v>
      </c>
      <c r="F4146" s="113" t="str">
        <f>VLOOKUP(B4146,'DEER BldgType Assignment'!$B$7:$C$139,2,FALSE)</f>
        <v>Nrs</v>
      </c>
      <c r="G4146" s="113"/>
      <c r="H4146" s="113" t="str">
        <f t="shared" si="64"/>
        <v>Nrs</v>
      </c>
      <c r="I4146">
        <v>3</v>
      </c>
    </row>
    <row r="4147" spans="2:9">
      <c r="B4147" t="s">
        <v>107</v>
      </c>
      <c r="C4147" t="s">
        <v>374</v>
      </c>
      <c r="D4147" t="s">
        <v>107</v>
      </c>
      <c r="E4147" t="s">
        <v>366</v>
      </c>
      <c r="F4147" s="113" t="str">
        <f>VLOOKUP(B4147,'DEER BldgType Assignment'!$B$7:$C$139,2,FALSE)</f>
        <v>Nrs</v>
      </c>
      <c r="G4147" s="113"/>
      <c r="H4147" s="113" t="str">
        <f t="shared" si="64"/>
        <v>Nrs</v>
      </c>
      <c r="I4147">
        <v>4</v>
      </c>
    </row>
    <row r="4148" spans="2:9">
      <c r="B4148" t="s">
        <v>107</v>
      </c>
      <c r="C4148" t="s">
        <v>374</v>
      </c>
      <c r="D4148" t="s">
        <v>107</v>
      </c>
      <c r="E4148" t="s">
        <v>400</v>
      </c>
      <c r="F4148" s="113" t="str">
        <f>VLOOKUP(B4148,'DEER BldgType Assignment'!$B$7:$C$139,2,FALSE)</f>
        <v>Nrs</v>
      </c>
      <c r="G4148" s="113"/>
      <c r="H4148" s="113" t="str">
        <f t="shared" si="64"/>
        <v>Nrs</v>
      </c>
      <c r="I4148">
        <v>3</v>
      </c>
    </row>
    <row r="4149" spans="2:9">
      <c r="B4149" t="s">
        <v>223</v>
      </c>
      <c r="C4149" t="s">
        <v>276</v>
      </c>
      <c r="D4149" t="s">
        <v>105</v>
      </c>
      <c r="E4149" t="s">
        <v>430</v>
      </c>
      <c r="F4149" s="113" t="str">
        <f>VLOOKUP(B4149,'DEER BldgType Assignment'!$B$7:$C$139,2,FALSE)</f>
        <v>MLI</v>
      </c>
      <c r="G4149" s="113"/>
      <c r="H4149" s="113" t="str">
        <f t="shared" si="64"/>
        <v>MLI</v>
      </c>
      <c r="I4149">
        <v>1</v>
      </c>
    </row>
    <row r="4150" spans="2:9">
      <c r="B4150" t="s">
        <v>333</v>
      </c>
      <c r="C4150" t="s">
        <v>375</v>
      </c>
      <c r="D4150" t="s">
        <v>46</v>
      </c>
      <c r="E4150" t="s">
        <v>387</v>
      </c>
      <c r="F4150" s="113" t="str">
        <f>VLOOKUP(B4150,'DEER BldgType Assignment'!$B$7:$C$139,2,FALSE)</f>
        <v>RtL</v>
      </c>
      <c r="G4150" s="113"/>
      <c r="H4150" s="113" t="str">
        <f t="shared" si="64"/>
        <v>RtL</v>
      </c>
      <c r="I4150">
        <v>5</v>
      </c>
    </row>
    <row r="4151" spans="2:9">
      <c r="B4151" t="s">
        <v>324</v>
      </c>
      <c r="C4151" t="s">
        <v>375</v>
      </c>
      <c r="D4151" t="s">
        <v>48</v>
      </c>
      <c r="E4151" t="s">
        <v>381</v>
      </c>
      <c r="F4151" s="113" t="str">
        <f>VLOOKUP(B4151,'DEER BldgType Assignment'!$B$7:$C$139,2,FALSE)</f>
        <v>RtS</v>
      </c>
      <c r="G4151" s="113"/>
      <c r="H4151" s="113" t="str">
        <f t="shared" si="64"/>
        <v>RtS</v>
      </c>
      <c r="I4151">
        <v>2</v>
      </c>
    </row>
    <row r="4152" spans="2:9">
      <c r="B4152" t="s">
        <v>324</v>
      </c>
      <c r="C4152" t="s">
        <v>375</v>
      </c>
      <c r="D4152" t="s">
        <v>48</v>
      </c>
      <c r="E4152" t="s">
        <v>401</v>
      </c>
      <c r="F4152" s="113" t="str">
        <f>VLOOKUP(B4152,'DEER BldgType Assignment'!$B$7:$C$139,2,FALSE)</f>
        <v>RtS</v>
      </c>
      <c r="G4152" s="113"/>
      <c r="H4152" s="113" t="str">
        <f t="shared" si="64"/>
        <v>RtS</v>
      </c>
      <c r="I4152">
        <v>1</v>
      </c>
    </row>
    <row r="4153" spans="2:9">
      <c r="B4153" s="100" t="s">
        <v>318</v>
      </c>
      <c r="C4153" t="s">
        <v>15</v>
      </c>
      <c r="D4153" t="s">
        <v>36</v>
      </c>
      <c r="E4153" t="s">
        <v>386</v>
      </c>
      <c r="F4153" s="113" t="str">
        <f>VLOOKUP(B4153,'DEER BldgType Assignment'!$B$7:$C$139,2,FALSE)</f>
        <v>OfL</v>
      </c>
      <c r="G4153" s="113"/>
      <c r="H4153" s="113" t="str">
        <f t="shared" si="64"/>
        <v>OfL</v>
      </c>
      <c r="I4153">
        <v>1</v>
      </c>
    </row>
    <row r="4154" spans="2:9">
      <c r="B4154" s="100" t="s">
        <v>318</v>
      </c>
      <c r="C4154" t="s">
        <v>15</v>
      </c>
      <c r="D4154" t="s">
        <v>36</v>
      </c>
      <c r="E4154" t="s">
        <v>398</v>
      </c>
      <c r="F4154" s="113" t="str">
        <f>VLOOKUP(B4154,'DEER BldgType Assignment'!$B$7:$C$139,2,FALSE)</f>
        <v>OfL</v>
      </c>
      <c r="G4154" s="113"/>
      <c r="H4154" s="113" t="str">
        <f t="shared" si="64"/>
        <v>OfL</v>
      </c>
      <c r="I4154">
        <v>1</v>
      </c>
    </row>
    <row r="4155" spans="2:9">
      <c r="B4155" s="100" t="s">
        <v>318</v>
      </c>
      <c r="C4155" t="s">
        <v>15</v>
      </c>
      <c r="D4155" t="s">
        <v>36</v>
      </c>
      <c r="E4155" t="s">
        <v>379</v>
      </c>
      <c r="F4155" s="113" t="str">
        <f>VLOOKUP(B4155,'DEER BldgType Assignment'!$B$7:$C$139,2,FALSE)</f>
        <v>OfL</v>
      </c>
      <c r="G4155" s="113"/>
      <c r="H4155" s="113" t="str">
        <f t="shared" si="64"/>
        <v>OfL</v>
      </c>
      <c r="I4155">
        <v>2</v>
      </c>
    </row>
    <row r="4156" spans="2:9">
      <c r="B4156" s="100" t="s">
        <v>318</v>
      </c>
      <c r="C4156" t="s">
        <v>15</v>
      </c>
      <c r="D4156" t="s">
        <v>36</v>
      </c>
      <c r="E4156" t="s">
        <v>402</v>
      </c>
      <c r="F4156" s="113" t="str">
        <f>VLOOKUP(B4156,'DEER BldgType Assignment'!$B$7:$C$139,2,FALSE)</f>
        <v>OfL</v>
      </c>
      <c r="G4156" s="113"/>
      <c r="H4156" s="113" t="str">
        <f t="shared" si="64"/>
        <v>OfL</v>
      </c>
      <c r="I4156">
        <v>1</v>
      </c>
    </row>
    <row r="4157" spans="2:9">
      <c r="B4157" s="100" t="s">
        <v>318</v>
      </c>
      <c r="C4157" t="s">
        <v>15</v>
      </c>
      <c r="D4157" t="s">
        <v>36</v>
      </c>
      <c r="E4157" t="s">
        <v>391</v>
      </c>
      <c r="F4157" s="113" t="str">
        <f>VLOOKUP(B4157,'DEER BldgType Assignment'!$B$7:$C$139,2,FALSE)</f>
        <v>OfL</v>
      </c>
      <c r="G4157" s="113"/>
      <c r="H4157" s="113" t="str">
        <f t="shared" si="64"/>
        <v>OfL</v>
      </c>
      <c r="I4157">
        <v>1</v>
      </c>
    </row>
    <row r="4158" spans="2:9">
      <c r="B4158" s="100" t="s">
        <v>318</v>
      </c>
      <c r="C4158" t="s">
        <v>15</v>
      </c>
      <c r="D4158" t="s">
        <v>36</v>
      </c>
      <c r="E4158" t="s">
        <v>397</v>
      </c>
      <c r="F4158" s="113" t="str">
        <f>VLOOKUP(B4158,'DEER BldgType Assignment'!$B$7:$C$139,2,FALSE)</f>
        <v>OfL</v>
      </c>
      <c r="G4158" s="113"/>
      <c r="H4158" s="113" t="str">
        <f t="shared" si="64"/>
        <v>OfL</v>
      </c>
      <c r="I4158">
        <v>1</v>
      </c>
    </row>
    <row r="4159" spans="2:9">
      <c r="B4159" s="100" t="s">
        <v>318</v>
      </c>
      <c r="C4159" t="s">
        <v>15</v>
      </c>
      <c r="D4159" t="s">
        <v>36</v>
      </c>
      <c r="E4159" t="s">
        <v>366</v>
      </c>
      <c r="F4159" s="113" t="str">
        <f>VLOOKUP(B4159,'DEER BldgType Assignment'!$B$7:$C$139,2,FALSE)</f>
        <v>OfL</v>
      </c>
      <c r="G4159" s="113"/>
      <c r="H4159" s="113" t="str">
        <f t="shared" si="64"/>
        <v>OfL</v>
      </c>
      <c r="I4159">
        <v>2</v>
      </c>
    </row>
    <row r="4160" spans="2:9">
      <c r="B4160" t="s">
        <v>324</v>
      </c>
      <c r="C4160" t="s">
        <v>48</v>
      </c>
      <c r="D4160" t="s">
        <v>48</v>
      </c>
      <c r="E4160" t="s">
        <v>387</v>
      </c>
      <c r="F4160" s="113" t="str">
        <f>VLOOKUP(B4160,'DEER BldgType Assignment'!$B$7:$C$139,2,FALSE)</f>
        <v>RtS</v>
      </c>
      <c r="G4160" s="113"/>
      <c r="H4160" s="113" t="str">
        <f t="shared" si="64"/>
        <v>RtS</v>
      </c>
      <c r="I4160">
        <v>1</v>
      </c>
    </row>
    <row r="4161" spans="2:9">
      <c r="B4161" t="s">
        <v>282</v>
      </c>
      <c r="C4161" t="s">
        <v>276</v>
      </c>
      <c r="D4161" t="s">
        <v>105</v>
      </c>
      <c r="E4161" t="s">
        <v>387</v>
      </c>
      <c r="F4161" s="113" t="str">
        <f>VLOOKUP(B4161,'DEER BldgType Assignment'!$B$7:$C$139,2,FALSE)</f>
        <v>MLI</v>
      </c>
      <c r="G4161" s="113"/>
      <c r="H4161" s="113" t="str">
        <f t="shared" si="64"/>
        <v>MLI</v>
      </c>
      <c r="I4161">
        <v>2</v>
      </c>
    </row>
    <row r="4162" spans="2:9">
      <c r="B4162" t="s">
        <v>267</v>
      </c>
      <c r="C4162" t="s">
        <v>373</v>
      </c>
      <c r="D4162" t="s">
        <v>50</v>
      </c>
      <c r="E4162" t="s">
        <v>379</v>
      </c>
      <c r="F4162" s="113" t="str">
        <f>VLOOKUP(B4162,'DEER BldgType Assignment'!$B$7:$C$139,2,FALSE)</f>
        <v>SCn</v>
      </c>
      <c r="G4162" s="113"/>
      <c r="H4162" s="113" t="str">
        <f t="shared" si="64"/>
        <v>SCn</v>
      </c>
      <c r="I4162">
        <v>1</v>
      </c>
    </row>
    <row r="4163" spans="2:9">
      <c r="B4163" t="s">
        <v>267</v>
      </c>
      <c r="C4163" t="s">
        <v>373</v>
      </c>
      <c r="D4163" t="s">
        <v>50</v>
      </c>
      <c r="E4163" t="s">
        <v>391</v>
      </c>
      <c r="F4163" s="113" t="str">
        <f>VLOOKUP(B4163,'DEER BldgType Assignment'!$B$7:$C$139,2,FALSE)</f>
        <v>SCn</v>
      </c>
      <c r="G4163" s="113"/>
      <c r="H4163" s="113" t="str">
        <f t="shared" si="64"/>
        <v>SCn</v>
      </c>
      <c r="I4163">
        <v>2</v>
      </c>
    </row>
    <row r="4164" spans="2:9">
      <c r="B4164" t="s">
        <v>267</v>
      </c>
      <c r="C4164" t="s">
        <v>373</v>
      </c>
      <c r="D4164" t="s">
        <v>50</v>
      </c>
      <c r="E4164" t="s">
        <v>392</v>
      </c>
      <c r="F4164" s="113" t="str">
        <f>VLOOKUP(B4164,'DEER BldgType Assignment'!$B$7:$C$139,2,FALSE)</f>
        <v>SCn</v>
      </c>
      <c r="G4164" s="113"/>
      <c r="H4164" s="113" t="str">
        <f t="shared" si="64"/>
        <v>SCn</v>
      </c>
      <c r="I4164">
        <v>1</v>
      </c>
    </row>
    <row r="4165" spans="2:9">
      <c r="B4165" t="s">
        <v>267</v>
      </c>
      <c r="C4165" t="s">
        <v>373</v>
      </c>
      <c r="D4165" t="s">
        <v>50</v>
      </c>
      <c r="E4165" t="s">
        <v>378</v>
      </c>
      <c r="F4165" s="113" t="str">
        <f>VLOOKUP(B4165,'DEER BldgType Assignment'!$B$7:$C$139,2,FALSE)</f>
        <v>SCn</v>
      </c>
      <c r="G4165" s="113"/>
      <c r="H4165" s="113" t="str">
        <f t="shared" si="64"/>
        <v>SCn</v>
      </c>
      <c r="I4165">
        <v>4</v>
      </c>
    </row>
    <row r="4166" spans="2:9">
      <c r="B4166" t="s">
        <v>267</v>
      </c>
      <c r="C4166" t="s">
        <v>373</v>
      </c>
      <c r="D4166" t="s">
        <v>50</v>
      </c>
      <c r="E4166" t="s">
        <v>386</v>
      </c>
      <c r="F4166" s="113" t="str">
        <f>VLOOKUP(B4166,'DEER BldgType Assignment'!$B$7:$C$139,2,FALSE)</f>
        <v>SCn</v>
      </c>
      <c r="G4166" s="113"/>
      <c r="H4166" s="113" t="str">
        <f t="shared" si="64"/>
        <v>SCn</v>
      </c>
      <c r="I4166">
        <v>2</v>
      </c>
    </row>
    <row r="4167" spans="2:9">
      <c r="B4167" t="s">
        <v>267</v>
      </c>
      <c r="C4167" t="s">
        <v>373</v>
      </c>
      <c r="D4167" t="s">
        <v>50</v>
      </c>
      <c r="E4167" t="s">
        <v>366</v>
      </c>
      <c r="F4167" s="113" t="str">
        <f>VLOOKUP(B4167,'DEER BldgType Assignment'!$B$7:$C$139,2,FALSE)</f>
        <v>SCn</v>
      </c>
      <c r="G4167" s="113"/>
      <c r="H4167" s="113" t="str">
        <f t="shared" si="64"/>
        <v>SCn</v>
      </c>
      <c r="I4167">
        <v>2</v>
      </c>
    </row>
    <row r="4168" spans="2:9">
      <c r="B4168" t="s">
        <v>267</v>
      </c>
      <c r="C4168" t="s">
        <v>373</v>
      </c>
      <c r="D4168" t="s">
        <v>50</v>
      </c>
      <c r="E4168" t="s">
        <v>429</v>
      </c>
      <c r="F4168" s="113" t="str">
        <f>VLOOKUP(B4168,'DEER BldgType Assignment'!$B$7:$C$139,2,FALSE)</f>
        <v>SCn</v>
      </c>
      <c r="G4168" s="113"/>
      <c r="H4168" s="113" t="str">
        <f t="shared" ref="H4168:H4231" si="65">IF(ISBLANK(G4168),F4168,G4168)</f>
        <v>SCn</v>
      </c>
      <c r="I4168">
        <v>1</v>
      </c>
    </row>
    <row r="4169" spans="2:9">
      <c r="B4169" t="s">
        <v>267</v>
      </c>
      <c r="C4169" t="s">
        <v>373</v>
      </c>
      <c r="D4169" t="s">
        <v>50</v>
      </c>
      <c r="E4169" t="s">
        <v>400</v>
      </c>
      <c r="F4169" s="113" t="str">
        <f>VLOOKUP(B4169,'DEER BldgType Assignment'!$B$7:$C$139,2,FALSE)</f>
        <v>SCn</v>
      </c>
      <c r="G4169" s="113"/>
      <c r="H4169" s="113" t="str">
        <f t="shared" si="65"/>
        <v>SCn</v>
      </c>
      <c r="I4169">
        <v>5</v>
      </c>
    </row>
    <row r="4170" spans="2:9">
      <c r="B4170" t="s">
        <v>281</v>
      </c>
      <c r="C4170" t="s">
        <v>375</v>
      </c>
      <c r="D4170" t="s">
        <v>45</v>
      </c>
      <c r="E4170" t="s">
        <v>401</v>
      </c>
      <c r="F4170" s="113" t="str">
        <f>VLOOKUP(B4170,'DEER BldgType Assignment'!$B$7:$C$139,2,FALSE)</f>
        <v>Rt3</v>
      </c>
      <c r="G4170" s="113"/>
      <c r="H4170" s="113" t="str">
        <f t="shared" si="65"/>
        <v>Rt3</v>
      </c>
      <c r="I4170">
        <v>1</v>
      </c>
    </row>
    <row r="4171" spans="2:9">
      <c r="B4171" t="s">
        <v>344</v>
      </c>
      <c r="C4171" t="s">
        <v>373</v>
      </c>
      <c r="D4171" t="s">
        <v>52</v>
      </c>
      <c r="E4171" t="s">
        <v>385</v>
      </c>
      <c r="F4171" s="113" t="str">
        <f>VLOOKUP(B4171,'DEER BldgType Assignment'!$B$7:$C$139,2,FALSE)</f>
        <v>SUn</v>
      </c>
      <c r="G4171" s="113"/>
      <c r="H4171" s="113" t="str">
        <f t="shared" si="65"/>
        <v>SUn</v>
      </c>
      <c r="I4171">
        <v>1</v>
      </c>
    </row>
    <row r="4172" spans="2:9">
      <c r="B4172" t="s">
        <v>344</v>
      </c>
      <c r="C4172" t="s">
        <v>373</v>
      </c>
      <c r="D4172" t="s">
        <v>52</v>
      </c>
      <c r="E4172" t="s">
        <v>406</v>
      </c>
      <c r="F4172" s="113" t="str">
        <f>VLOOKUP(B4172,'DEER BldgType Assignment'!$B$7:$C$139,2,FALSE)</f>
        <v>SUn</v>
      </c>
      <c r="G4172" s="113"/>
      <c r="H4172" s="113" t="str">
        <f t="shared" si="65"/>
        <v>SUn</v>
      </c>
      <c r="I4172">
        <v>1</v>
      </c>
    </row>
    <row r="4173" spans="2:9">
      <c r="B4173" t="s">
        <v>344</v>
      </c>
      <c r="C4173" t="s">
        <v>373</v>
      </c>
      <c r="D4173" t="s">
        <v>52</v>
      </c>
      <c r="E4173" t="s">
        <v>397</v>
      </c>
      <c r="F4173" s="113" t="str">
        <f>VLOOKUP(B4173,'DEER BldgType Assignment'!$B$7:$C$139,2,FALSE)</f>
        <v>SUn</v>
      </c>
      <c r="G4173" s="113"/>
      <c r="H4173" s="113" t="str">
        <f t="shared" si="65"/>
        <v>SUn</v>
      </c>
      <c r="I4173">
        <v>1</v>
      </c>
    </row>
    <row r="4174" spans="2:9">
      <c r="B4174" t="s">
        <v>344</v>
      </c>
      <c r="C4174" t="s">
        <v>373</v>
      </c>
      <c r="D4174" t="s">
        <v>52</v>
      </c>
      <c r="E4174" t="s">
        <v>386</v>
      </c>
      <c r="F4174" s="113" t="str">
        <f>VLOOKUP(B4174,'DEER BldgType Assignment'!$B$7:$C$139,2,FALSE)</f>
        <v>SUn</v>
      </c>
      <c r="G4174" s="113"/>
      <c r="H4174" s="113" t="str">
        <f t="shared" si="65"/>
        <v>SUn</v>
      </c>
      <c r="I4174">
        <v>1</v>
      </c>
    </row>
    <row r="4175" spans="2:9">
      <c r="B4175" t="s">
        <v>344</v>
      </c>
      <c r="C4175" t="s">
        <v>373</v>
      </c>
      <c r="D4175" t="s">
        <v>52</v>
      </c>
      <c r="E4175" t="s">
        <v>366</v>
      </c>
      <c r="F4175" s="113" t="str">
        <f>VLOOKUP(B4175,'DEER BldgType Assignment'!$B$7:$C$139,2,FALSE)</f>
        <v>SUn</v>
      </c>
      <c r="G4175" s="113"/>
      <c r="H4175" s="113" t="str">
        <f t="shared" si="65"/>
        <v>SUn</v>
      </c>
      <c r="I4175">
        <v>1</v>
      </c>
    </row>
    <row r="4176" spans="2:9">
      <c r="B4176" t="s">
        <v>107</v>
      </c>
      <c r="C4176" t="s">
        <v>374</v>
      </c>
      <c r="D4176" t="s">
        <v>107</v>
      </c>
      <c r="E4176" t="s">
        <v>391</v>
      </c>
      <c r="F4176" s="113" t="str">
        <f>VLOOKUP(B4176,'DEER BldgType Assignment'!$B$7:$C$139,2,FALSE)</f>
        <v>Nrs</v>
      </c>
      <c r="G4176" s="113"/>
      <c r="H4176" s="113" t="str">
        <f t="shared" si="65"/>
        <v>Nrs</v>
      </c>
      <c r="I4176">
        <v>1</v>
      </c>
    </row>
    <row r="4177" spans="2:9">
      <c r="B4177" t="s">
        <v>107</v>
      </c>
      <c r="C4177" t="s">
        <v>374</v>
      </c>
      <c r="D4177" t="s">
        <v>107</v>
      </c>
      <c r="E4177" t="s">
        <v>405</v>
      </c>
      <c r="F4177" s="113" t="str">
        <f>VLOOKUP(B4177,'DEER BldgType Assignment'!$B$7:$C$139,2,FALSE)</f>
        <v>Nrs</v>
      </c>
      <c r="G4177" s="113"/>
      <c r="H4177" s="113" t="str">
        <f t="shared" si="65"/>
        <v>Nrs</v>
      </c>
      <c r="I4177">
        <v>1</v>
      </c>
    </row>
    <row r="4178" spans="2:9">
      <c r="B4178" t="s">
        <v>107</v>
      </c>
      <c r="C4178" t="s">
        <v>374</v>
      </c>
      <c r="D4178" t="s">
        <v>107</v>
      </c>
      <c r="E4178" t="s">
        <v>386</v>
      </c>
      <c r="F4178" s="113" t="str">
        <f>VLOOKUP(B4178,'DEER BldgType Assignment'!$B$7:$C$139,2,FALSE)</f>
        <v>Nrs</v>
      </c>
      <c r="G4178" s="113"/>
      <c r="H4178" s="113" t="str">
        <f t="shared" si="65"/>
        <v>Nrs</v>
      </c>
      <c r="I4178">
        <v>1</v>
      </c>
    </row>
    <row r="4179" spans="2:9">
      <c r="B4179" t="s">
        <v>292</v>
      </c>
      <c r="C4179" t="s">
        <v>42</v>
      </c>
      <c r="D4179" t="s">
        <v>42</v>
      </c>
      <c r="E4179" t="s">
        <v>391</v>
      </c>
      <c r="F4179" s="113" t="str">
        <f>VLOOKUP(B4179,'DEER BldgType Assignment'!$B$7:$C$139,2,FALSE)</f>
        <v>RFF</v>
      </c>
      <c r="G4179" s="113"/>
      <c r="H4179" s="113" t="str">
        <f t="shared" si="65"/>
        <v>RFF</v>
      </c>
      <c r="I4179">
        <v>1</v>
      </c>
    </row>
    <row r="4180" spans="2:9">
      <c r="B4180" t="s">
        <v>292</v>
      </c>
      <c r="C4180" t="s">
        <v>42</v>
      </c>
      <c r="D4180" t="s">
        <v>42</v>
      </c>
      <c r="E4180" t="s">
        <v>366</v>
      </c>
      <c r="F4180" s="113" t="str">
        <f>VLOOKUP(B4180,'DEER BldgType Assignment'!$B$7:$C$139,2,FALSE)</f>
        <v>RFF</v>
      </c>
      <c r="G4180" s="113"/>
      <c r="H4180" s="113" t="str">
        <f t="shared" si="65"/>
        <v>RFF</v>
      </c>
      <c r="I4180">
        <v>1</v>
      </c>
    </row>
    <row r="4181" spans="2:9">
      <c r="B4181" t="s">
        <v>292</v>
      </c>
      <c r="C4181" t="s">
        <v>42</v>
      </c>
      <c r="D4181" t="s">
        <v>42</v>
      </c>
      <c r="E4181" t="s">
        <v>405</v>
      </c>
      <c r="F4181" s="113" t="str">
        <f>VLOOKUP(B4181,'DEER BldgType Assignment'!$B$7:$C$139,2,FALSE)</f>
        <v>RFF</v>
      </c>
      <c r="G4181" s="113"/>
      <c r="H4181" s="113" t="str">
        <f t="shared" si="65"/>
        <v>RFF</v>
      </c>
      <c r="I4181">
        <v>1</v>
      </c>
    </row>
    <row r="4182" spans="2:9">
      <c r="B4182" t="s">
        <v>292</v>
      </c>
      <c r="C4182" t="s">
        <v>42</v>
      </c>
      <c r="D4182" t="s">
        <v>42</v>
      </c>
      <c r="E4182" t="s">
        <v>400</v>
      </c>
      <c r="F4182" s="113" t="str">
        <f>VLOOKUP(B4182,'DEER BldgType Assignment'!$B$7:$C$139,2,FALSE)</f>
        <v>RFF</v>
      </c>
      <c r="G4182" s="113"/>
      <c r="H4182" s="113" t="str">
        <f t="shared" si="65"/>
        <v>RFF</v>
      </c>
      <c r="I4182">
        <v>1</v>
      </c>
    </row>
    <row r="4183" spans="2:9">
      <c r="B4183" t="s">
        <v>344</v>
      </c>
      <c r="C4183" t="s">
        <v>373</v>
      </c>
      <c r="D4183" t="s">
        <v>52</v>
      </c>
      <c r="E4183" t="s">
        <v>366</v>
      </c>
      <c r="F4183" s="113" t="str">
        <f>VLOOKUP(B4183,'DEER BldgType Assignment'!$B$7:$C$139,2,FALSE)</f>
        <v>SUn</v>
      </c>
      <c r="G4183" s="113"/>
      <c r="H4183" s="113" t="str">
        <f t="shared" si="65"/>
        <v>SUn</v>
      </c>
      <c r="I4183">
        <v>2</v>
      </c>
    </row>
    <row r="4184" spans="2:9">
      <c r="B4184" s="100" t="s">
        <v>255</v>
      </c>
      <c r="C4184" t="s">
        <v>44</v>
      </c>
      <c r="D4184" t="s">
        <v>44</v>
      </c>
      <c r="E4184" t="s">
        <v>405</v>
      </c>
      <c r="F4184" s="113" t="str">
        <f>VLOOKUP(B4184,'DEER BldgType Assignment'!$B$7:$C$139,2,FALSE)</f>
        <v>RSD</v>
      </c>
      <c r="G4184" s="113"/>
      <c r="H4184" s="113" t="str">
        <f t="shared" si="65"/>
        <v>RSD</v>
      </c>
      <c r="I4184">
        <v>1</v>
      </c>
    </row>
    <row r="4185" spans="2:9">
      <c r="B4185" s="100" t="s">
        <v>298</v>
      </c>
      <c r="C4185" t="s">
        <v>276</v>
      </c>
      <c r="D4185" t="s">
        <v>34</v>
      </c>
      <c r="E4185" t="s">
        <v>398</v>
      </c>
      <c r="F4185" s="113" t="str">
        <f>VLOOKUP(B4185,'DEER BldgType Assignment'!$B$7:$C$139,2,FALSE)</f>
        <v>OfS</v>
      </c>
      <c r="G4185" s="113"/>
      <c r="H4185" s="113" t="str">
        <f t="shared" si="65"/>
        <v>OfS</v>
      </c>
      <c r="I4185">
        <v>1</v>
      </c>
    </row>
    <row r="4186" spans="2:9">
      <c r="B4186" s="100" t="s">
        <v>298</v>
      </c>
      <c r="C4186" t="s">
        <v>276</v>
      </c>
      <c r="D4186" t="s">
        <v>34</v>
      </c>
      <c r="E4186" t="s">
        <v>397</v>
      </c>
      <c r="F4186" s="113" t="str">
        <f>VLOOKUP(B4186,'DEER BldgType Assignment'!$B$7:$C$139,2,FALSE)</f>
        <v>OfS</v>
      </c>
      <c r="G4186" s="113"/>
      <c r="H4186" s="113" t="str">
        <f t="shared" si="65"/>
        <v>OfS</v>
      </c>
      <c r="I4186">
        <v>2</v>
      </c>
    </row>
    <row r="4187" spans="2:9">
      <c r="B4187" s="100" t="s">
        <v>298</v>
      </c>
      <c r="C4187" t="s">
        <v>276</v>
      </c>
      <c r="D4187" t="s">
        <v>34</v>
      </c>
      <c r="E4187" t="s">
        <v>388</v>
      </c>
      <c r="F4187" s="113" t="str">
        <f>VLOOKUP(B4187,'DEER BldgType Assignment'!$B$7:$C$139,2,FALSE)</f>
        <v>OfS</v>
      </c>
      <c r="G4187" s="113"/>
      <c r="H4187" s="113" t="str">
        <f t="shared" si="65"/>
        <v>OfS</v>
      </c>
      <c r="I4187">
        <v>2</v>
      </c>
    </row>
    <row r="4188" spans="2:9">
      <c r="B4188" s="100" t="s">
        <v>298</v>
      </c>
      <c r="C4188" t="s">
        <v>276</v>
      </c>
      <c r="D4188" t="s">
        <v>34</v>
      </c>
      <c r="E4188" t="s">
        <v>379</v>
      </c>
      <c r="F4188" s="113" t="str">
        <f>VLOOKUP(B4188,'DEER BldgType Assignment'!$B$7:$C$139,2,FALSE)</f>
        <v>OfS</v>
      </c>
      <c r="G4188" s="113"/>
      <c r="H4188" s="113" t="str">
        <f t="shared" si="65"/>
        <v>OfS</v>
      </c>
      <c r="I4188">
        <v>1</v>
      </c>
    </row>
    <row r="4189" spans="2:9">
      <c r="B4189" t="s">
        <v>344</v>
      </c>
      <c r="C4189" t="s">
        <v>373</v>
      </c>
      <c r="D4189" t="s">
        <v>52</v>
      </c>
      <c r="E4189" t="s">
        <v>391</v>
      </c>
      <c r="F4189" s="113" t="str">
        <f>VLOOKUP(B4189,'DEER BldgType Assignment'!$B$7:$C$139,2,FALSE)</f>
        <v>SUn</v>
      </c>
      <c r="G4189" s="113"/>
      <c r="H4189" s="113" t="str">
        <f t="shared" si="65"/>
        <v>SUn</v>
      </c>
      <c r="I4189">
        <v>1</v>
      </c>
    </row>
    <row r="4190" spans="2:9">
      <c r="B4190" t="s">
        <v>344</v>
      </c>
      <c r="C4190" t="s">
        <v>373</v>
      </c>
      <c r="D4190" t="s">
        <v>52</v>
      </c>
      <c r="E4190" t="s">
        <v>406</v>
      </c>
      <c r="F4190" s="113" t="str">
        <f>VLOOKUP(B4190,'DEER BldgType Assignment'!$B$7:$C$139,2,FALSE)</f>
        <v>SUn</v>
      </c>
      <c r="G4190" s="113"/>
      <c r="H4190" s="113" t="str">
        <f t="shared" si="65"/>
        <v>SUn</v>
      </c>
      <c r="I4190">
        <v>1</v>
      </c>
    </row>
    <row r="4191" spans="2:9">
      <c r="B4191" t="s">
        <v>344</v>
      </c>
      <c r="C4191" t="s">
        <v>373</v>
      </c>
      <c r="D4191" t="s">
        <v>52</v>
      </c>
      <c r="E4191" t="s">
        <v>397</v>
      </c>
      <c r="F4191" s="113" t="str">
        <f>VLOOKUP(B4191,'DEER BldgType Assignment'!$B$7:$C$139,2,FALSE)</f>
        <v>SUn</v>
      </c>
      <c r="G4191" s="113"/>
      <c r="H4191" s="113" t="str">
        <f t="shared" si="65"/>
        <v>SUn</v>
      </c>
      <c r="I4191">
        <v>3</v>
      </c>
    </row>
    <row r="4192" spans="2:9">
      <c r="B4192" t="s">
        <v>344</v>
      </c>
      <c r="C4192" t="s">
        <v>373</v>
      </c>
      <c r="D4192" t="s">
        <v>52</v>
      </c>
      <c r="E4192" t="s">
        <v>401</v>
      </c>
      <c r="F4192" s="113" t="str">
        <f>VLOOKUP(B4192,'DEER BldgType Assignment'!$B$7:$C$139,2,FALSE)</f>
        <v>SUn</v>
      </c>
      <c r="G4192" s="113"/>
      <c r="H4192" s="113" t="str">
        <f t="shared" si="65"/>
        <v>SUn</v>
      </c>
      <c r="I4192">
        <v>1</v>
      </c>
    </row>
    <row r="4193" spans="2:9">
      <c r="B4193" t="s">
        <v>281</v>
      </c>
      <c r="C4193" t="s">
        <v>48</v>
      </c>
      <c r="D4193" t="s">
        <v>48</v>
      </c>
      <c r="E4193" t="s">
        <v>408</v>
      </c>
      <c r="F4193" s="113" t="str">
        <f>VLOOKUP(B4193,'DEER BldgType Assignment'!$B$7:$C$139,2,FALSE)</f>
        <v>Rt3</v>
      </c>
      <c r="G4193" s="113" t="s">
        <v>189</v>
      </c>
      <c r="H4193" s="113" t="str">
        <f t="shared" si="65"/>
        <v>RtS</v>
      </c>
      <c r="I4193">
        <v>1</v>
      </c>
    </row>
    <row r="4194" spans="2:9">
      <c r="B4194" t="s">
        <v>281</v>
      </c>
      <c r="C4194" t="s">
        <v>48</v>
      </c>
      <c r="D4194" t="s">
        <v>48</v>
      </c>
      <c r="E4194" t="s">
        <v>406</v>
      </c>
      <c r="F4194" s="113" t="str">
        <f>VLOOKUP(B4194,'DEER BldgType Assignment'!$B$7:$C$139,2,FALSE)</f>
        <v>Rt3</v>
      </c>
      <c r="G4194" s="113" t="s">
        <v>189</v>
      </c>
      <c r="H4194" s="113" t="str">
        <f t="shared" si="65"/>
        <v>RtS</v>
      </c>
      <c r="I4194">
        <v>1</v>
      </c>
    </row>
    <row r="4195" spans="2:9">
      <c r="B4195" t="s">
        <v>292</v>
      </c>
      <c r="C4195" t="s">
        <v>42</v>
      </c>
      <c r="D4195" t="s">
        <v>42</v>
      </c>
      <c r="E4195" t="s">
        <v>405</v>
      </c>
      <c r="F4195" s="113" t="str">
        <f>VLOOKUP(B4195,'DEER BldgType Assignment'!$B$7:$C$139,2,FALSE)</f>
        <v>RFF</v>
      </c>
      <c r="G4195" s="113"/>
      <c r="H4195" s="113" t="str">
        <f t="shared" si="65"/>
        <v>RFF</v>
      </c>
      <c r="I4195">
        <v>3</v>
      </c>
    </row>
    <row r="4196" spans="2:9">
      <c r="B4196" t="s">
        <v>292</v>
      </c>
      <c r="C4196" t="s">
        <v>42</v>
      </c>
      <c r="D4196" t="s">
        <v>42</v>
      </c>
      <c r="E4196" t="s">
        <v>391</v>
      </c>
      <c r="F4196" s="113" t="str">
        <f>VLOOKUP(B4196,'DEER BldgType Assignment'!$B$7:$C$139,2,FALSE)</f>
        <v>RFF</v>
      </c>
      <c r="G4196" s="113"/>
      <c r="H4196" s="113" t="str">
        <f t="shared" si="65"/>
        <v>RFF</v>
      </c>
      <c r="I4196">
        <v>1</v>
      </c>
    </row>
    <row r="4197" spans="2:9">
      <c r="B4197" t="s">
        <v>223</v>
      </c>
      <c r="C4197" t="s">
        <v>276</v>
      </c>
      <c r="D4197" t="s">
        <v>105</v>
      </c>
      <c r="E4197" t="s">
        <v>396</v>
      </c>
      <c r="F4197" s="113" t="str">
        <f>VLOOKUP(B4197,'DEER BldgType Assignment'!$B$7:$C$139,2,FALSE)</f>
        <v>MLI</v>
      </c>
      <c r="G4197" s="113"/>
      <c r="H4197" s="113" t="str">
        <f t="shared" si="65"/>
        <v>MLI</v>
      </c>
      <c r="I4197">
        <v>3</v>
      </c>
    </row>
    <row r="4198" spans="2:9">
      <c r="B4198" t="s">
        <v>223</v>
      </c>
      <c r="C4198" t="s">
        <v>276</v>
      </c>
      <c r="D4198" t="s">
        <v>105</v>
      </c>
      <c r="E4198" t="s">
        <v>387</v>
      </c>
      <c r="F4198" s="113" t="str">
        <f>VLOOKUP(B4198,'DEER BldgType Assignment'!$B$7:$C$139,2,FALSE)</f>
        <v>MLI</v>
      </c>
      <c r="G4198" s="113"/>
      <c r="H4198" s="113" t="str">
        <f t="shared" si="65"/>
        <v>MLI</v>
      </c>
      <c r="I4198">
        <v>1</v>
      </c>
    </row>
    <row r="4199" spans="2:9">
      <c r="B4199" s="100" t="s">
        <v>337</v>
      </c>
      <c r="C4199" t="s">
        <v>375</v>
      </c>
      <c r="D4199" t="s">
        <v>46</v>
      </c>
      <c r="E4199" t="s">
        <v>387</v>
      </c>
      <c r="F4199" s="113" t="str">
        <f>VLOOKUP(B4199,'DEER BldgType Assignment'!$B$7:$C$139,2,FALSE)</f>
        <v>RtL</v>
      </c>
      <c r="G4199" s="113"/>
      <c r="H4199" s="113" t="str">
        <f t="shared" si="65"/>
        <v>RtL</v>
      </c>
      <c r="I4199">
        <v>4</v>
      </c>
    </row>
    <row r="4200" spans="2:9">
      <c r="B4200" t="s">
        <v>276</v>
      </c>
      <c r="C4200" t="s">
        <v>276</v>
      </c>
      <c r="D4200" t="s">
        <v>105</v>
      </c>
      <c r="E4200" t="s">
        <v>392</v>
      </c>
      <c r="F4200" s="113" t="str">
        <f>VLOOKUP(B4200,'DEER BldgType Assignment'!$B$7:$C$139,2,FALSE)</f>
        <v>MLI</v>
      </c>
      <c r="G4200" s="113"/>
      <c r="H4200" s="113" t="str">
        <f t="shared" si="65"/>
        <v>MLI</v>
      </c>
      <c r="I4200">
        <v>2</v>
      </c>
    </row>
    <row r="4201" spans="2:9">
      <c r="B4201" t="s">
        <v>276</v>
      </c>
      <c r="C4201" t="s">
        <v>276</v>
      </c>
      <c r="D4201" t="s">
        <v>105</v>
      </c>
      <c r="E4201" t="s">
        <v>386</v>
      </c>
      <c r="F4201" s="113" t="str">
        <f>VLOOKUP(B4201,'DEER BldgType Assignment'!$B$7:$C$139,2,FALSE)</f>
        <v>MLI</v>
      </c>
      <c r="G4201" s="113"/>
      <c r="H4201" s="113" t="str">
        <f t="shared" si="65"/>
        <v>MLI</v>
      </c>
      <c r="I4201">
        <v>3</v>
      </c>
    </row>
    <row r="4202" spans="2:9">
      <c r="B4202" t="s">
        <v>276</v>
      </c>
      <c r="C4202" t="s">
        <v>276</v>
      </c>
      <c r="D4202" t="s">
        <v>105</v>
      </c>
      <c r="E4202" t="s">
        <v>366</v>
      </c>
      <c r="F4202" s="113" t="str">
        <f>VLOOKUP(B4202,'DEER BldgType Assignment'!$B$7:$C$139,2,FALSE)</f>
        <v>MLI</v>
      </c>
      <c r="G4202" s="113"/>
      <c r="H4202" s="113" t="str">
        <f t="shared" si="65"/>
        <v>MLI</v>
      </c>
      <c r="I4202">
        <v>2</v>
      </c>
    </row>
    <row r="4203" spans="2:9">
      <c r="B4203" t="s">
        <v>276</v>
      </c>
      <c r="C4203" t="s">
        <v>276</v>
      </c>
      <c r="D4203" t="s">
        <v>105</v>
      </c>
      <c r="E4203" t="s">
        <v>396</v>
      </c>
      <c r="F4203" s="113" t="str">
        <f>VLOOKUP(B4203,'DEER BldgType Assignment'!$B$7:$C$139,2,FALSE)</f>
        <v>MLI</v>
      </c>
      <c r="G4203" s="113"/>
      <c r="H4203" s="113" t="str">
        <f t="shared" si="65"/>
        <v>MLI</v>
      </c>
      <c r="I4203">
        <v>1</v>
      </c>
    </row>
    <row r="4204" spans="2:9">
      <c r="B4204" t="s">
        <v>226</v>
      </c>
      <c r="C4204" t="s">
        <v>15</v>
      </c>
      <c r="D4204" t="s">
        <v>15</v>
      </c>
      <c r="E4204" t="s">
        <v>428</v>
      </c>
      <c r="F4204" s="113" t="str">
        <f>VLOOKUP(B4204,'DEER BldgType Assignment'!$B$7:$C$139,2,FALSE)</f>
        <v>Asm</v>
      </c>
      <c r="G4204" s="113"/>
      <c r="H4204" s="113" t="str">
        <f t="shared" si="65"/>
        <v>Asm</v>
      </c>
      <c r="I4204">
        <v>1</v>
      </c>
    </row>
    <row r="4205" spans="2:9">
      <c r="B4205" t="s">
        <v>282</v>
      </c>
      <c r="C4205" t="s">
        <v>48</v>
      </c>
      <c r="D4205" t="s">
        <v>105</v>
      </c>
      <c r="E4205" t="s">
        <v>381</v>
      </c>
      <c r="F4205" s="113" t="str">
        <f>VLOOKUP(B4205,'DEER BldgType Assignment'!$B$7:$C$139,2,FALSE)</f>
        <v>MLI</v>
      </c>
      <c r="G4205" s="113"/>
      <c r="H4205" s="113" t="str">
        <f t="shared" si="65"/>
        <v>MLI</v>
      </c>
      <c r="I4205">
        <v>3</v>
      </c>
    </row>
    <row r="4206" spans="2:9">
      <c r="B4206" t="s">
        <v>298</v>
      </c>
      <c r="C4206" t="s">
        <v>373</v>
      </c>
      <c r="D4206" t="s">
        <v>34</v>
      </c>
      <c r="E4206" t="s">
        <v>387</v>
      </c>
      <c r="F4206" s="113" t="str">
        <f>VLOOKUP(B4206,'DEER BldgType Assignment'!$B$7:$C$139,2,FALSE)</f>
        <v>OfS</v>
      </c>
      <c r="G4206" s="113"/>
      <c r="H4206" s="113" t="str">
        <f t="shared" si="65"/>
        <v>OfS</v>
      </c>
      <c r="I4206">
        <v>1</v>
      </c>
    </row>
    <row r="4207" spans="2:9">
      <c r="B4207" t="s">
        <v>344</v>
      </c>
      <c r="C4207" t="s">
        <v>373</v>
      </c>
      <c r="D4207" t="s">
        <v>52</v>
      </c>
      <c r="E4207" t="s">
        <v>398</v>
      </c>
      <c r="F4207" s="113" t="str">
        <f>VLOOKUP(B4207,'DEER BldgType Assignment'!$B$7:$C$139,2,FALSE)</f>
        <v>SUn</v>
      </c>
      <c r="G4207" s="113"/>
      <c r="H4207" s="113" t="str">
        <f t="shared" si="65"/>
        <v>SUn</v>
      </c>
      <c r="I4207">
        <v>2</v>
      </c>
    </row>
    <row r="4208" spans="2:9">
      <c r="B4208" t="s">
        <v>344</v>
      </c>
      <c r="C4208" t="s">
        <v>373</v>
      </c>
      <c r="D4208" t="s">
        <v>52</v>
      </c>
      <c r="E4208" t="s">
        <v>387</v>
      </c>
      <c r="F4208" s="113" t="str">
        <f>VLOOKUP(B4208,'DEER BldgType Assignment'!$B$7:$C$139,2,FALSE)</f>
        <v>SUn</v>
      </c>
      <c r="G4208" s="113"/>
      <c r="H4208" s="113" t="str">
        <f t="shared" si="65"/>
        <v>SUn</v>
      </c>
      <c r="I4208">
        <v>1</v>
      </c>
    </row>
    <row r="4209" spans="2:9">
      <c r="B4209" t="s">
        <v>304</v>
      </c>
      <c r="C4209" t="s">
        <v>431</v>
      </c>
      <c r="D4209" t="s">
        <v>289</v>
      </c>
      <c r="E4209" t="s">
        <v>424</v>
      </c>
      <c r="F4209" s="113" t="str">
        <f>VLOOKUP(B4209,'DEER BldgType Assignment'!$B$7:$C$139,2,FALSE)</f>
        <v>NA</v>
      </c>
      <c r="G4209" s="113"/>
      <c r="H4209" s="113" t="str">
        <f t="shared" si="65"/>
        <v>NA</v>
      </c>
      <c r="I4209">
        <v>1</v>
      </c>
    </row>
    <row r="4210" spans="2:9">
      <c r="B4210" t="s">
        <v>304</v>
      </c>
      <c r="C4210" t="s">
        <v>431</v>
      </c>
      <c r="D4210" t="s">
        <v>289</v>
      </c>
      <c r="E4210" t="s">
        <v>387</v>
      </c>
      <c r="F4210" s="113" t="str">
        <f>VLOOKUP(B4210,'DEER BldgType Assignment'!$B$7:$C$139,2,FALSE)</f>
        <v>NA</v>
      </c>
      <c r="G4210" s="113"/>
      <c r="H4210" s="113" t="str">
        <f t="shared" si="65"/>
        <v>NA</v>
      </c>
      <c r="I4210">
        <v>2</v>
      </c>
    </row>
    <row r="4211" spans="2:9">
      <c r="B4211" t="s">
        <v>344</v>
      </c>
      <c r="C4211" t="s">
        <v>373</v>
      </c>
      <c r="D4211" t="s">
        <v>52</v>
      </c>
      <c r="E4211" t="s">
        <v>387</v>
      </c>
      <c r="F4211" s="113" t="str">
        <f>VLOOKUP(B4211,'DEER BldgType Assignment'!$B$7:$C$139,2,FALSE)</f>
        <v>SUn</v>
      </c>
      <c r="G4211" s="113"/>
      <c r="H4211" s="113" t="str">
        <f t="shared" si="65"/>
        <v>SUn</v>
      </c>
      <c r="I4211">
        <v>2</v>
      </c>
    </row>
    <row r="4212" spans="2:9">
      <c r="B4212" t="s">
        <v>344</v>
      </c>
      <c r="C4212" t="s">
        <v>373</v>
      </c>
      <c r="D4212" t="s">
        <v>52</v>
      </c>
      <c r="E4212" t="s">
        <v>387</v>
      </c>
      <c r="F4212" s="113" t="str">
        <f>VLOOKUP(B4212,'DEER BldgType Assignment'!$B$7:$C$139,2,FALSE)</f>
        <v>SUn</v>
      </c>
      <c r="G4212" s="113"/>
      <c r="H4212" s="113" t="str">
        <f t="shared" si="65"/>
        <v>SUn</v>
      </c>
      <c r="I4212">
        <v>4</v>
      </c>
    </row>
    <row r="4213" spans="2:9">
      <c r="B4213" s="100" t="s">
        <v>332</v>
      </c>
      <c r="C4213" t="s">
        <v>375</v>
      </c>
      <c r="D4213" t="s">
        <v>46</v>
      </c>
      <c r="E4213" t="s">
        <v>401</v>
      </c>
      <c r="F4213" s="113" t="str">
        <f>VLOOKUP(B4213,'DEER BldgType Assignment'!$B$7:$C$139,2,FALSE)</f>
        <v>RtL</v>
      </c>
      <c r="G4213" s="113"/>
      <c r="H4213" s="113" t="str">
        <f t="shared" si="65"/>
        <v>RtL</v>
      </c>
      <c r="I4213">
        <v>2</v>
      </c>
    </row>
    <row r="4214" spans="2:9">
      <c r="B4214" t="s">
        <v>344</v>
      </c>
      <c r="C4214" t="s">
        <v>373</v>
      </c>
      <c r="D4214" t="s">
        <v>52</v>
      </c>
      <c r="E4214" t="s">
        <v>379</v>
      </c>
      <c r="F4214" s="113" t="str">
        <f>VLOOKUP(B4214,'DEER BldgType Assignment'!$B$7:$C$139,2,FALSE)</f>
        <v>SUn</v>
      </c>
      <c r="G4214" s="113"/>
      <c r="H4214" s="113" t="str">
        <f t="shared" si="65"/>
        <v>SUn</v>
      </c>
      <c r="I4214">
        <v>1</v>
      </c>
    </row>
    <row r="4215" spans="2:9">
      <c r="B4215" t="s">
        <v>344</v>
      </c>
      <c r="C4215" t="s">
        <v>373</v>
      </c>
      <c r="D4215" t="s">
        <v>52</v>
      </c>
      <c r="E4215" t="s">
        <v>400</v>
      </c>
      <c r="F4215" s="113" t="str">
        <f>VLOOKUP(B4215,'DEER BldgType Assignment'!$B$7:$C$139,2,FALSE)</f>
        <v>SUn</v>
      </c>
      <c r="G4215" s="113"/>
      <c r="H4215" s="113" t="str">
        <f t="shared" si="65"/>
        <v>SUn</v>
      </c>
      <c r="I4215">
        <v>1</v>
      </c>
    </row>
    <row r="4216" spans="2:9">
      <c r="B4216" t="s">
        <v>344</v>
      </c>
      <c r="C4216" t="s">
        <v>373</v>
      </c>
      <c r="D4216" t="s">
        <v>52</v>
      </c>
      <c r="E4216" t="s">
        <v>387</v>
      </c>
      <c r="F4216" s="113" t="str">
        <f>VLOOKUP(B4216,'DEER BldgType Assignment'!$B$7:$C$139,2,FALSE)</f>
        <v>SUn</v>
      </c>
      <c r="G4216" s="113"/>
      <c r="H4216" s="113" t="str">
        <f t="shared" si="65"/>
        <v>SUn</v>
      </c>
      <c r="I4216">
        <v>1</v>
      </c>
    </row>
    <row r="4217" spans="2:9">
      <c r="B4217" t="s">
        <v>231</v>
      </c>
      <c r="C4217" t="s">
        <v>375</v>
      </c>
      <c r="D4217" t="s">
        <v>48</v>
      </c>
      <c r="E4217" t="s">
        <v>379</v>
      </c>
      <c r="F4217" s="113" t="str">
        <f>VLOOKUP(B4217,'DEER BldgType Assignment'!$B$7:$C$139,2,FALSE)</f>
        <v>RtS</v>
      </c>
      <c r="G4217" s="113"/>
      <c r="H4217" s="113" t="str">
        <f t="shared" si="65"/>
        <v>RtS</v>
      </c>
      <c r="I4217">
        <v>1</v>
      </c>
    </row>
    <row r="4218" spans="2:9">
      <c r="B4218" t="s">
        <v>231</v>
      </c>
      <c r="C4218" t="s">
        <v>375</v>
      </c>
      <c r="D4218" t="s">
        <v>48</v>
      </c>
      <c r="E4218" t="s">
        <v>404</v>
      </c>
      <c r="F4218" s="113" t="str">
        <f>VLOOKUP(B4218,'DEER BldgType Assignment'!$B$7:$C$139,2,FALSE)</f>
        <v>RtS</v>
      </c>
      <c r="G4218" s="113"/>
      <c r="H4218" s="113" t="str">
        <f t="shared" si="65"/>
        <v>RtS</v>
      </c>
      <c r="I4218">
        <v>1</v>
      </c>
    </row>
    <row r="4219" spans="2:9">
      <c r="B4219" t="s">
        <v>231</v>
      </c>
      <c r="C4219" t="s">
        <v>375</v>
      </c>
      <c r="D4219" t="s">
        <v>48</v>
      </c>
      <c r="E4219" t="s">
        <v>395</v>
      </c>
      <c r="F4219" s="113" t="str">
        <f>VLOOKUP(B4219,'DEER BldgType Assignment'!$B$7:$C$139,2,FALSE)</f>
        <v>RtS</v>
      </c>
      <c r="G4219" s="113"/>
      <c r="H4219" s="113" t="str">
        <f t="shared" si="65"/>
        <v>RtS</v>
      </c>
      <c r="I4219">
        <v>1</v>
      </c>
    </row>
    <row r="4220" spans="2:9">
      <c r="B4220" t="s">
        <v>231</v>
      </c>
      <c r="C4220" t="s">
        <v>375</v>
      </c>
      <c r="D4220" t="s">
        <v>48</v>
      </c>
      <c r="E4220" t="s">
        <v>385</v>
      </c>
      <c r="F4220" s="113" t="str">
        <f>VLOOKUP(B4220,'DEER BldgType Assignment'!$B$7:$C$139,2,FALSE)</f>
        <v>RtS</v>
      </c>
      <c r="G4220" s="113"/>
      <c r="H4220" s="113" t="str">
        <f t="shared" si="65"/>
        <v>RtS</v>
      </c>
      <c r="I4220">
        <v>3</v>
      </c>
    </row>
    <row r="4221" spans="2:9">
      <c r="B4221" t="s">
        <v>231</v>
      </c>
      <c r="C4221" t="s">
        <v>375</v>
      </c>
      <c r="D4221" t="s">
        <v>48</v>
      </c>
      <c r="E4221" t="s">
        <v>397</v>
      </c>
      <c r="F4221" s="113" t="str">
        <f>VLOOKUP(B4221,'DEER BldgType Assignment'!$B$7:$C$139,2,FALSE)</f>
        <v>RtS</v>
      </c>
      <c r="G4221" s="113"/>
      <c r="H4221" s="113" t="str">
        <f t="shared" si="65"/>
        <v>RtS</v>
      </c>
      <c r="I4221">
        <v>4</v>
      </c>
    </row>
    <row r="4222" spans="2:9">
      <c r="B4222" t="s">
        <v>231</v>
      </c>
      <c r="C4222" t="s">
        <v>375</v>
      </c>
      <c r="D4222" t="s">
        <v>48</v>
      </c>
      <c r="E4222" t="s">
        <v>398</v>
      </c>
      <c r="F4222" s="113" t="str">
        <f>VLOOKUP(B4222,'DEER BldgType Assignment'!$B$7:$C$139,2,FALSE)</f>
        <v>RtS</v>
      </c>
      <c r="G4222" s="113"/>
      <c r="H4222" s="113" t="str">
        <f t="shared" si="65"/>
        <v>RtS</v>
      </c>
      <c r="I4222">
        <v>3</v>
      </c>
    </row>
    <row r="4223" spans="2:9">
      <c r="B4223" t="s">
        <v>317</v>
      </c>
      <c r="C4223" t="s">
        <v>36</v>
      </c>
      <c r="D4223" t="s">
        <v>36</v>
      </c>
      <c r="E4223" t="s">
        <v>367</v>
      </c>
      <c r="F4223" s="113" t="str">
        <f>VLOOKUP(B4223,'DEER BldgType Assignment'!$B$7:$C$139,2,FALSE)</f>
        <v>OfL</v>
      </c>
      <c r="G4223" s="113"/>
      <c r="H4223" s="113" t="str">
        <f t="shared" si="65"/>
        <v>OfL</v>
      </c>
      <c r="I4223">
        <v>4</v>
      </c>
    </row>
    <row r="4224" spans="2:9">
      <c r="B4224" t="s">
        <v>341</v>
      </c>
      <c r="C4224" t="s">
        <v>44</v>
      </c>
      <c r="D4224" t="s">
        <v>44</v>
      </c>
      <c r="E4224" t="s">
        <v>139</v>
      </c>
      <c r="F4224" s="113" t="str">
        <f>VLOOKUP(B4224,'DEER BldgType Assignment'!$B$7:$C$139,2,FALSE)</f>
        <v>RSD</v>
      </c>
      <c r="G4224" s="113"/>
      <c r="H4224" s="113" t="str">
        <f t="shared" si="65"/>
        <v>RSD</v>
      </c>
      <c r="I4224">
        <v>2</v>
      </c>
    </row>
    <row r="4225" spans="2:9">
      <c r="B4225" t="s">
        <v>341</v>
      </c>
      <c r="C4225" t="s">
        <v>44</v>
      </c>
      <c r="D4225" t="s">
        <v>44</v>
      </c>
      <c r="E4225" t="s">
        <v>366</v>
      </c>
      <c r="F4225" s="113" t="str">
        <f>VLOOKUP(B4225,'DEER BldgType Assignment'!$B$7:$C$139,2,FALSE)</f>
        <v>RSD</v>
      </c>
      <c r="G4225" s="113"/>
      <c r="H4225" s="113" t="str">
        <f t="shared" si="65"/>
        <v>RSD</v>
      </c>
      <c r="I4225">
        <v>1</v>
      </c>
    </row>
    <row r="4226" spans="2:9">
      <c r="B4226" t="s">
        <v>260</v>
      </c>
      <c r="C4226" t="s">
        <v>382</v>
      </c>
      <c r="D4226" t="s">
        <v>301</v>
      </c>
      <c r="E4226" t="s">
        <v>367</v>
      </c>
      <c r="F4226" s="113" t="str">
        <f>VLOOKUP(B4226,'DEER BldgType Assignment'!$B$7:$C$139,2,FALSE)</f>
        <v>GrH</v>
      </c>
      <c r="G4226" s="113"/>
      <c r="H4226" s="113" t="str">
        <f t="shared" si="65"/>
        <v>GrH</v>
      </c>
      <c r="I4226">
        <v>1</v>
      </c>
    </row>
    <row r="4227" spans="2:9">
      <c r="B4227" t="s">
        <v>260</v>
      </c>
      <c r="C4227" t="s">
        <v>382</v>
      </c>
      <c r="D4227" t="s">
        <v>301</v>
      </c>
      <c r="E4227" t="s">
        <v>365</v>
      </c>
      <c r="F4227" s="113" t="str">
        <f>VLOOKUP(B4227,'DEER BldgType Assignment'!$B$7:$C$139,2,FALSE)</f>
        <v>GrH</v>
      </c>
      <c r="G4227" s="113"/>
      <c r="H4227" s="113" t="str">
        <f t="shared" si="65"/>
        <v>GrH</v>
      </c>
      <c r="I4227">
        <v>3</v>
      </c>
    </row>
    <row r="4228" spans="2:9">
      <c r="B4228" t="s">
        <v>231</v>
      </c>
      <c r="C4228" t="s">
        <v>48</v>
      </c>
      <c r="D4228" t="s">
        <v>48</v>
      </c>
      <c r="E4228" t="s">
        <v>366</v>
      </c>
      <c r="F4228" s="113" t="str">
        <f>VLOOKUP(B4228,'DEER BldgType Assignment'!$B$7:$C$139,2,FALSE)</f>
        <v>RtS</v>
      </c>
      <c r="G4228" s="113"/>
      <c r="H4228" s="113" t="str">
        <f t="shared" si="65"/>
        <v>RtS</v>
      </c>
      <c r="I4228">
        <v>2</v>
      </c>
    </row>
    <row r="4229" spans="2:9">
      <c r="B4229" t="s">
        <v>324</v>
      </c>
      <c r="C4229" t="s">
        <v>48</v>
      </c>
      <c r="D4229" t="s">
        <v>48</v>
      </c>
      <c r="E4229" t="s">
        <v>142</v>
      </c>
      <c r="F4229" s="113" t="str">
        <f>VLOOKUP(B4229,'DEER BldgType Assignment'!$B$7:$C$139,2,FALSE)</f>
        <v>RtS</v>
      </c>
      <c r="G4229" s="113"/>
      <c r="H4229" s="113" t="str">
        <f t="shared" si="65"/>
        <v>RtS</v>
      </c>
      <c r="I4229">
        <v>1</v>
      </c>
    </row>
    <row r="4230" spans="2:9">
      <c r="B4230" t="s">
        <v>223</v>
      </c>
      <c r="C4230" t="s">
        <v>276</v>
      </c>
      <c r="D4230" t="s">
        <v>105</v>
      </c>
      <c r="E4230" t="s">
        <v>366</v>
      </c>
      <c r="F4230" s="113" t="str">
        <f>VLOOKUP(B4230,'DEER BldgType Assignment'!$B$7:$C$139,2,FALSE)</f>
        <v>MLI</v>
      </c>
      <c r="G4230" s="113"/>
      <c r="H4230" s="113" t="str">
        <f t="shared" si="65"/>
        <v>MLI</v>
      </c>
      <c r="I4230">
        <v>2</v>
      </c>
    </row>
    <row r="4231" spans="2:9">
      <c r="B4231" t="s">
        <v>293</v>
      </c>
      <c r="C4231" t="s">
        <v>34</v>
      </c>
      <c r="D4231" t="s">
        <v>34</v>
      </c>
      <c r="E4231" t="s">
        <v>365</v>
      </c>
      <c r="F4231" s="113" t="str">
        <f>VLOOKUP(B4231,'DEER BldgType Assignment'!$B$7:$C$139,2,FALSE)</f>
        <v>OfS</v>
      </c>
      <c r="G4231" s="113"/>
      <c r="H4231" s="113" t="str">
        <f t="shared" si="65"/>
        <v>OfS</v>
      </c>
      <c r="I4231">
        <v>4</v>
      </c>
    </row>
    <row r="4232" spans="2:9">
      <c r="B4232" t="s">
        <v>336</v>
      </c>
      <c r="C4232" t="s">
        <v>48</v>
      </c>
      <c r="D4232" t="s">
        <v>48</v>
      </c>
      <c r="E4232" t="s">
        <v>142</v>
      </c>
      <c r="F4232" s="113" t="str">
        <f>VLOOKUP(B4232,'DEER BldgType Assignment'!$B$7:$C$139,2,FALSE)</f>
        <v>RtS</v>
      </c>
      <c r="G4232" s="113"/>
      <c r="H4232" s="113" t="str">
        <f t="shared" ref="H4232:H4295" si="66">IF(ISBLANK(G4232),F4232,G4232)</f>
        <v>RtS</v>
      </c>
      <c r="I4232">
        <v>1</v>
      </c>
    </row>
    <row r="4233" spans="2:9">
      <c r="B4233" t="s">
        <v>331</v>
      </c>
      <c r="C4233" t="s">
        <v>368</v>
      </c>
      <c r="D4233" t="s">
        <v>108</v>
      </c>
      <c r="E4233" t="s">
        <v>367</v>
      </c>
      <c r="F4233" s="113" t="str">
        <f>VLOOKUP(B4233,'DEER BldgType Assignment'!$B$7:$C$139,2,FALSE)</f>
        <v>Htl</v>
      </c>
      <c r="G4233" s="113"/>
      <c r="H4233" s="113" t="str">
        <f t="shared" si="66"/>
        <v>Htl</v>
      </c>
      <c r="I4233">
        <v>2</v>
      </c>
    </row>
    <row r="4234" spans="2:9">
      <c r="B4234" t="s">
        <v>331</v>
      </c>
      <c r="C4234" t="s">
        <v>368</v>
      </c>
      <c r="D4234" t="s">
        <v>108</v>
      </c>
      <c r="E4234" t="s">
        <v>366</v>
      </c>
      <c r="F4234" s="113" t="str">
        <f>VLOOKUP(B4234,'DEER BldgType Assignment'!$B$7:$C$139,2,FALSE)</f>
        <v>Htl</v>
      </c>
      <c r="G4234" s="113"/>
      <c r="H4234" s="113" t="str">
        <f t="shared" si="66"/>
        <v>Htl</v>
      </c>
      <c r="I4234">
        <v>1</v>
      </c>
    </row>
    <row r="4235" spans="2:9">
      <c r="B4235" t="s">
        <v>242</v>
      </c>
      <c r="C4235" t="s">
        <v>48</v>
      </c>
      <c r="D4235" t="s">
        <v>48</v>
      </c>
      <c r="E4235" t="s">
        <v>366</v>
      </c>
      <c r="F4235" s="113" t="str">
        <f>VLOOKUP(B4235,'DEER BldgType Assignment'!$B$7:$C$139,2,FALSE)</f>
        <v>RtS</v>
      </c>
      <c r="G4235" s="113"/>
      <c r="H4235" s="113" t="str">
        <f t="shared" si="66"/>
        <v>RtS</v>
      </c>
      <c r="I4235">
        <v>1</v>
      </c>
    </row>
    <row r="4236" spans="2:9">
      <c r="B4236" t="s">
        <v>242</v>
      </c>
      <c r="C4236" t="s">
        <v>48</v>
      </c>
      <c r="D4236" t="s">
        <v>48</v>
      </c>
      <c r="E4236" t="s">
        <v>142</v>
      </c>
      <c r="F4236" s="113" t="str">
        <f>VLOOKUP(B4236,'DEER BldgType Assignment'!$B$7:$C$139,2,FALSE)</f>
        <v>RtS</v>
      </c>
      <c r="G4236" s="113"/>
      <c r="H4236" s="113" t="str">
        <f t="shared" si="66"/>
        <v>RtS</v>
      </c>
      <c r="I4236">
        <v>1</v>
      </c>
    </row>
    <row r="4237" spans="2:9">
      <c r="B4237" t="s">
        <v>242</v>
      </c>
      <c r="C4237" t="s">
        <v>48</v>
      </c>
      <c r="D4237" t="s">
        <v>48</v>
      </c>
      <c r="E4237" t="s">
        <v>340</v>
      </c>
      <c r="F4237" s="113" t="str">
        <f>VLOOKUP(B4237,'DEER BldgType Assignment'!$B$7:$C$139,2,FALSE)</f>
        <v>RtS</v>
      </c>
      <c r="G4237" s="113"/>
      <c r="H4237" s="113" t="str">
        <f t="shared" si="66"/>
        <v>RtS</v>
      </c>
      <c r="I4237">
        <v>1</v>
      </c>
    </row>
    <row r="4238" spans="2:9">
      <c r="B4238" t="s">
        <v>108</v>
      </c>
      <c r="C4238" t="s">
        <v>368</v>
      </c>
      <c r="D4238" t="s">
        <v>108</v>
      </c>
      <c r="E4238" t="s">
        <v>369</v>
      </c>
      <c r="F4238" s="113" t="str">
        <f>VLOOKUP(B4238,'DEER BldgType Assignment'!$B$7:$C$139,2,FALSE)</f>
        <v>Htl</v>
      </c>
      <c r="G4238" s="113"/>
      <c r="H4238" s="113" t="str">
        <f t="shared" si="66"/>
        <v>Htl</v>
      </c>
      <c r="I4238">
        <v>27</v>
      </c>
    </row>
    <row r="4239" spans="2:9">
      <c r="B4239" t="s">
        <v>108</v>
      </c>
      <c r="C4239" t="s">
        <v>368</v>
      </c>
      <c r="D4239" t="s">
        <v>108</v>
      </c>
      <c r="E4239" t="s">
        <v>367</v>
      </c>
      <c r="F4239" s="113" t="str">
        <f>VLOOKUP(B4239,'DEER BldgType Assignment'!$B$7:$C$139,2,FALSE)</f>
        <v>Htl</v>
      </c>
      <c r="G4239" s="113"/>
      <c r="H4239" s="113" t="str">
        <f t="shared" si="66"/>
        <v>Htl</v>
      </c>
      <c r="I4239">
        <v>2</v>
      </c>
    </row>
    <row r="4240" spans="2:9">
      <c r="B4240" t="s">
        <v>108</v>
      </c>
      <c r="C4240" t="s">
        <v>368</v>
      </c>
      <c r="D4240" t="s">
        <v>108</v>
      </c>
      <c r="E4240" t="s">
        <v>378</v>
      </c>
      <c r="F4240" s="113" t="str">
        <f>VLOOKUP(B4240,'DEER BldgType Assignment'!$B$7:$C$139,2,FALSE)</f>
        <v>Htl</v>
      </c>
      <c r="G4240" s="113"/>
      <c r="H4240" s="113" t="str">
        <f t="shared" si="66"/>
        <v>Htl</v>
      </c>
      <c r="I4240">
        <v>2</v>
      </c>
    </row>
    <row r="4241" spans="2:9">
      <c r="B4241" t="s">
        <v>108</v>
      </c>
      <c r="C4241" t="s">
        <v>368</v>
      </c>
      <c r="D4241" t="s">
        <v>108</v>
      </c>
      <c r="E4241" t="s">
        <v>366</v>
      </c>
      <c r="F4241" s="113" t="str">
        <f>VLOOKUP(B4241,'DEER BldgType Assignment'!$B$7:$C$139,2,FALSE)</f>
        <v>Htl</v>
      </c>
      <c r="G4241" s="113"/>
      <c r="H4241" s="113" t="str">
        <f t="shared" si="66"/>
        <v>Htl</v>
      </c>
      <c r="I4241">
        <v>1</v>
      </c>
    </row>
    <row r="4242" spans="2:9">
      <c r="B4242" t="s">
        <v>108</v>
      </c>
      <c r="C4242" t="s">
        <v>368</v>
      </c>
      <c r="D4242" t="s">
        <v>108</v>
      </c>
      <c r="E4242" t="s">
        <v>340</v>
      </c>
      <c r="F4242" s="113" t="str">
        <f>VLOOKUP(B4242,'DEER BldgType Assignment'!$B$7:$C$139,2,FALSE)</f>
        <v>Htl</v>
      </c>
      <c r="G4242" s="113"/>
      <c r="H4242" s="113" t="str">
        <f t="shared" si="66"/>
        <v>Htl</v>
      </c>
      <c r="I4242">
        <v>1</v>
      </c>
    </row>
    <row r="4243" spans="2:9">
      <c r="B4243" s="100" t="s">
        <v>341</v>
      </c>
      <c r="C4243" t="s">
        <v>44</v>
      </c>
      <c r="D4243" t="s">
        <v>44</v>
      </c>
      <c r="E4243" t="s">
        <v>139</v>
      </c>
      <c r="F4243" s="113" t="str">
        <f>VLOOKUP(B4243,'DEER BldgType Assignment'!$B$7:$C$139,2,FALSE)</f>
        <v>RSD</v>
      </c>
      <c r="G4243" s="113"/>
      <c r="H4243" s="113" t="str">
        <f t="shared" si="66"/>
        <v>RSD</v>
      </c>
      <c r="I4243">
        <v>1</v>
      </c>
    </row>
    <row r="4244" spans="2:9">
      <c r="B4244" t="s">
        <v>109</v>
      </c>
      <c r="C4244" t="s">
        <v>368</v>
      </c>
      <c r="D4244" t="s">
        <v>109</v>
      </c>
      <c r="E4244" t="s">
        <v>369</v>
      </c>
      <c r="F4244" s="113" t="str">
        <f>VLOOKUP(B4244,'DEER BldgType Assignment'!$B$7:$C$139,2,FALSE)</f>
        <v>Mtl</v>
      </c>
      <c r="G4244" s="113"/>
      <c r="H4244" s="113" t="str">
        <f t="shared" si="66"/>
        <v>Mtl</v>
      </c>
      <c r="I4244">
        <v>14</v>
      </c>
    </row>
    <row r="4245" spans="2:9">
      <c r="B4245" t="s">
        <v>109</v>
      </c>
      <c r="C4245" t="s">
        <v>368</v>
      </c>
      <c r="D4245" t="s">
        <v>109</v>
      </c>
      <c r="E4245" t="s">
        <v>367</v>
      </c>
      <c r="F4245" s="113" t="str">
        <f>VLOOKUP(B4245,'DEER BldgType Assignment'!$B$7:$C$139,2,FALSE)</f>
        <v>Mtl</v>
      </c>
      <c r="G4245" s="113"/>
      <c r="H4245" s="113" t="str">
        <f t="shared" si="66"/>
        <v>Mtl</v>
      </c>
      <c r="I4245">
        <v>2</v>
      </c>
    </row>
    <row r="4246" spans="2:9">
      <c r="B4246" t="s">
        <v>109</v>
      </c>
      <c r="C4246" t="s">
        <v>368</v>
      </c>
      <c r="D4246" t="s">
        <v>109</v>
      </c>
      <c r="E4246" t="s">
        <v>365</v>
      </c>
      <c r="F4246" s="113" t="str">
        <f>VLOOKUP(B4246,'DEER BldgType Assignment'!$B$7:$C$139,2,FALSE)</f>
        <v>Mtl</v>
      </c>
      <c r="G4246" s="113"/>
      <c r="H4246" s="113" t="str">
        <f t="shared" si="66"/>
        <v>Mtl</v>
      </c>
      <c r="I4246">
        <v>1</v>
      </c>
    </row>
    <row r="4247" spans="2:9">
      <c r="B4247" t="s">
        <v>109</v>
      </c>
      <c r="C4247" t="s">
        <v>368</v>
      </c>
      <c r="D4247" t="s">
        <v>109</v>
      </c>
      <c r="E4247" t="s">
        <v>366</v>
      </c>
      <c r="F4247" s="113" t="str">
        <f>VLOOKUP(B4247,'DEER BldgType Assignment'!$B$7:$C$139,2,FALSE)</f>
        <v>Mtl</v>
      </c>
      <c r="G4247" s="113"/>
      <c r="H4247" s="113" t="str">
        <f t="shared" si="66"/>
        <v>Mtl</v>
      </c>
      <c r="I4247">
        <v>2</v>
      </c>
    </row>
    <row r="4248" spans="2:9">
      <c r="B4248" t="s">
        <v>323</v>
      </c>
      <c r="C4248" t="s">
        <v>34</v>
      </c>
      <c r="D4248" t="s">
        <v>34</v>
      </c>
      <c r="E4248" t="s">
        <v>367</v>
      </c>
      <c r="F4248" s="113" t="str">
        <f>VLOOKUP(B4248,'DEER BldgType Assignment'!$B$7:$C$139,2,FALSE)</f>
        <v>OfS</v>
      </c>
      <c r="G4248" s="113"/>
      <c r="H4248" s="113" t="str">
        <f t="shared" si="66"/>
        <v>OfS</v>
      </c>
      <c r="I4248">
        <v>1</v>
      </c>
    </row>
    <row r="4249" spans="2:9">
      <c r="B4249" t="s">
        <v>323</v>
      </c>
      <c r="C4249" t="s">
        <v>34</v>
      </c>
      <c r="D4249" t="s">
        <v>34</v>
      </c>
      <c r="E4249" t="s">
        <v>365</v>
      </c>
      <c r="F4249" s="113" t="str">
        <f>VLOOKUP(B4249,'DEER BldgType Assignment'!$B$7:$C$139,2,FALSE)</f>
        <v>OfS</v>
      </c>
      <c r="G4249" s="113"/>
      <c r="H4249" s="113" t="str">
        <f t="shared" si="66"/>
        <v>OfS</v>
      </c>
      <c r="I4249">
        <v>1</v>
      </c>
    </row>
    <row r="4250" spans="2:9">
      <c r="B4250" t="s">
        <v>323</v>
      </c>
      <c r="C4250" t="s">
        <v>34</v>
      </c>
      <c r="D4250" t="s">
        <v>34</v>
      </c>
      <c r="E4250" t="s">
        <v>366</v>
      </c>
      <c r="F4250" s="113" t="str">
        <f>VLOOKUP(B4250,'DEER BldgType Assignment'!$B$7:$C$139,2,FALSE)</f>
        <v>OfS</v>
      </c>
      <c r="G4250" s="113"/>
      <c r="H4250" s="113" t="str">
        <f t="shared" si="66"/>
        <v>OfS</v>
      </c>
      <c r="I4250">
        <v>1</v>
      </c>
    </row>
    <row r="4251" spans="2:9">
      <c r="B4251" t="s">
        <v>323</v>
      </c>
      <c r="C4251" t="s">
        <v>34</v>
      </c>
      <c r="D4251" t="s">
        <v>34</v>
      </c>
      <c r="E4251" t="s">
        <v>366</v>
      </c>
      <c r="F4251" s="113" t="str">
        <f>VLOOKUP(B4251,'DEER BldgType Assignment'!$B$7:$C$139,2,FALSE)</f>
        <v>OfS</v>
      </c>
      <c r="G4251" s="113"/>
      <c r="H4251" s="113" t="str">
        <f t="shared" si="66"/>
        <v>OfS</v>
      </c>
      <c r="I4251">
        <v>1</v>
      </c>
    </row>
    <row r="4252" spans="2:9">
      <c r="B4252" t="s">
        <v>109</v>
      </c>
      <c r="C4252" t="s">
        <v>368</v>
      </c>
      <c r="D4252" t="s">
        <v>109</v>
      </c>
      <c r="E4252" t="s">
        <v>369</v>
      </c>
      <c r="F4252" s="113" t="str">
        <f>VLOOKUP(B4252,'DEER BldgType Assignment'!$B$7:$C$139,2,FALSE)</f>
        <v>Mtl</v>
      </c>
      <c r="G4252" s="113"/>
      <c r="H4252" s="113" t="str">
        <f t="shared" si="66"/>
        <v>Mtl</v>
      </c>
      <c r="I4252">
        <v>3</v>
      </c>
    </row>
    <row r="4253" spans="2:9">
      <c r="B4253" t="s">
        <v>109</v>
      </c>
      <c r="C4253" t="s">
        <v>368</v>
      </c>
      <c r="D4253" t="s">
        <v>109</v>
      </c>
      <c r="E4253" t="s">
        <v>378</v>
      </c>
      <c r="F4253" s="113" t="str">
        <f>VLOOKUP(B4253,'DEER BldgType Assignment'!$B$7:$C$139,2,FALSE)</f>
        <v>Mtl</v>
      </c>
      <c r="G4253" s="113"/>
      <c r="H4253" s="113" t="str">
        <f t="shared" si="66"/>
        <v>Mtl</v>
      </c>
      <c r="I4253">
        <v>1</v>
      </c>
    </row>
    <row r="4254" spans="2:9">
      <c r="B4254" t="s">
        <v>109</v>
      </c>
      <c r="C4254" t="s">
        <v>368</v>
      </c>
      <c r="D4254" t="s">
        <v>109</v>
      </c>
      <c r="E4254" t="s">
        <v>366</v>
      </c>
      <c r="F4254" s="113" t="str">
        <f>VLOOKUP(B4254,'DEER BldgType Assignment'!$B$7:$C$139,2,FALSE)</f>
        <v>Mtl</v>
      </c>
      <c r="G4254" s="113"/>
      <c r="H4254" s="113" t="str">
        <f t="shared" si="66"/>
        <v>Mtl</v>
      </c>
      <c r="I4254">
        <v>1</v>
      </c>
    </row>
    <row r="4255" spans="2:9">
      <c r="B4255" t="s">
        <v>308</v>
      </c>
      <c r="C4255" t="s">
        <v>374</v>
      </c>
      <c r="D4255" t="s">
        <v>34</v>
      </c>
      <c r="E4255" t="s">
        <v>371</v>
      </c>
      <c r="F4255" s="113" t="str">
        <f>VLOOKUP(B4255,'DEER BldgType Assignment'!$B$7:$C$139,2,FALSE)</f>
        <v>OfS</v>
      </c>
      <c r="G4255" s="113"/>
      <c r="H4255" s="113" t="str">
        <f t="shared" si="66"/>
        <v>OfS</v>
      </c>
      <c r="I4255">
        <v>1</v>
      </c>
    </row>
    <row r="4256" spans="2:9">
      <c r="B4256" t="s">
        <v>308</v>
      </c>
      <c r="C4256" t="s">
        <v>374</v>
      </c>
      <c r="D4256" t="s">
        <v>34</v>
      </c>
      <c r="E4256" t="s">
        <v>367</v>
      </c>
      <c r="F4256" s="113" t="str">
        <f>VLOOKUP(B4256,'DEER BldgType Assignment'!$B$7:$C$139,2,FALSE)</f>
        <v>OfS</v>
      </c>
      <c r="G4256" s="113"/>
      <c r="H4256" s="113" t="str">
        <f t="shared" si="66"/>
        <v>OfS</v>
      </c>
      <c r="I4256">
        <v>1</v>
      </c>
    </row>
    <row r="4257" spans="2:9">
      <c r="B4257" t="s">
        <v>323</v>
      </c>
      <c r="C4257" t="s">
        <v>48</v>
      </c>
      <c r="D4257" t="s">
        <v>34</v>
      </c>
      <c r="E4257" t="s">
        <v>366</v>
      </c>
      <c r="F4257" s="113" t="str">
        <f>VLOOKUP(B4257,'DEER BldgType Assignment'!$B$7:$C$139,2,FALSE)</f>
        <v>OfS</v>
      </c>
      <c r="G4257" s="113"/>
      <c r="H4257" s="113" t="str">
        <f t="shared" si="66"/>
        <v>OfS</v>
      </c>
      <c r="I4257">
        <v>1</v>
      </c>
    </row>
    <row r="4258" spans="2:9">
      <c r="B4258" s="100" t="s">
        <v>227</v>
      </c>
      <c r="C4258" t="s">
        <v>48</v>
      </c>
      <c r="D4258" t="s">
        <v>48</v>
      </c>
      <c r="E4258" t="s">
        <v>367</v>
      </c>
      <c r="F4258" s="113" t="str">
        <f>VLOOKUP(B4258,'DEER BldgType Assignment'!$B$7:$C$139,2,FALSE)</f>
        <v>RtS</v>
      </c>
      <c r="G4258" s="113"/>
      <c r="H4258" s="113" t="str">
        <f t="shared" si="66"/>
        <v>RtS</v>
      </c>
      <c r="I4258">
        <v>1</v>
      </c>
    </row>
    <row r="4259" spans="2:9">
      <c r="B4259" s="100" t="s">
        <v>227</v>
      </c>
      <c r="C4259" t="s">
        <v>48</v>
      </c>
      <c r="D4259" t="s">
        <v>48</v>
      </c>
      <c r="E4259" t="s">
        <v>366</v>
      </c>
      <c r="F4259" s="113" t="str">
        <f>VLOOKUP(B4259,'DEER BldgType Assignment'!$B$7:$C$139,2,FALSE)</f>
        <v>RtS</v>
      </c>
      <c r="G4259" s="113"/>
      <c r="H4259" s="113" t="str">
        <f t="shared" si="66"/>
        <v>RtS</v>
      </c>
      <c r="I4259">
        <v>1</v>
      </c>
    </row>
    <row r="4260" spans="2:9">
      <c r="B4260" s="100" t="s">
        <v>227</v>
      </c>
      <c r="C4260" t="s">
        <v>48</v>
      </c>
      <c r="D4260" t="s">
        <v>48</v>
      </c>
      <c r="E4260" t="s">
        <v>142</v>
      </c>
      <c r="F4260" s="113" t="str">
        <f>VLOOKUP(B4260,'DEER BldgType Assignment'!$B$7:$C$139,2,FALSE)</f>
        <v>RtS</v>
      </c>
      <c r="G4260" s="113"/>
      <c r="H4260" s="113" t="str">
        <f t="shared" si="66"/>
        <v>RtS</v>
      </c>
      <c r="I4260">
        <v>1</v>
      </c>
    </row>
    <row r="4261" spans="2:9">
      <c r="B4261" t="s">
        <v>231</v>
      </c>
      <c r="C4261" t="s">
        <v>375</v>
      </c>
      <c r="D4261" t="s">
        <v>48</v>
      </c>
      <c r="E4261" t="s">
        <v>367</v>
      </c>
      <c r="F4261" s="113" t="str">
        <f>VLOOKUP(B4261,'DEER BldgType Assignment'!$B$7:$C$139,2,FALSE)</f>
        <v>RtS</v>
      </c>
      <c r="G4261" s="113"/>
      <c r="H4261" s="113" t="str">
        <f t="shared" si="66"/>
        <v>RtS</v>
      </c>
      <c r="I4261">
        <v>1</v>
      </c>
    </row>
    <row r="4262" spans="2:9">
      <c r="B4262" t="s">
        <v>336</v>
      </c>
      <c r="C4262" t="s">
        <v>48</v>
      </c>
      <c r="D4262" t="s">
        <v>48</v>
      </c>
      <c r="E4262" t="s">
        <v>365</v>
      </c>
      <c r="F4262" s="113" t="str">
        <f>VLOOKUP(B4262,'DEER BldgType Assignment'!$B$7:$C$139,2,FALSE)</f>
        <v>RtS</v>
      </c>
      <c r="G4262" s="113"/>
      <c r="H4262" s="113" t="str">
        <f t="shared" si="66"/>
        <v>RtS</v>
      </c>
      <c r="I4262">
        <v>1</v>
      </c>
    </row>
    <row r="4263" spans="2:9">
      <c r="B4263" t="s">
        <v>336</v>
      </c>
      <c r="C4263" t="s">
        <v>48</v>
      </c>
      <c r="D4263" t="s">
        <v>48</v>
      </c>
      <c r="E4263" t="s">
        <v>371</v>
      </c>
      <c r="F4263" s="113" t="str">
        <f>VLOOKUP(B4263,'DEER BldgType Assignment'!$B$7:$C$139,2,FALSE)</f>
        <v>RtS</v>
      </c>
      <c r="G4263" s="113"/>
      <c r="H4263" s="113" t="str">
        <f t="shared" si="66"/>
        <v>RtS</v>
      </c>
      <c r="I4263">
        <v>1</v>
      </c>
    </row>
    <row r="4264" spans="2:9">
      <c r="B4264" t="s">
        <v>108</v>
      </c>
      <c r="C4264" t="s">
        <v>368</v>
      </c>
      <c r="D4264" t="s">
        <v>108</v>
      </c>
      <c r="E4264" t="s">
        <v>369</v>
      </c>
      <c r="F4264" s="113" t="str">
        <f>VLOOKUP(B4264,'DEER BldgType Assignment'!$B$7:$C$139,2,FALSE)</f>
        <v>Htl</v>
      </c>
      <c r="G4264" s="113"/>
      <c r="H4264" s="113" t="str">
        <f t="shared" si="66"/>
        <v>Htl</v>
      </c>
      <c r="I4264">
        <v>17</v>
      </c>
    </row>
    <row r="4265" spans="2:9">
      <c r="B4265" t="s">
        <v>108</v>
      </c>
      <c r="C4265" t="s">
        <v>368</v>
      </c>
      <c r="D4265" t="s">
        <v>108</v>
      </c>
      <c r="E4265" t="s">
        <v>367</v>
      </c>
      <c r="F4265" s="113" t="str">
        <f>VLOOKUP(B4265,'DEER BldgType Assignment'!$B$7:$C$139,2,FALSE)</f>
        <v>Htl</v>
      </c>
      <c r="G4265" s="113"/>
      <c r="H4265" s="113" t="str">
        <f t="shared" si="66"/>
        <v>Htl</v>
      </c>
      <c r="I4265">
        <v>1</v>
      </c>
    </row>
    <row r="4266" spans="2:9">
      <c r="B4266" t="s">
        <v>109</v>
      </c>
      <c r="C4266" t="s">
        <v>368</v>
      </c>
      <c r="D4266" t="s">
        <v>109</v>
      </c>
      <c r="E4266" t="s">
        <v>369</v>
      </c>
      <c r="F4266" s="113" t="str">
        <f>VLOOKUP(B4266,'DEER BldgType Assignment'!$B$7:$C$139,2,FALSE)</f>
        <v>Mtl</v>
      </c>
      <c r="G4266" s="113"/>
      <c r="H4266" s="113" t="str">
        <f t="shared" si="66"/>
        <v>Mtl</v>
      </c>
      <c r="I4266">
        <v>8</v>
      </c>
    </row>
    <row r="4267" spans="2:9">
      <c r="B4267" t="s">
        <v>109</v>
      </c>
      <c r="C4267" t="s">
        <v>368</v>
      </c>
      <c r="D4267" t="s">
        <v>109</v>
      </c>
      <c r="E4267" t="s">
        <v>367</v>
      </c>
      <c r="F4267" s="113" t="str">
        <f>VLOOKUP(B4267,'DEER BldgType Assignment'!$B$7:$C$139,2,FALSE)</f>
        <v>Mtl</v>
      </c>
      <c r="G4267" s="113"/>
      <c r="H4267" s="113" t="str">
        <f t="shared" si="66"/>
        <v>Mtl</v>
      </c>
      <c r="I4267">
        <v>1</v>
      </c>
    </row>
    <row r="4268" spans="2:9">
      <c r="B4268" t="s">
        <v>109</v>
      </c>
      <c r="C4268" t="s">
        <v>368</v>
      </c>
      <c r="D4268" t="s">
        <v>109</v>
      </c>
      <c r="E4268" t="s">
        <v>365</v>
      </c>
      <c r="F4268" s="113" t="str">
        <f>VLOOKUP(B4268,'DEER BldgType Assignment'!$B$7:$C$139,2,FALSE)</f>
        <v>Mtl</v>
      </c>
      <c r="G4268" s="113"/>
      <c r="H4268" s="113" t="str">
        <f t="shared" si="66"/>
        <v>Mtl</v>
      </c>
      <c r="I4268">
        <v>1</v>
      </c>
    </row>
    <row r="4269" spans="2:9">
      <c r="B4269" s="100" t="s">
        <v>231</v>
      </c>
      <c r="C4269" t="s">
        <v>48</v>
      </c>
      <c r="D4269" t="s">
        <v>48</v>
      </c>
      <c r="E4269" t="s">
        <v>367</v>
      </c>
      <c r="F4269" s="113" t="str">
        <f>VLOOKUP(B4269,'DEER BldgType Assignment'!$B$7:$C$139,2,FALSE)</f>
        <v>RtS</v>
      </c>
      <c r="G4269" s="113"/>
      <c r="H4269" s="113" t="str">
        <f t="shared" si="66"/>
        <v>RtS</v>
      </c>
      <c r="I4269">
        <v>1</v>
      </c>
    </row>
    <row r="4270" spans="2:9">
      <c r="B4270" t="s">
        <v>308</v>
      </c>
      <c r="C4270" t="s">
        <v>374</v>
      </c>
      <c r="D4270" t="s">
        <v>34</v>
      </c>
      <c r="E4270" t="s">
        <v>367</v>
      </c>
      <c r="F4270" s="113" t="str">
        <f>VLOOKUP(B4270,'DEER BldgType Assignment'!$B$7:$C$139,2,FALSE)</f>
        <v>OfS</v>
      </c>
      <c r="G4270" s="113"/>
      <c r="H4270" s="113" t="str">
        <f t="shared" si="66"/>
        <v>OfS</v>
      </c>
      <c r="I4270">
        <v>1</v>
      </c>
    </row>
    <row r="4271" spans="2:9">
      <c r="B4271" t="s">
        <v>308</v>
      </c>
      <c r="C4271" t="s">
        <v>374</v>
      </c>
      <c r="D4271" t="s">
        <v>34</v>
      </c>
      <c r="E4271" t="s">
        <v>365</v>
      </c>
      <c r="F4271" s="113" t="str">
        <f>VLOOKUP(B4271,'DEER BldgType Assignment'!$B$7:$C$139,2,FALSE)</f>
        <v>OfS</v>
      </c>
      <c r="G4271" s="113"/>
      <c r="H4271" s="113" t="str">
        <f t="shared" si="66"/>
        <v>OfS</v>
      </c>
      <c r="I4271">
        <v>1</v>
      </c>
    </row>
    <row r="4272" spans="2:9">
      <c r="B4272" t="s">
        <v>341</v>
      </c>
      <c r="C4272" t="s">
        <v>44</v>
      </c>
      <c r="D4272" t="s">
        <v>44</v>
      </c>
      <c r="E4272" t="s">
        <v>139</v>
      </c>
      <c r="F4272" s="113" t="str">
        <f>VLOOKUP(B4272,'DEER BldgType Assignment'!$B$7:$C$139,2,FALSE)</f>
        <v>RSD</v>
      </c>
      <c r="G4272" s="113"/>
      <c r="H4272" s="113" t="str">
        <f t="shared" si="66"/>
        <v>RSD</v>
      </c>
      <c r="I4272">
        <v>1</v>
      </c>
    </row>
    <row r="4273" spans="2:9">
      <c r="B4273" t="s">
        <v>323</v>
      </c>
      <c r="C4273" t="s">
        <v>34</v>
      </c>
      <c r="D4273" t="s">
        <v>34</v>
      </c>
      <c r="E4273" t="s">
        <v>365</v>
      </c>
      <c r="F4273" s="113" t="str">
        <f>VLOOKUP(B4273,'DEER BldgType Assignment'!$B$7:$C$139,2,FALSE)</f>
        <v>OfS</v>
      </c>
      <c r="G4273" s="113"/>
      <c r="H4273" s="113" t="str">
        <f t="shared" si="66"/>
        <v>OfS</v>
      </c>
      <c r="I4273">
        <v>2</v>
      </c>
    </row>
    <row r="4274" spans="2:9">
      <c r="B4274" t="s">
        <v>323</v>
      </c>
      <c r="C4274" t="s">
        <v>34</v>
      </c>
      <c r="D4274" t="s">
        <v>34</v>
      </c>
      <c r="E4274" t="s">
        <v>366</v>
      </c>
      <c r="F4274" s="113" t="str">
        <f>VLOOKUP(B4274,'DEER BldgType Assignment'!$B$7:$C$139,2,FALSE)</f>
        <v>OfS</v>
      </c>
      <c r="G4274" s="113"/>
      <c r="H4274" s="113" t="str">
        <f t="shared" si="66"/>
        <v>OfS</v>
      </c>
      <c r="I4274">
        <v>1</v>
      </c>
    </row>
    <row r="4275" spans="2:9">
      <c r="B4275" t="s">
        <v>109</v>
      </c>
      <c r="C4275" t="s">
        <v>368</v>
      </c>
      <c r="D4275" t="s">
        <v>109</v>
      </c>
      <c r="E4275" t="s">
        <v>367</v>
      </c>
      <c r="F4275" s="113" t="str">
        <f>VLOOKUP(B4275,'DEER BldgType Assignment'!$B$7:$C$139,2,FALSE)</f>
        <v>Mtl</v>
      </c>
      <c r="G4275" s="113"/>
      <c r="H4275" s="113" t="str">
        <f t="shared" si="66"/>
        <v>Mtl</v>
      </c>
      <c r="I4275">
        <v>2</v>
      </c>
    </row>
    <row r="4276" spans="2:9">
      <c r="B4276" t="s">
        <v>109</v>
      </c>
      <c r="C4276" t="s">
        <v>368</v>
      </c>
      <c r="D4276" t="s">
        <v>109</v>
      </c>
      <c r="E4276" t="s">
        <v>366</v>
      </c>
      <c r="F4276" s="113" t="str">
        <f>VLOOKUP(B4276,'DEER BldgType Assignment'!$B$7:$C$139,2,FALSE)</f>
        <v>Mtl</v>
      </c>
      <c r="G4276" s="113"/>
      <c r="H4276" s="113" t="str">
        <f t="shared" si="66"/>
        <v>Mtl</v>
      </c>
      <c r="I4276">
        <v>2</v>
      </c>
    </row>
    <row r="4277" spans="2:9">
      <c r="B4277" t="s">
        <v>236</v>
      </c>
      <c r="C4277" t="s">
        <v>15</v>
      </c>
      <c r="D4277" t="s">
        <v>15</v>
      </c>
      <c r="E4277" t="s">
        <v>15</v>
      </c>
      <c r="F4277" s="113" t="str">
        <f>VLOOKUP(B4277,'DEER BldgType Assignment'!$B$7:$C$139,2,FALSE)</f>
        <v>Asm</v>
      </c>
      <c r="G4277" s="113"/>
      <c r="H4277" s="113" t="str">
        <f t="shared" si="66"/>
        <v>Asm</v>
      </c>
      <c r="I4277">
        <v>1</v>
      </c>
    </row>
    <row r="4278" spans="2:9">
      <c r="B4278" t="s">
        <v>236</v>
      </c>
      <c r="C4278" t="s">
        <v>15</v>
      </c>
      <c r="D4278" t="s">
        <v>15</v>
      </c>
      <c r="E4278" t="s">
        <v>367</v>
      </c>
      <c r="F4278" s="113" t="str">
        <f>VLOOKUP(B4278,'DEER BldgType Assignment'!$B$7:$C$139,2,FALSE)</f>
        <v>Asm</v>
      </c>
      <c r="G4278" s="113"/>
      <c r="H4278" s="113" t="str">
        <f t="shared" si="66"/>
        <v>Asm</v>
      </c>
      <c r="I4278">
        <v>1</v>
      </c>
    </row>
    <row r="4279" spans="2:9">
      <c r="B4279" t="s">
        <v>324</v>
      </c>
      <c r="C4279" t="s">
        <v>48</v>
      </c>
      <c r="D4279" t="s">
        <v>48</v>
      </c>
      <c r="E4279" t="s">
        <v>142</v>
      </c>
      <c r="F4279" s="113" t="str">
        <f>VLOOKUP(B4279,'DEER BldgType Assignment'!$B$7:$C$139,2,FALSE)</f>
        <v>RtS</v>
      </c>
      <c r="G4279" s="113"/>
      <c r="H4279" s="113" t="str">
        <f t="shared" si="66"/>
        <v>RtS</v>
      </c>
      <c r="I4279">
        <v>2</v>
      </c>
    </row>
    <row r="4280" spans="2:9">
      <c r="B4280" t="s">
        <v>308</v>
      </c>
      <c r="C4280" t="s">
        <v>374</v>
      </c>
      <c r="D4280" t="s">
        <v>34</v>
      </c>
      <c r="E4280" t="s">
        <v>367</v>
      </c>
      <c r="F4280" s="113" t="str">
        <f>VLOOKUP(B4280,'DEER BldgType Assignment'!$B$7:$C$139,2,FALSE)</f>
        <v>OfS</v>
      </c>
      <c r="G4280" s="113"/>
      <c r="H4280" s="113" t="str">
        <f t="shared" si="66"/>
        <v>OfS</v>
      </c>
      <c r="I4280">
        <v>1</v>
      </c>
    </row>
    <row r="4281" spans="2:9">
      <c r="B4281" t="s">
        <v>308</v>
      </c>
      <c r="C4281" t="s">
        <v>374</v>
      </c>
      <c r="D4281" t="s">
        <v>34</v>
      </c>
      <c r="E4281" t="s">
        <v>365</v>
      </c>
      <c r="F4281" s="113" t="str">
        <f>VLOOKUP(B4281,'DEER BldgType Assignment'!$B$7:$C$139,2,FALSE)</f>
        <v>OfS</v>
      </c>
      <c r="G4281" s="113"/>
      <c r="H4281" s="113" t="str">
        <f t="shared" si="66"/>
        <v>OfS</v>
      </c>
      <c r="I4281">
        <v>2</v>
      </c>
    </row>
    <row r="4282" spans="2:9">
      <c r="B4282" t="s">
        <v>109</v>
      </c>
      <c r="C4282" t="s">
        <v>368</v>
      </c>
      <c r="D4282" t="s">
        <v>109</v>
      </c>
      <c r="E4282" t="s">
        <v>367</v>
      </c>
      <c r="F4282" s="113" t="str">
        <f>VLOOKUP(B4282,'DEER BldgType Assignment'!$B$7:$C$139,2,FALSE)</f>
        <v>Mtl</v>
      </c>
      <c r="G4282" s="113"/>
      <c r="H4282" s="113" t="str">
        <f t="shared" si="66"/>
        <v>Mtl</v>
      </c>
      <c r="I4282">
        <v>2</v>
      </c>
    </row>
    <row r="4283" spans="2:9">
      <c r="B4283" t="s">
        <v>109</v>
      </c>
      <c r="C4283" t="s">
        <v>368</v>
      </c>
      <c r="D4283" t="s">
        <v>109</v>
      </c>
      <c r="E4283" t="s">
        <v>372</v>
      </c>
      <c r="F4283" s="113" t="str">
        <f>VLOOKUP(B4283,'DEER BldgType Assignment'!$B$7:$C$139,2,FALSE)</f>
        <v>Mtl</v>
      </c>
      <c r="G4283" s="113"/>
      <c r="H4283" s="113" t="str">
        <f t="shared" si="66"/>
        <v>Mtl</v>
      </c>
      <c r="I4283">
        <v>2</v>
      </c>
    </row>
    <row r="4284" spans="2:9">
      <c r="B4284" t="s">
        <v>109</v>
      </c>
      <c r="C4284" t="s">
        <v>368</v>
      </c>
      <c r="D4284" t="s">
        <v>109</v>
      </c>
      <c r="E4284" t="s">
        <v>366</v>
      </c>
      <c r="F4284" s="113" t="str">
        <f>VLOOKUP(B4284,'DEER BldgType Assignment'!$B$7:$C$139,2,FALSE)</f>
        <v>Mtl</v>
      </c>
      <c r="G4284" s="113"/>
      <c r="H4284" s="113" t="str">
        <f t="shared" si="66"/>
        <v>Mtl</v>
      </c>
      <c r="I4284">
        <v>2</v>
      </c>
    </row>
    <row r="4285" spans="2:9">
      <c r="B4285" t="s">
        <v>109</v>
      </c>
      <c r="C4285" t="s">
        <v>368</v>
      </c>
      <c r="D4285" t="s">
        <v>109</v>
      </c>
      <c r="E4285" t="s">
        <v>340</v>
      </c>
      <c r="F4285" s="113" t="str">
        <f>VLOOKUP(B4285,'DEER BldgType Assignment'!$B$7:$C$139,2,FALSE)</f>
        <v>Mtl</v>
      </c>
      <c r="G4285" s="113"/>
      <c r="H4285" s="113" t="str">
        <f t="shared" si="66"/>
        <v>Mtl</v>
      </c>
      <c r="I4285">
        <v>2</v>
      </c>
    </row>
    <row r="4286" spans="2:9">
      <c r="B4286" s="100" t="s">
        <v>229</v>
      </c>
      <c r="C4286" t="s">
        <v>48</v>
      </c>
      <c r="D4286" t="s">
        <v>105</v>
      </c>
      <c r="E4286" t="s">
        <v>381</v>
      </c>
      <c r="F4286" s="113" t="str">
        <f>VLOOKUP(B4286,'DEER BldgType Assignment'!$B$7:$C$139,2,FALSE)</f>
        <v>MLI</v>
      </c>
      <c r="G4286" s="113"/>
      <c r="H4286" s="113" t="str">
        <f t="shared" si="66"/>
        <v>MLI</v>
      </c>
      <c r="I4286">
        <v>1</v>
      </c>
    </row>
    <row r="4287" spans="2:9">
      <c r="B4287" s="100" t="s">
        <v>229</v>
      </c>
      <c r="C4287" t="s">
        <v>48</v>
      </c>
      <c r="D4287" t="s">
        <v>105</v>
      </c>
      <c r="E4287" t="s">
        <v>365</v>
      </c>
      <c r="F4287" s="113" t="str">
        <f>VLOOKUP(B4287,'DEER BldgType Assignment'!$B$7:$C$139,2,FALSE)</f>
        <v>MLI</v>
      </c>
      <c r="G4287" s="113"/>
      <c r="H4287" s="113" t="str">
        <f t="shared" si="66"/>
        <v>MLI</v>
      </c>
      <c r="I4287">
        <v>2</v>
      </c>
    </row>
    <row r="4288" spans="2:9">
      <c r="B4288" t="s">
        <v>306</v>
      </c>
      <c r="C4288" t="s">
        <v>34</v>
      </c>
      <c r="D4288" t="s">
        <v>34</v>
      </c>
      <c r="E4288" t="s">
        <v>370</v>
      </c>
      <c r="F4288" s="113" t="str">
        <f>VLOOKUP(B4288,'DEER BldgType Assignment'!$B$7:$C$139,2,FALSE)</f>
        <v>OfS</v>
      </c>
      <c r="G4288" s="113"/>
      <c r="H4288" s="113" t="str">
        <f t="shared" si="66"/>
        <v>OfS</v>
      </c>
      <c r="I4288">
        <v>1</v>
      </c>
    </row>
    <row r="4289" spans="2:9">
      <c r="B4289" t="s">
        <v>306</v>
      </c>
      <c r="C4289" t="s">
        <v>34</v>
      </c>
      <c r="D4289" t="s">
        <v>34</v>
      </c>
      <c r="E4289" t="s">
        <v>365</v>
      </c>
      <c r="F4289" s="113" t="str">
        <f>VLOOKUP(B4289,'DEER BldgType Assignment'!$B$7:$C$139,2,FALSE)</f>
        <v>OfS</v>
      </c>
      <c r="G4289" s="113"/>
      <c r="H4289" s="113" t="str">
        <f t="shared" si="66"/>
        <v>OfS</v>
      </c>
      <c r="I4289">
        <v>4</v>
      </c>
    </row>
    <row r="4290" spans="2:9">
      <c r="B4290" s="100" t="s">
        <v>292</v>
      </c>
      <c r="C4290" t="s">
        <v>42</v>
      </c>
      <c r="D4290" t="s">
        <v>42</v>
      </c>
      <c r="E4290" t="s">
        <v>139</v>
      </c>
      <c r="F4290" s="113" t="str">
        <f>VLOOKUP(B4290,'DEER BldgType Assignment'!$B$7:$C$139,2,FALSE)</f>
        <v>RFF</v>
      </c>
      <c r="G4290" s="113"/>
      <c r="H4290" s="113" t="str">
        <f t="shared" si="66"/>
        <v>RFF</v>
      </c>
      <c r="I4290">
        <v>1</v>
      </c>
    </row>
    <row r="4291" spans="2:9">
      <c r="B4291" s="100" t="s">
        <v>292</v>
      </c>
      <c r="C4291" t="s">
        <v>42</v>
      </c>
      <c r="D4291" t="s">
        <v>42</v>
      </c>
      <c r="E4291" t="s">
        <v>372</v>
      </c>
      <c r="F4291" s="113" t="str">
        <f>VLOOKUP(B4291,'DEER BldgType Assignment'!$B$7:$C$139,2,FALSE)</f>
        <v>RFF</v>
      </c>
      <c r="G4291" s="113"/>
      <c r="H4291" s="113" t="str">
        <f t="shared" si="66"/>
        <v>RFF</v>
      </c>
      <c r="I4291">
        <v>1</v>
      </c>
    </row>
    <row r="4292" spans="2:9">
      <c r="B4292" t="s">
        <v>336</v>
      </c>
      <c r="C4292" t="s">
        <v>48</v>
      </c>
      <c r="D4292" t="s">
        <v>48</v>
      </c>
      <c r="E4292" t="s">
        <v>371</v>
      </c>
      <c r="F4292" s="113" t="str">
        <f>VLOOKUP(B4292,'DEER BldgType Assignment'!$B$7:$C$139,2,FALSE)</f>
        <v>RtS</v>
      </c>
      <c r="G4292" s="113"/>
      <c r="H4292" s="113" t="str">
        <f t="shared" si="66"/>
        <v>RtS</v>
      </c>
      <c r="I4292">
        <v>1</v>
      </c>
    </row>
    <row r="4293" spans="2:9">
      <c r="B4293" t="s">
        <v>336</v>
      </c>
      <c r="C4293" t="s">
        <v>48</v>
      </c>
      <c r="D4293" t="s">
        <v>48</v>
      </c>
      <c r="E4293" t="s">
        <v>340</v>
      </c>
      <c r="F4293" s="113" t="str">
        <f>VLOOKUP(B4293,'DEER BldgType Assignment'!$B$7:$C$139,2,FALSE)</f>
        <v>RtS</v>
      </c>
      <c r="G4293" s="113"/>
      <c r="H4293" s="113" t="str">
        <f t="shared" si="66"/>
        <v>RtS</v>
      </c>
      <c r="I4293">
        <v>1</v>
      </c>
    </row>
    <row r="4294" spans="2:9">
      <c r="B4294" t="s">
        <v>281</v>
      </c>
      <c r="C4294" t="s">
        <v>48</v>
      </c>
      <c r="D4294" t="s">
        <v>45</v>
      </c>
      <c r="E4294" t="s">
        <v>370</v>
      </c>
      <c r="F4294" s="113" t="str">
        <f>VLOOKUP(B4294,'DEER BldgType Assignment'!$B$7:$C$139,2,FALSE)</f>
        <v>Rt3</v>
      </c>
      <c r="G4294" s="113"/>
      <c r="H4294" s="113" t="str">
        <f t="shared" si="66"/>
        <v>Rt3</v>
      </c>
      <c r="I4294">
        <v>2</v>
      </c>
    </row>
    <row r="4295" spans="2:9">
      <c r="B4295" t="s">
        <v>281</v>
      </c>
      <c r="C4295" t="s">
        <v>48</v>
      </c>
      <c r="D4295" t="s">
        <v>45</v>
      </c>
      <c r="E4295" t="s">
        <v>372</v>
      </c>
      <c r="F4295" s="113" t="str">
        <f>VLOOKUP(B4295,'DEER BldgType Assignment'!$B$7:$C$139,2,FALSE)</f>
        <v>Rt3</v>
      </c>
      <c r="G4295" s="113"/>
      <c r="H4295" s="113" t="str">
        <f t="shared" si="66"/>
        <v>Rt3</v>
      </c>
      <c r="I4295">
        <v>2</v>
      </c>
    </row>
    <row r="4296" spans="2:9">
      <c r="B4296" t="s">
        <v>109</v>
      </c>
      <c r="C4296" t="s">
        <v>368</v>
      </c>
      <c r="D4296" t="s">
        <v>109</v>
      </c>
      <c r="E4296" t="s">
        <v>370</v>
      </c>
      <c r="F4296" s="113" t="str">
        <f>VLOOKUP(B4296,'DEER BldgType Assignment'!$B$7:$C$139,2,FALSE)</f>
        <v>Mtl</v>
      </c>
      <c r="G4296" s="113"/>
      <c r="H4296" s="113" t="str">
        <f t="shared" ref="H4296:H4359" si="67">IF(ISBLANK(G4296),F4296,G4296)</f>
        <v>Mtl</v>
      </c>
      <c r="I4296">
        <v>1</v>
      </c>
    </row>
    <row r="4297" spans="2:9">
      <c r="B4297" t="s">
        <v>109</v>
      </c>
      <c r="C4297" t="s">
        <v>368</v>
      </c>
      <c r="D4297" t="s">
        <v>109</v>
      </c>
      <c r="E4297" t="s">
        <v>365</v>
      </c>
      <c r="F4297" s="113" t="str">
        <f>VLOOKUP(B4297,'DEER BldgType Assignment'!$B$7:$C$139,2,FALSE)</f>
        <v>Mtl</v>
      </c>
      <c r="G4297" s="113"/>
      <c r="H4297" s="113" t="str">
        <f t="shared" si="67"/>
        <v>Mtl</v>
      </c>
      <c r="I4297">
        <v>1</v>
      </c>
    </row>
    <row r="4298" spans="2:9">
      <c r="B4298" t="s">
        <v>271</v>
      </c>
      <c r="C4298" t="s">
        <v>26</v>
      </c>
      <c r="D4298" t="s">
        <v>48</v>
      </c>
      <c r="E4298" t="s">
        <v>371</v>
      </c>
      <c r="F4298" s="113" t="str">
        <f>VLOOKUP(B4298,'DEER BldgType Assignment'!$B$7:$C$139,2,FALSE)</f>
        <v>RtS</v>
      </c>
      <c r="G4298" s="113"/>
      <c r="H4298" s="113" t="str">
        <f t="shared" si="67"/>
        <v>RtS</v>
      </c>
      <c r="I4298">
        <v>3</v>
      </c>
    </row>
    <row r="4299" spans="2:9">
      <c r="B4299" t="s">
        <v>271</v>
      </c>
      <c r="C4299" t="s">
        <v>26</v>
      </c>
      <c r="D4299" t="s">
        <v>48</v>
      </c>
      <c r="E4299" t="s">
        <v>142</v>
      </c>
      <c r="F4299" s="113" t="str">
        <f>VLOOKUP(B4299,'DEER BldgType Assignment'!$B$7:$C$139,2,FALSE)</f>
        <v>RtS</v>
      </c>
      <c r="G4299" s="113"/>
      <c r="H4299" s="113" t="str">
        <f t="shared" si="67"/>
        <v>RtS</v>
      </c>
      <c r="I4299">
        <v>2</v>
      </c>
    </row>
    <row r="4300" spans="2:9">
      <c r="B4300" t="s">
        <v>336</v>
      </c>
      <c r="C4300" t="s">
        <v>48</v>
      </c>
      <c r="D4300" t="s">
        <v>48</v>
      </c>
      <c r="E4300" t="s">
        <v>365</v>
      </c>
      <c r="F4300" s="113" t="str">
        <f>VLOOKUP(B4300,'DEER BldgType Assignment'!$B$7:$C$139,2,FALSE)</f>
        <v>RtS</v>
      </c>
      <c r="G4300" s="113"/>
      <c r="H4300" s="113" t="str">
        <f t="shared" si="67"/>
        <v>RtS</v>
      </c>
      <c r="I4300">
        <v>4</v>
      </c>
    </row>
    <row r="4301" spans="2:9">
      <c r="B4301" t="s">
        <v>336</v>
      </c>
      <c r="C4301" t="s">
        <v>48</v>
      </c>
      <c r="D4301" t="s">
        <v>48</v>
      </c>
      <c r="E4301" t="s">
        <v>371</v>
      </c>
      <c r="F4301" s="113" t="str">
        <f>VLOOKUP(B4301,'DEER BldgType Assignment'!$B$7:$C$139,2,FALSE)</f>
        <v>RtS</v>
      </c>
      <c r="G4301" s="113"/>
      <c r="H4301" s="113" t="str">
        <f t="shared" si="67"/>
        <v>RtS</v>
      </c>
      <c r="I4301">
        <v>4</v>
      </c>
    </row>
    <row r="4302" spans="2:9">
      <c r="B4302" t="s">
        <v>336</v>
      </c>
      <c r="C4302" t="s">
        <v>48</v>
      </c>
      <c r="D4302" t="s">
        <v>48</v>
      </c>
      <c r="E4302" t="s">
        <v>142</v>
      </c>
      <c r="F4302" s="113" t="str">
        <f>VLOOKUP(B4302,'DEER BldgType Assignment'!$B$7:$C$139,2,FALSE)</f>
        <v>RtS</v>
      </c>
      <c r="G4302" s="113"/>
      <c r="H4302" s="113" t="str">
        <f t="shared" si="67"/>
        <v>RtS</v>
      </c>
      <c r="I4302">
        <v>5</v>
      </c>
    </row>
    <row r="4303" spans="2:9">
      <c r="B4303" t="s">
        <v>336</v>
      </c>
      <c r="C4303" t="s">
        <v>48</v>
      </c>
      <c r="D4303" t="s">
        <v>48</v>
      </c>
      <c r="E4303" t="s">
        <v>340</v>
      </c>
      <c r="F4303" s="113" t="str">
        <f>VLOOKUP(B4303,'DEER BldgType Assignment'!$B$7:$C$139,2,FALSE)</f>
        <v>RtS</v>
      </c>
      <c r="G4303" s="113"/>
      <c r="H4303" s="113" t="str">
        <f t="shared" si="67"/>
        <v>RtS</v>
      </c>
      <c r="I4303">
        <v>2</v>
      </c>
    </row>
    <row r="4304" spans="2:9">
      <c r="B4304" t="s">
        <v>215</v>
      </c>
      <c r="C4304" t="s">
        <v>34</v>
      </c>
      <c r="D4304" t="s">
        <v>36</v>
      </c>
      <c r="E4304" t="s">
        <v>370</v>
      </c>
      <c r="F4304" s="113" t="str">
        <f>VLOOKUP(B4304,'DEER BldgType Assignment'!$B$7:$C$139,2,FALSE)</f>
        <v>OfL</v>
      </c>
      <c r="G4304" s="113"/>
      <c r="H4304" s="113" t="str">
        <f t="shared" si="67"/>
        <v>OfL</v>
      </c>
      <c r="I4304">
        <v>1</v>
      </c>
    </row>
    <row r="4305" spans="2:9">
      <c r="B4305" t="s">
        <v>215</v>
      </c>
      <c r="C4305" t="s">
        <v>34</v>
      </c>
      <c r="D4305" t="s">
        <v>36</v>
      </c>
      <c r="E4305" t="s">
        <v>365</v>
      </c>
      <c r="F4305" s="113" t="str">
        <f>VLOOKUP(B4305,'DEER BldgType Assignment'!$B$7:$C$139,2,FALSE)</f>
        <v>OfL</v>
      </c>
      <c r="G4305" s="113"/>
      <c r="H4305" s="113" t="str">
        <f t="shared" si="67"/>
        <v>OfL</v>
      </c>
      <c r="I4305">
        <v>4</v>
      </c>
    </row>
    <row r="4306" spans="2:9">
      <c r="B4306" s="100" t="s">
        <v>324</v>
      </c>
      <c r="C4306" t="s">
        <v>48</v>
      </c>
      <c r="D4306" t="s">
        <v>48</v>
      </c>
      <c r="E4306" t="s">
        <v>365</v>
      </c>
      <c r="F4306" s="113" t="str">
        <f>VLOOKUP(B4306,'DEER BldgType Assignment'!$B$7:$C$139,2,FALSE)</f>
        <v>RtS</v>
      </c>
      <c r="G4306" s="113"/>
      <c r="H4306" s="113" t="str">
        <f t="shared" si="67"/>
        <v>RtS</v>
      </c>
      <c r="I4306">
        <v>5</v>
      </c>
    </row>
    <row r="4307" spans="2:9">
      <c r="B4307" s="100" t="s">
        <v>324</v>
      </c>
      <c r="C4307" t="s">
        <v>48</v>
      </c>
      <c r="D4307" t="s">
        <v>48</v>
      </c>
      <c r="E4307" t="s">
        <v>340</v>
      </c>
      <c r="F4307" s="113" t="str">
        <f>VLOOKUP(B4307,'DEER BldgType Assignment'!$B$7:$C$139,2,FALSE)</f>
        <v>RtS</v>
      </c>
      <c r="G4307" s="113"/>
      <c r="H4307" s="113" t="str">
        <f t="shared" si="67"/>
        <v>RtS</v>
      </c>
      <c r="I4307">
        <v>1</v>
      </c>
    </row>
    <row r="4308" spans="2:9">
      <c r="B4308" s="100" t="s">
        <v>324</v>
      </c>
      <c r="C4308" t="s">
        <v>48</v>
      </c>
      <c r="D4308" t="s">
        <v>48</v>
      </c>
      <c r="E4308" t="s">
        <v>340</v>
      </c>
      <c r="F4308" s="113" t="str">
        <f>VLOOKUP(B4308,'DEER BldgType Assignment'!$B$7:$C$139,2,FALSE)</f>
        <v>RtS</v>
      </c>
      <c r="G4308" s="113"/>
      <c r="H4308" s="113" t="str">
        <f t="shared" si="67"/>
        <v>RtS</v>
      </c>
      <c r="I4308">
        <v>1</v>
      </c>
    </row>
    <row r="4309" spans="2:9">
      <c r="B4309" t="s">
        <v>345</v>
      </c>
      <c r="C4309" t="s">
        <v>373</v>
      </c>
      <c r="D4309" t="s">
        <v>52</v>
      </c>
      <c r="E4309" t="s">
        <v>340</v>
      </c>
      <c r="F4309" s="113" t="str">
        <f>VLOOKUP(B4309,'DEER BldgType Assignment'!$B$7:$C$139,2,FALSE)</f>
        <v>SUn</v>
      </c>
      <c r="G4309" s="113"/>
      <c r="H4309" s="113" t="str">
        <f t="shared" si="67"/>
        <v>SUn</v>
      </c>
      <c r="I4309">
        <v>1</v>
      </c>
    </row>
    <row r="4310" spans="2:9">
      <c r="B4310" t="s">
        <v>287</v>
      </c>
      <c r="C4310" t="s">
        <v>374</v>
      </c>
      <c r="D4310" t="s">
        <v>40</v>
      </c>
      <c r="E4310" t="s">
        <v>370</v>
      </c>
      <c r="F4310" s="113" t="str">
        <f>VLOOKUP(B4310,'DEER BldgType Assignment'!$B$7:$C$139,2,FALSE)</f>
        <v>MBT</v>
      </c>
      <c r="G4310" s="113"/>
      <c r="H4310" s="113" t="str">
        <f t="shared" si="67"/>
        <v>MBT</v>
      </c>
      <c r="I4310">
        <v>2</v>
      </c>
    </row>
    <row r="4311" spans="2:9">
      <c r="B4311" t="s">
        <v>287</v>
      </c>
      <c r="C4311" t="s">
        <v>374</v>
      </c>
      <c r="D4311" t="s">
        <v>40</v>
      </c>
      <c r="E4311" t="s">
        <v>365</v>
      </c>
      <c r="F4311" s="113" t="str">
        <f>VLOOKUP(B4311,'DEER BldgType Assignment'!$B$7:$C$139,2,FALSE)</f>
        <v>MBT</v>
      </c>
      <c r="G4311" s="113"/>
      <c r="H4311" s="113" t="str">
        <f t="shared" si="67"/>
        <v>MBT</v>
      </c>
      <c r="I4311">
        <v>1</v>
      </c>
    </row>
    <row r="4312" spans="2:9">
      <c r="B4312" t="s">
        <v>287</v>
      </c>
      <c r="C4312" t="s">
        <v>374</v>
      </c>
      <c r="D4312" t="s">
        <v>40</v>
      </c>
      <c r="E4312" t="s">
        <v>371</v>
      </c>
      <c r="F4312" s="113" t="str">
        <f>VLOOKUP(B4312,'DEER BldgType Assignment'!$B$7:$C$139,2,FALSE)</f>
        <v>MBT</v>
      </c>
      <c r="G4312" s="113"/>
      <c r="H4312" s="113" t="str">
        <f t="shared" si="67"/>
        <v>MBT</v>
      </c>
      <c r="I4312">
        <v>2</v>
      </c>
    </row>
    <row r="4313" spans="2:9">
      <c r="B4313" s="100" t="s">
        <v>229</v>
      </c>
      <c r="C4313" t="s">
        <v>48</v>
      </c>
      <c r="D4313" t="s">
        <v>105</v>
      </c>
      <c r="E4313" t="s">
        <v>381</v>
      </c>
      <c r="F4313" s="113" t="str">
        <f>VLOOKUP(B4313,'DEER BldgType Assignment'!$B$7:$C$139,2,FALSE)</f>
        <v>MLI</v>
      </c>
      <c r="G4313" s="113"/>
      <c r="H4313" s="113" t="str">
        <f t="shared" si="67"/>
        <v>MLI</v>
      </c>
      <c r="I4313">
        <v>4</v>
      </c>
    </row>
    <row r="4314" spans="2:9">
      <c r="B4314" s="100" t="s">
        <v>229</v>
      </c>
      <c r="C4314" t="s">
        <v>48</v>
      </c>
      <c r="D4314" t="s">
        <v>105</v>
      </c>
      <c r="E4314" t="s">
        <v>367</v>
      </c>
      <c r="F4314" s="113" t="str">
        <f>VLOOKUP(B4314,'DEER BldgType Assignment'!$B$7:$C$139,2,FALSE)</f>
        <v>MLI</v>
      </c>
      <c r="G4314" s="113"/>
      <c r="H4314" s="113" t="str">
        <f t="shared" si="67"/>
        <v>MLI</v>
      </c>
      <c r="I4314">
        <v>2</v>
      </c>
    </row>
    <row r="4315" spans="2:9">
      <c r="B4315" s="100" t="s">
        <v>229</v>
      </c>
      <c r="C4315" t="s">
        <v>48</v>
      </c>
      <c r="D4315" t="s">
        <v>105</v>
      </c>
      <c r="E4315" t="s">
        <v>365</v>
      </c>
      <c r="F4315" s="113" t="str">
        <f>VLOOKUP(B4315,'DEER BldgType Assignment'!$B$7:$C$139,2,FALSE)</f>
        <v>MLI</v>
      </c>
      <c r="G4315" s="113"/>
      <c r="H4315" s="113" t="str">
        <f t="shared" si="67"/>
        <v>MLI</v>
      </c>
      <c r="I4315">
        <v>2</v>
      </c>
    </row>
    <row r="4316" spans="2:9">
      <c r="B4316" s="100" t="s">
        <v>229</v>
      </c>
      <c r="C4316" t="s">
        <v>48</v>
      </c>
      <c r="D4316" t="s">
        <v>105</v>
      </c>
      <c r="E4316" t="s">
        <v>371</v>
      </c>
      <c r="F4316" s="113" t="str">
        <f>VLOOKUP(B4316,'DEER BldgType Assignment'!$B$7:$C$139,2,FALSE)</f>
        <v>MLI</v>
      </c>
      <c r="G4316" s="113"/>
      <c r="H4316" s="113" t="str">
        <f t="shared" si="67"/>
        <v>MLI</v>
      </c>
      <c r="I4316">
        <v>1</v>
      </c>
    </row>
    <row r="4317" spans="2:9">
      <c r="B4317" t="s">
        <v>324</v>
      </c>
      <c r="C4317" t="s">
        <v>48</v>
      </c>
      <c r="D4317" t="s">
        <v>48</v>
      </c>
      <c r="E4317" t="s">
        <v>142</v>
      </c>
      <c r="F4317" s="113" t="str">
        <f>VLOOKUP(B4317,'DEER BldgType Assignment'!$B$7:$C$139,2,FALSE)</f>
        <v>RtS</v>
      </c>
      <c r="G4317" s="113"/>
      <c r="H4317" s="113" t="str">
        <f t="shared" si="67"/>
        <v>RtS</v>
      </c>
      <c r="I4317">
        <v>4</v>
      </c>
    </row>
    <row r="4318" spans="2:9">
      <c r="B4318" t="s">
        <v>324</v>
      </c>
      <c r="C4318" t="s">
        <v>48</v>
      </c>
      <c r="D4318" t="s">
        <v>48</v>
      </c>
      <c r="E4318" t="s">
        <v>340</v>
      </c>
      <c r="F4318" s="113" t="str">
        <f>VLOOKUP(B4318,'DEER BldgType Assignment'!$B$7:$C$139,2,FALSE)</f>
        <v>RtS</v>
      </c>
      <c r="G4318" s="113"/>
      <c r="H4318" s="113" t="str">
        <f t="shared" si="67"/>
        <v>RtS</v>
      </c>
      <c r="I4318">
        <v>2</v>
      </c>
    </row>
    <row r="4319" spans="2:9">
      <c r="B4319" t="s">
        <v>271</v>
      </c>
      <c r="C4319" t="s">
        <v>26</v>
      </c>
      <c r="D4319" t="s">
        <v>48</v>
      </c>
      <c r="E4319" t="s">
        <v>142</v>
      </c>
      <c r="F4319" s="113" t="str">
        <f>VLOOKUP(B4319,'DEER BldgType Assignment'!$B$7:$C$139,2,FALSE)</f>
        <v>RtS</v>
      </c>
      <c r="G4319" s="113"/>
      <c r="H4319" s="113" t="str">
        <f t="shared" si="67"/>
        <v>RtS</v>
      </c>
      <c r="I4319">
        <v>4</v>
      </c>
    </row>
    <row r="4320" spans="2:9">
      <c r="B4320" t="s">
        <v>308</v>
      </c>
      <c r="C4320" t="s">
        <v>374</v>
      </c>
      <c r="D4320" t="s">
        <v>34</v>
      </c>
      <c r="E4320" t="s">
        <v>370</v>
      </c>
      <c r="F4320" s="113" t="str">
        <f>VLOOKUP(B4320,'DEER BldgType Assignment'!$B$7:$C$139,2,FALSE)</f>
        <v>OfS</v>
      </c>
      <c r="G4320" s="113"/>
      <c r="H4320" s="113" t="str">
        <f t="shared" si="67"/>
        <v>OfS</v>
      </c>
      <c r="I4320">
        <v>1</v>
      </c>
    </row>
    <row r="4321" spans="2:9">
      <c r="B4321" t="s">
        <v>308</v>
      </c>
      <c r="C4321" t="s">
        <v>374</v>
      </c>
      <c r="D4321" t="s">
        <v>34</v>
      </c>
      <c r="E4321" t="s">
        <v>367</v>
      </c>
      <c r="F4321" s="113" t="str">
        <f>VLOOKUP(B4321,'DEER BldgType Assignment'!$B$7:$C$139,2,FALSE)</f>
        <v>OfS</v>
      </c>
      <c r="G4321" s="113"/>
      <c r="H4321" s="113" t="str">
        <f t="shared" si="67"/>
        <v>OfS</v>
      </c>
      <c r="I4321">
        <v>2</v>
      </c>
    </row>
    <row r="4322" spans="2:9">
      <c r="B4322" t="s">
        <v>308</v>
      </c>
      <c r="C4322" t="s">
        <v>374</v>
      </c>
      <c r="D4322" t="s">
        <v>34</v>
      </c>
      <c r="E4322" t="s">
        <v>372</v>
      </c>
      <c r="F4322" s="113" t="str">
        <f>VLOOKUP(B4322,'DEER BldgType Assignment'!$B$7:$C$139,2,FALSE)</f>
        <v>OfS</v>
      </c>
      <c r="G4322" s="113"/>
      <c r="H4322" s="113" t="str">
        <f t="shared" si="67"/>
        <v>OfS</v>
      </c>
      <c r="I4322">
        <v>2</v>
      </c>
    </row>
    <row r="4323" spans="2:9">
      <c r="B4323" t="s">
        <v>308</v>
      </c>
      <c r="C4323" t="s">
        <v>374</v>
      </c>
      <c r="D4323" t="s">
        <v>34</v>
      </c>
      <c r="E4323" t="s">
        <v>365</v>
      </c>
      <c r="F4323" s="113" t="str">
        <f>VLOOKUP(B4323,'DEER BldgType Assignment'!$B$7:$C$139,2,FALSE)</f>
        <v>OfS</v>
      </c>
      <c r="G4323" s="113"/>
      <c r="H4323" s="113" t="str">
        <f t="shared" si="67"/>
        <v>OfS</v>
      </c>
      <c r="I4323">
        <v>5</v>
      </c>
    </row>
    <row r="4324" spans="2:9">
      <c r="B4324" t="s">
        <v>308</v>
      </c>
      <c r="C4324" t="s">
        <v>374</v>
      </c>
      <c r="D4324" t="s">
        <v>34</v>
      </c>
      <c r="E4324" t="s">
        <v>371</v>
      </c>
      <c r="F4324" s="113" t="str">
        <f>VLOOKUP(B4324,'DEER BldgType Assignment'!$B$7:$C$139,2,FALSE)</f>
        <v>OfS</v>
      </c>
      <c r="G4324" s="113"/>
      <c r="H4324" s="113" t="str">
        <f t="shared" si="67"/>
        <v>OfS</v>
      </c>
      <c r="I4324">
        <v>2</v>
      </c>
    </row>
    <row r="4325" spans="2:9">
      <c r="B4325" t="s">
        <v>308</v>
      </c>
      <c r="C4325" t="s">
        <v>374</v>
      </c>
      <c r="D4325" t="s">
        <v>34</v>
      </c>
      <c r="E4325" t="s">
        <v>340</v>
      </c>
      <c r="F4325" s="113" t="str">
        <f>VLOOKUP(B4325,'DEER BldgType Assignment'!$B$7:$C$139,2,FALSE)</f>
        <v>OfS</v>
      </c>
      <c r="G4325" s="113"/>
      <c r="H4325" s="113" t="str">
        <f t="shared" si="67"/>
        <v>OfS</v>
      </c>
      <c r="I4325">
        <v>1</v>
      </c>
    </row>
    <row r="4326" spans="2:9">
      <c r="B4326" t="s">
        <v>313</v>
      </c>
      <c r="C4326" t="s">
        <v>34</v>
      </c>
      <c r="D4326" t="s">
        <v>34</v>
      </c>
      <c r="E4326" t="s">
        <v>365</v>
      </c>
      <c r="F4326" s="113" t="str">
        <f>VLOOKUP(B4326,'DEER BldgType Assignment'!$B$7:$C$139,2,FALSE)</f>
        <v>OfS</v>
      </c>
      <c r="G4326" s="113"/>
      <c r="H4326" s="113" t="str">
        <f t="shared" si="67"/>
        <v>OfS</v>
      </c>
      <c r="I4326">
        <v>10</v>
      </c>
    </row>
    <row r="4327" spans="2:9">
      <c r="B4327" t="s">
        <v>313</v>
      </c>
      <c r="C4327" t="s">
        <v>34</v>
      </c>
      <c r="D4327" t="s">
        <v>34</v>
      </c>
      <c r="E4327" t="s">
        <v>366</v>
      </c>
      <c r="F4327" s="113" t="str">
        <f>VLOOKUP(B4327,'DEER BldgType Assignment'!$B$7:$C$139,2,FALSE)</f>
        <v>OfS</v>
      </c>
      <c r="G4327" s="113"/>
      <c r="H4327" s="113" t="str">
        <f t="shared" si="67"/>
        <v>OfS</v>
      </c>
      <c r="I4327">
        <v>1</v>
      </c>
    </row>
    <row r="4328" spans="2:9">
      <c r="B4328" s="100" t="s">
        <v>229</v>
      </c>
      <c r="C4328" t="s">
        <v>48</v>
      </c>
      <c r="D4328" t="s">
        <v>105</v>
      </c>
      <c r="E4328" t="s">
        <v>366</v>
      </c>
      <c r="F4328" s="113" t="str">
        <f>VLOOKUP(B4328,'DEER BldgType Assignment'!$B$7:$C$139,2,FALSE)</f>
        <v>MLI</v>
      </c>
      <c r="G4328" s="113"/>
      <c r="H4328" s="113" t="str">
        <f t="shared" si="67"/>
        <v>MLI</v>
      </c>
      <c r="I4328">
        <v>1</v>
      </c>
    </row>
    <row r="4329" spans="2:9">
      <c r="B4329" s="100" t="s">
        <v>229</v>
      </c>
      <c r="C4329" t="s">
        <v>48</v>
      </c>
      <c r="D4329" t="s">
        <v>105</v>
      </c>
      <c r="E4329" t="s">
        <v>381</v>
      </c>
      <c r="F4329" s="113" t="str">
        <f>VLOOKUP(B4329,'DEER BldgType Assignment'!$B$7:$C$139,2,FALSE)</f>
        <v>MLI</v>
      </c>
      <c r="G4329" s="113"/>
      <c r="H4329" s="113" t="str">
        <f t="shared" si="67"/>
        <v>MLI</v>
      </c>
      <c r="I4329">
        <v>5</v>
      </c>
    </row>
    <row r="4330" spans="2:9">
      <c r="B4330" s="100" t="s">
        <v>229</v>
      </c>
      <c r="C4330" t="s">
        <v>48</v>
      </c>
      <c r="D4330" t="s">
        <v>105</v>
      </c>
      <c r="E4330" t="s">
        <v>365</v>
      </c>
      <c r="F4330" s="113" t="str">
        <f>VLOOKUP(B4330,'DEER BldgType Assignment'!$B$7:$C$139,2,FALSE)</f>
        <v>MLI</v>
      </c>
      <c r="G4330" s="113"/>
      <c r="H4330" s="113" t="str">
        <f t="shared" si="67"/>
        <v>MLI</v>
      </c>
      <c r="I4330">
        <v>2</v>
      </c>
    </row>
    <row r="4331" spans="2:9">
      <c r="B4331" s="100" t="s">
        <v>229</v>
      </c>
      <c r="C4331" t="s">
        <v>48</v>
      </c>
      <c r="D4331" t="s">
        <v>105</v>
      </c>
      <c r="E4331" t="s">
        <v>366</v>
      </c>
      <c r="F4331" s="113" t="str">
        <f>VLOOKUP(B4331,'DEER BldgType Assignment'!$B$7:$C$139,2,FALSE)</f>
        <v>MLI</v>
      </c>
      <c r="G4331" s="113"/>
      <c r="H4331" s="113" t="str">
        <f t="shared" si="67"/>
        <v>MLI</v>
      </c>
      <c r="I4331">
        <v>1</v>
      </c>
    </row>
    <row r="4332" spans="2:9">
      <c r="B4332" t="s">
        <v>293</v>
      </c>
      <c r="C4332" t="s">
        <v>34</v>
      </c>
      <c r="D4332" t="s">
        <v>34</v>
      </c>
      <c r="E4332" t="s">
        <v>370</v>
      </c>
      <c r="F4332" s="113" t="str">
        <f>VLOOKUP(B4332,'DEER BldgType Assignment'!$B$7:$C$139,2,FALSE)</f>
        <v>OfS</v>
      </c>
      <c r="G4332" s="113"/>
      <c r="H4332" s="113" t="str">
        <f t="shared" si="67"/>
        <v>OfS</v>
      </c>
      <c r="I4332">
        <v>1</v>
      </c>
    </row>
    <row r="4333" spans="2:9">
      <c r="B4333" t="s">
        <v>293</v>
      </c>
      <c r="C4333" t="s">
        <v>34</v>
      </c>
      <c r="D4333" t="s">
        <v>34</v>
      </c>
      <c r="E4333" t="s">
        <v>365</v>
      </c>
      <c r="F4333" s="113" t="str">
        <f>VLOOKUP(B4333,'DEER BldgType Assignment'!$B$7:$C$139,2,FALSE)</f>
        <v>OfS</v>
      </c>
      <c r="G4333" s="113"/>
      <c r="H4333" s="113" t="str">
        <f t="shared" si="67"/>
        <v>OfS</v>
      </c>
      <c r="I4333">
        <v>1</v>
      </c>
    </row>
    <row r="4334" spans="2:9">
      <c r="B4334" t="s">
        <v>293</v>
      </c>
      <c r="C4334" t="s">
        <v>34</v>
      </c>
      <c r="D4334" t="s">
        <v>34</v>
      </c>
      <c r="E4334" t="s">
        <v>366</v>
      </c>
      <c r="F4334" s="113" t="str">
        <f>VLOOKUP(B4334,'DEER BldgType Assignment'!$B$7:$C$139,2,FALSE)</f>
        <v>OfS</v>
      </c>
      <c r="G4334" s="113"/>
      <c r="H4334" s="113" t="str">
        <f t="shared" si="67"/>
        <v>OfS</v>
      </c>
      <c r="I4334">
        <v>1</v>
      </c>
    </row>
    <row r="4335" spans="2:9">
      <c r="B4335" t="s">
        <v>293</v>
      </c>
      <c r="C4335" t="s">
        <v>34</v>
      </c>
      <c r="D4335" t="s">
        <v>34</v>
      </c>
      <c r="E4335" t="s">
        <v>340</v>
      </c>
      <c r="F4335" s="113" t="str">
        <f>VLOOKUP(B4335,'DEER BldgType Assignment'!$B$7:$C$139,2,FALSE)</f>
        <v>OfS</v>
      </c>
      <c r="G4335" s="113"/>
      <c r="H4335" s="113" t="str">
        <f t="shared" si="67"/>
        <v>OfS</v>
      </c>
      <c r="I4335">
        <v>2</v>
      </c>
    </row>
    <row r="4336" spans="2:9">
      <c r="B4336" s="100" t="s">
        <v>229</v>
      </c>
      <c r="C4336" t="s">
        <v>48</v>
      </c>
      <c r="D4336" t="s">
        <v>105</v>
      </c>
      <c r="E4336" t="s">
        <v>381</v>
      </c>
      <c r="F4336" s="113" t="str">
        <f>VLOOKUP(B4336,'DEER BldgType Assignment'!$B$7:$C$139,2,FALSE)</f>
        <v>MLI</v>
      </c>
      <c r="G4336" s="113"/>
      <c r="H4336" s="113" t="str">
        <f t="shared" si="67"/>
        <v>MLI</v>
      </c>
      <c r="I4336">
        <v>8</v>
      </c>
    </row>
    <row r="4337" spans="2:9">
      <c r="B4337" s="100" t="s">
        <v>229</v>
      </c>
      <c r="C4337" t="s">
        <v>48</v>
      </c>
      <c r="D4337" t="s">
        <v>105</v>
      </c>
      <c r="E4337" t="s">
        <v>365</v>
      </c>
      <c r="F4337" s="113" t="str">
        <f>VLOOKUP(B4337,'DEER BldgType Assignment'!$B$7:$C$139,2,FALSE)</f>
        <v>MLI</v>
      </c>
      <c r="G4337" s="113"/>
      <c r="H4337" s="113" t="str">
        <f t="shared" si="67"/>
        <v>MLI</v>
      </c>
      <c r="I4337">
        <v>2</v>
      </c>
    </row>
    <row r="4338" spans="2:9">
      <c r="B4338" s="100" t="s">
        <v>341</v>
      </c>
      <c r="C4338" t="s">
        <v>44</v>
      </c>
      <c r="D4338" t="s">
        <v>44</v>
      </c>
      <c r="E4338" t="s">
        <v>139</v>
      </c>
      <c r="F4338" s="113" t="str">
        <f>VLOOKUP(B4338,'DEER BldgType Assignment'!$B$7:$C$139,2,FALSE)</f>
        <v>RSD</v>
      </c>
      <c r="G4338" s="113"/>
      <c r="H4338" s="113" t="str">
        <f t="shared" si="67"/>
        <v>RSD</v>
      </c>
      <c r="I4338">
        <v>2</v>
      </c>
    </row>
    <row r="4339" spans="2:9">
      <c r="B4339" s="100" t="s">
        <v>341</v>
      </c>
      <c r="C4339" t="s">
        <v>44</v>
      </c>
      <c r="D4339" t="s">
        <v>44</v>
      </c>
      <c r="E4339" t="s">
        <v>372</v>
      </c>
      <c r="F4339" s="113" t="str">
        <f>VLOOKUP(B4339,'DEER BldgType Assignment'!$B$7:$C$139,2,FALSE)</f>
        <v>RSD</v>
      </c>
      <c r="G4339" s="113"/>
      <c r="H4339" s="113" t="str">
        <f t="shared" si="67"/>
        <v>RSD</v>
      </c>
      <c r="I4339">
        <v>1</v>
      </c>
    </row>
    <row r="4340" spans="2:9">
      <c r="B4340" t="s">
        <v>224</v>
      </c>
      <c r="C4340" t="s">
        <v>15</v>
      </c>
      <c r="D4340" t="s">
        <v>15</v>
      </c>
      <c r="E4340" t="s">
        <v>371</v>
      </c>
      <c r="F4340" s="113" t="str">
        <f>VLOOKUP(B4340,'DEER BldgType Assignment'!$B$7:$C$139,2,FALSE)</f>
        <v>Asm</v>
      </c>
      <c r="G4340" s="113"/>
      <c r="H4340" s="113" t="str">
        <f t="shared" si="67"/>
        <v>Asm</v>
      </c>
      <c r="I4340">
        <v>5</v>
      </c>
    </row>
    <row r="4341" spans="2:9">
      <c r="B4341" s="100" t="s">
        <v>229</v>
      </c>
      <c r="C4341" t="s">
        <v>48</v>
      </c>
      <c r="D4341" t="s">
        <v>105</v>
      </c>
      <c r="E4341" t="s">
        <v>381</v>
      </c>
      <c r="F4341" s="113" t="str">
        <f>VLOOKUP(B4341,'DEER BldgType Assignment'!$B$7:$C$139,2,FALSE)</f>
        <v>MLI</v>
      </c>
      <c r="G4341" s="113"/>
      <c r="H4341" s="113" t="str">
        <f t="shared" si="67"/>
        <v>MLI</v>
      </c>
      <c r="I4341">
        <v>4</v>
      </c>
    </row>
    <row r="4342" spans="2:9">
      <c r="B4342" s="100" t="s">
        <v>229</v>
      </c>
      <c r="C4342" t="s">
        <v>48</v>
      </c>
      <c r="D4342" t="s">
        <v>105</v>
      </c>
      <c r="E4342" t="s">
        <v>365</v>
      </c>
      <c r="F4342" s="113" t="str">
        <f>VLOOKUP(B4342,'DEER BldgType Assignment'!$B$7:$C$139,2,FALSE)</f>
        <v>MLI</v>
      </c>
      <c r="G4342" s="113"/>
      <c r="H4342" s="113" t="str">
        <f t="shared" si="67"/>
        <v>MLI</v>
      </c>
      <c r="I4342">
        <v>1</v>
      </c>
    </row>
    <row r="4343" spans="2:9">
      <c r="B4343" s="100" t="s">
        <v>229</v>
      </c>
      <c r="C4343" t="s">
        <v>48</v>
      </c>
      <c r="D4343" t="s">
        <v>105</v>
      </c>
      <c r="E4343" t="s">
        <v>340</v>
      </c>
      <c r="F4343" s="113" t="str">
        <f>VLOOKUP(B4343,'DEER BldgType Assignment'!$B$7:$C$139,2,FALSE)</f>
        <v>MLI</v>
      </c>
      <c r="G4343" s="113"/>
      <c r="H4343" s="113" t="str">
        <f t="shared" si="67"/>
        <v>MLI</v>
      </c>
      <c r="I4343">
        <v>2</v>
      </c>
    </row>
    <row r="4344" spans="2:9">
      <c r="B4344" t="s">
        <v>336</v>
      </c>
      <c r="C4344" t="s">
        <v>48</v>
      </c>
      <c r="D4344" t="s">
        <v>48</v>
      </c>
      <c r="E4344" t="s">
        <v>367</v>
      </c>
      <c r="F4344" s="113" t="str">
        <f>VLOOKUP(B4344,'DEER BldgType Assignment'!$B$7:$C$139,2,FALSE)</f>
        <v>RtS</v>
      </c>
      <c r="G4344" s="113"/>
      <c r="H4344" s="113" t="str">
        <f t="shared" si="67"/>
        <v>RtS</v>
      </c>
      <c r="I4344">
        <v>1</v>
      </c>
    </row>
    <row r="4345" spans="2:9">
      <c r="B4345" t="s">
        <v>336</v>
      </c>
      <c r="C4345" t="s">
        <v>48</v>
      </c>
      <c r="D4345" t="s">
        <v>48</v>
      </c>
      <c r="E4345" t="s">
        <v>366</v>
      </c>
      <c r="F4345" s="113" t="str">
        <f>VLOOKUP(B4345,'DEER BldgType Assignment'!$B$7:$C$139,2,FALSE)</f>
        <v>RtS</v>
      </c>
      <c r="G4345" s="113"/>
      <c r="H4345" s="113" t="str">
        <f t="shared" si="67"/>
        <v>RtS</v>
      </c>
      <c r="I4345">
        <v>1</v>
      </c>
    </row>
    <row r="4346" spans="2:9">
      <c r="B4346" t="s">
        <v>336</v>
      </c>
      <c r="C4346" t="s">
        <v>48</v>
      </c>
      <c r="D4346" t="s">
        <v>48</v>
      </c>
      <c r="E4346" t="s">
        <v>142</v>
      </c>
      <c r="F4346" s="113" t="str">
        <f>VLOOKUP(B4346,'DEER BldgType Assignment'!$B$7:$C$139,2,FALSE)</f>
        <v>RtS</v>
      </c>
      <c r="G4346" s="113"/>
      <c r="H4346" s="113" t="str">
        <f t="shared" si="67"/>
        <v>RtS</v>
      </c>
      <c r="I4346">
        <v>4</v>
      </c>
    </row>
    <row r="4347" spans="2:9">
      <c r="B4347" t="s">
        <v>324</v>
      </c>
      <c r="C4347" t="s">
        <v>48</v>
      </c>
      <c r="D4347" t="s">
        <v>48</v>
      </c>
      <c r="E4347" t="s">
        <v>370</v>
      </c>
      <c r="F4347" s="113" t="str">
        <f>VLOOKUP(B4347,'DEER BldgType Assignment'!$B$7:$C$139,2,FALSE)</f>
        <v>RtS</v>
      </c>
      <c r="G4347" s="113"/>
      <c r="H4347" s="113" t="str">
        <f t="shared" si="67"/>
        <v>RtS</v>
      </c>
      <c r="I4347">
        <v>2</v>
      </c>
    </row>
    <row r="4348" spans="2:9">
      <c r="B4348" t="s">
        <v>324</v>
      </c>
      <c r="C4348" t="s">
        <v>48</v>
      </c>
      <c r="D4348" t="s">
        <v>48</v>
      </c>
      <c r="E4348" t="s">
        <v>365</v>
      </c>
      <c r="F4348" s="113" t="str">
        <f>VLOOKUP(B4348,'DEER BldgType Assignment'!$B$7:$C$139,2,FALSE)</f>
        <v>RtS</v>
      </c>
      <c r="G4348" s="113"/>
      <c r="H4348" s="113" t="str">
        <f t="shared" si="67"/>
        <v>RtS</v>
      </c>
      <c r="I4348">
        <v>1</v>
      </c>
    </row>
    <row r="4349" spans="2:9">
      <c r="B4349" t="s">
        <v>324</v>
      </c>
      <c r="C4349" t="s">
        <v>48</v>
      </c>
      <c r="D4349" t="s">
        <v>48</v>
      </c>
      <c r="E4349" t="s">
        <v>366</v>
      </c>
      <c r="F4349" s="113" t="str">
        <f>VLOOKUP(B4349,'DEER BldgType Assignment'!$B$7:$C$139,2,FALSE)</f>
        <v>RtS</v>
      </c>
      <c r="G4349" s="113"/>
      <c r="H4349" s="113" t="str">
        <f t="shared" si="67"/>
        <v>RtS</v>
      </c>
      <c r="I4349">
        <v>1</v>
      </c>
    </row>
    <row r="4350" spans="2:9">
      <c r="B4350" t="s">
        <v>324</v>
      </c>
      <c r="C4350" t="s">
        <v>48</v>
      </c>
      <c r="D4350" t="s">
        <v>48</v>
      </c>
      <c r="E4350" t="s">
        <v>340</v>
      </c>
      <c r="F4350" s="113" t="str">
        <f>VLOOKUP(B4350,'DEER BldgType Assignment'!$B$7:$C$139,2,FALSE)</f>
        <v>RtS</v>
      </c>
      <c r="G4350" s="113"/>
      <c r="H4350" s="113" t="str">
        <f t="shared" si="67"/>
        <v>RtS</v>
      </c>
      <c r="I4350">
        <v>1</v>
      </c>
    </row>
    <row r="4351" spans="2:9">
      <c r="B4351" t="s">
        <v>323</v>
      </c>
      <c r="C4351" t="s">
        <v>34</v>
      </c>
      <c r="D4351" t="s">
        <v>34</v>
      </c>
      <c r="E4351" t="s">
        <v>379</v>
      </c>
      <c r="F4351" s="113" t="str">
        <f>VLOOKUP(B4351,'DEER BldgType Assignment'!$B$7:$C$139,2,FALSE)</f>
        <v>OfS</v>
      </c>
      <c r="G4351" s="113"/>
      <c r="H4351" s="113" t="str">
        <f t="shared" si="67"/>
        <v>OfS</v>
      </c>
      <c r="I4351">
        <v>1</v>
      </c>
    </row>
    <row r="4352" spans="2:9">
      <c r="B4352" t="s">
        <v>323</v>
      </c>
      <c r="C4352" t="s">
        <v>34</v>
      </c>
      <c r="D4352" t="s">
        <v>34</v>
      </c>
      <c r="E4352" t="s">
        <v>367</v>
      </c>
      <c r="F4352" s="113" t="str">
        <f>VLOOKUP(B4352,'DEER BldgType Assignment'!$B$7:$C$139,2,FALSE)</f>
        <v>OfS</v>
      </c>
      <c r="G4352" s="113"/>
      <c r="H4352" s="113" t="str">
        <f t="shared" si="67"/>
        <v>OfS</v>
      </c>
      <c r="I4352">
        <v>3</v>
      </c>
    </row>
    <row r="4353" spans="2:9">
      <c r="B4353" t="s">
        <v>323</v>
      </c>
      <c r="C4353" t="s">
        <v>34</v>
      </c>
      <c r="D4353" t="s">
        <v>34</v>
      </c>
      <c r="E4353" t="s">
        <v>372</v>
      </c>
      <c r="F4353" s="113" t="str">
        <f>VLOOKUP(B4353,'DEER BldgType Assignment'!$B$7:$C$139,2,FALSE)</f>
        <v>OfS</v>
      </c>
      <c r="G4353" s="113"/>
      <c r="H4353" s="113" t="str">
        <f t="shared" si="67"/>
        <v>OfS</v>
      </c>
      <c r="I4353">
        <v>1</v>
      </c>
    </row>
    <row r="4354" spans="2:9">
      <c r="B4354" t="s">
        <v>323</v>
      </c>
      <c r="C4354" t="s">
        <v>34</v>
      </c>
      <c r="D4354" t="s">
        <v>34</v>
      </c>
      <c r="E4354" t="s">
        <v>365</v>
      </c>
      <c r="F4354" s="113" t="str">
        <f>VLOOKUP(B4354,'DEER BldgType Assignment'!$B$7:$C$139,2,FALSE)</f>
        <v>OfS</v>
      </c>
      <c r="G4354" s="113"/>
      <c r="H4354" s="113" t="str">
        <f t="shared" si="67"/>
        <v>OfS</v>
      </c>
      <c r="I4354">
        <v>7</v>
      </c>
    </row>
    <row r="4355" spans="2:9">
      <c r="B4355" t="s">
        <v>323</v>
      </c>
      <c r="C4355" t="s">
        <v>34</v>
      </c>
      <c r="D4355" t="s">
        <v>34</v>
      </c>
      <c r="E4355" t="s">
        <v>366</v>
      </c>
      <c r="F4355" s="113" t="str">
        <f>VLOOKUP(B4355,'DEER BldgType Assignment'!$B$7:$C$139,2,FALSE)</f>
        <v>OfS</v>
      </c>
      <c r="G4355" s="113"/>
      <c r="H4355" s="113" t="str">
        <f t="shared" si="67"/>
        <v>OfS</v>
      </c>
      <c r="I4355">
        <v>1</v>
      </c>
    </row>
    <row r="4356" spans="2:9">
      <c r="B4356" t="s">
        <v>323</v>
      </c>
      <c r="C4356" t="s">
        <v>34</v>
      </c>
      <c r="D4356" t="s">
        <v>34</v>
      </c>
      <c r="E4356" t="s">
        <v>340</v>
      </c>
      <c r="F4356" s="113" t="str">
        <f>VLOOKUP(B4356,'DEER BldgType Assignment'!$B$7:$C$139,2,FALSE)</f>
        <v>OfS</v>
      </c>
      <c r="G4356" s="113"/>
      <c r="H4356" s="113" t="str">
        <f t="shared" si="67"/>
        <v>OfS</v>
      </c>
      <c r="I4356">
        <v>2</v>
      </c>
    </row>
    <row r="4357" spans="2:9">
      <c r="B4357" t="s">
        <v>308</v>
      </c>
      <c r="C4357" t="s">
        <v>374</v>
      </c>
      <c r="D4357" t="s">
        <v>34</v>
      </c>
      <c r="E4357" t="s">
        <v>383</v>
      </c>
      <c r="F4357" s="113" t="str">
        <f>VLOOKUP(B4357,'DEER BldgType Assignment'!$B$7:$C$139,2,FALSE)</f>
        <v>OfS</v>
      </c>
      <c r="G4357" s="113"/>
      <c r="H4357" s="113" t="str">
        <f t="shared" si="67"/>
        <v>OfS</v>
      </c>
      <c r="I4357">
        <v>3</v>
      </c>
    </row>
    <row r="4358" spans="2:9">
      <c r="B4358" t="s">
        <v>271</v>
      </c>
      <c r="C4358" t="s">
        <v>26</v>
      </c>
      <c r="D4358" t="s">
        <v>48</v>
      </c>
      <c r="E4358" t="s">
        <v>371</v>
      </c>
      <c r="F4358" s="113" t="str">
        <f>VLOOKUP(B4358,'DEER BldgType Assignment'!$B$7:$C$139,2,FALSE)</f>
        <v>RtS</v>
      </c>
      <c r="G4358" s="113"/>
      <c r="H4358" s="113" t="str">
        <f t="shared" si="67"/>
        <v>RtS</v>
      </c>
      <c r="I4358">
        <v>4</v>
      </c>
    </row>
    <row r="4359" spans="2:9">
      <c r="B4359" t="s">
        <v>271</v>
      </c>
      <c r="C4359" t="s">
        <v>26</v>
      </c>
      <c r="D4359" t="s">
        <v>48</v>
      </c>
      <c r="E4359" t="s">
        <v>142</v>
      </c>
      <c r="F4359" s="113" t="str">
        <f>VLOOKUP(B4359,'DEER BldgType Assignment'!$B$7:$C$139,2,FALSE)</f>
        <v>RtS</v>
      </c>
      <c r="G4359" s="113"/>
      <c r="H4359" s="113" t="str">
        <f t="shared" si="67"/>
        <v>RtS</v>
      </c>
      <c r="I4359">
        <v>3</v>
      </c>
    </row>
    <row r="4360" spans="2:9">
      <c r="B4360" t="s">
        <v>344</v>
      </c>
      <c r="C4360" t="s">
        <v>373</v>
      </c>
      <c r="D4360" t="s">
        <v>52</v>
      </c>
      <c r="E4360" t="s">
        <v>340</v>
      </c>
      <c r="F4360" s="113" t="str">
        <f>VLOOKUP(B4360,'DEER BldgType Assignment'!$B$7:$C$139,2,FALSE)</f>
        <v>SUn</v>
      </c>
      <c r="G4360" s="113"/>
      <c r="H4360" s="113" t="str">
        <f t="shared" ref="H4360:H4423" si="68">IF(ISBLANK(G4360),F4360,G4360)</f>
        <v>SUn</v>
      </c>
      <c r="I4360">
        <v>6</v>
      </c>
    </row>
    <row r="4361" spans="2:9">
      <c r="B4361" t="s">
        <v>321</v>
      </c>
      <c r="C4361" t="s">
        <v>377</v>
      </c>
      <c r="D4361" t="s">
        <v>289</v>
      </c>
      <c r="E4361" t="s">
        <v>371</v>
      </c>
      <c r="F4361" s="113" t="str">
        <f>VLOOKUP(B4361,'DEER BldgType Assignment'!$B$7:$C$139,2,FALSE)</f>
        <v>NA</v>
      </c>
      <c r="G4361" s="113"/>
      <c r="H4361" s="113" t="str">
        <f t="shared" si="68"/>
        <v>NA</v>
      </c>
      <c r="I4361">
        <v>5</v>
      </c>
    </row>
    <row r="4362" spans="2:9">
      <c r="B4362" t="s">
        <v>321</v>
      </c>
      <c r="C4362" t="s">
        <v>377</v>
      </c>
      <c r="D4362" t="s">
        <v>289</v>
      </c>
      <c r="E4362" t="s">
        <v>340</v>
      </c>
      <c r="F4362" s="113" t="str">
        <f>VLOOKUP(B4362,'DEER BldgType Assignment'!$B$7:$C$139,2,FALSE)</f>
        <v>NA</v>
      </c>
      <c r="G4362" s="113"/>
      <c r="H4362" s="113" t="str">
        <f t="shared" si="68"/>
        <v>NA</v>
      </c>
      <c r="I4362">
        <v>1</v>
      </c>
    </row>
    <row r="4363" spans="2:9">
      <c r="B4363" s="100" t="s">
        <v>229</v>
      </c>
      <c r="C4363" t="s">
        <v>48</v>
      </c>
      <c r="D4363" t="s">
        <v>105</v>
      </c>
      <c r="E4363" t="s">
        <v>381</v>
      </c>
      <c r="F4363" s="113" t="str">
        <f>VLOOKUP(B4363,'DEER BldgType Assignment'!$B$7:$C$139,2,FALSE)</f>
        <v>MLI</v>
      </c>
      <c r="G4363" s="113"/>
      <c r="H4363" s="113" t="str">
        <f t="shared" si="68"/>
        <v>MLI</v>
      </c>
      <c r="I4363">
        <v>1</v>
      </c>
    </row>
    <row r="4364" spans="2:9">
      <c r="B4364" t="s">
        <v>293</v>
      </c>
      <c r="C4364" t="s">
        <v>34</v>
      </c>
      <c r="D4364" t="s">
        <v>34</v>
      </c>
      <c r="E4364" t="s">
        <v>367</v>
      </c>
      <c r="F4364" s="113" t="str">
        <f>VLOOKUP(B4364,'DEER BldgType Assignment'!$B$7:$C$139,2,FALSE)</f>
        <v>OfS</v>
      </c>
      <c r="G4364" s="113"/>
      <c r="H4364" s="113" t="str">
        <f t="shared" si="68"/>
        <v>OfS</v>
      </c>
      <c r="I4364">
        <v>1</v>
      </c>
    </row>
    <row r="4365" spans="2:9">
      <c r="B4365" t="s">
        <v>293</v>
      </c>
      <c r="C4365" t="s">
        <v>34</v>
      </c>
      <c r="D4365" t="s">
        <v>34</v>
      </c>
      <c r="E4365" t="s">
        <v>372</v>
      </c>
      <c r="F4365" s="113" t="str">
        <f>VLOOKUP(B4365,'DEER BldgType Assignment'!$B$7:$C$139,2,FALSE)</f>
        <v>OfS</v>
      </c>
      <c r="G4365" s="113"/>
      <c r="H4365" s="113" t="str">
        <f t="shared" si="68"/>
        <v>OfS</v>
      </c>
      <c r="I4365">
        <v>1</v>
      </c>
    </row>
    <row r="4366" spans="2:9">
      <c r="B4366" t="s">
        <v>293</v>
      </c>
      <c r="C4366" t="s">
        <v>34</v>
      </c>
      <c r="D4366" t="s">
        <v>34</v>
      </c>
      <c r="E4366" t="s">
        <v>365</v>
      </c>
      <c r="F4366" s="113" t="str">
        <f>VLOOKUP(B4366,'DEER BldgType Assignment'!$B$7:$C$139,2,FALSE)</f>
        <v>OfS</v>
      </c>
      <c r="G4366" s="113"/>
      <c r="H4366" s="113" t="str">
        <f t="shared" si="68"/>
        <v>OfS</v>
      </c>
      <c r="I4366">
        <v>2</v>
      </c>
    </row>
    <row r="4367" spans="2:9">
      <c r="B4367" t="s">
        <v>293</v>
      </c>
      <c r="C4367" t="s">
        <v>34</v>
      </c>
      <c r="D4367" t="s">
        <v>34</v>
      </c>
      <c r="E4367" t="s">
        <v>340</v>
      </c>
      <c r="F4367" s="113" t="str">
        <f>VLOOKUP(B4367,'DEER BldgType Assignment'!$B$7:$C$139,2,FALSE)</f>
        <v>OfS</v>
      </c>
      <c r="G4367" s="113"/>
      <c r="H4367" s="113" t="str">
        <f t="shared" si="68"/>
        <v>OfS</v>
      </c>
      <c r="I4367">
        <v>1</v>
      </c>
    </row>
    <row r="4368" spans="2:9">
      <c r="B4368" t="s">
        <v>324</v>
      </c>
      <c r="C4368" t="s">
        <v>48</v>
      </c>
      <c r="D4368" t="s">
        <v>48</v>
      </c>
      <c r="E4368" t="s">
        <v>142</v>
      </c>
      <c r="F4368" s="113" t="str">
        <f>VLOOKUP(B4368,'DEER BldgType Assignment'!$B$7:$C$139,2,FALSE)</f>
        <v>RtS</v>
      </c>
      <c r="G4368" s="113"/>
      <c r="H4368" s="113" t="str">
        <f t="shared" si="68"/>
        <v>RtS</v>
      </c>
      <c r="I4368">
        <v>3</v>
      </c>
    </row>
    <row r="4369" spans="2:9">
      <c r="B4369" t="s">
        <v>324</v>
      </c>
      <c r="C4369" t="s">
        <v>48</v>
      </c>
      <c r="D4369" t="s">
        <v>48</v>
      </c>
      <c r="E4369" t="s">
        <v>340</v>
      </c>
      <c r="F4369" s="113" t="str">
        <f>VLOOKUP(B4369,'DEER BldgType Assignment'!$B$7:$C$139,2,FALSE)</f>
        <v>RtS</v>
      </c>
      <c r="G4369" s="113"/>
      <c r="H4369" s="113" t="str">
        <f t="shared" si="68"/>
        <v>RtS</v>
      </c>
      <c r="I4369">
        <v>5</v>
      </c>
    </row>
    <row r="4370" spans="2:9">
      <c r="B4370" t="s">
        <v>282</v>
      </c>
      <c r="C4370" t="s">
        <v>48</v>
      </c>
      <c r="D4370" t="s">
        <v>105</v>
      </c>
      <c r="E4370" t="s">
        <v>365</v>
      </c>
      <c r="F4370" s="113" t="str">
        <f>VLOOKUP(B4370,'DEER BldgType Assignment'!$B$7:$C$139,2,FALSE)</f>
        <v>MLI</v>
      </c>
      <c r="G4370" s="113"/>
      <c r="H4370" s="113" t="str">
        <f t="shared" si="68"/>
        <v>MLI</v>
      </c>
      <c r="I4370">
        <v>1</v>
      </c>
    </row>
    <row r="4371" spans="2:9">
      <c r="B4371" t="s">
        <v>282</v>
      </c>
      <c r="C4371" t="s">
        <v>48</v>
      </c>
      <c r="D4371" t="s">
        <v>105</v>
      </c>
      <c r="E4371" t="s">
        <v>371</v>
      </c>
      <c r="F4371" s="113" t="str">
        <f>VLOOKUP(B4371,'DEER BldgType Assignment'!$B$7:$C$139,2,FALSE)</f>
        <v>MLI</v>
      </c>
      <c r="G4371" s="113"/>
      <c r="H4371" s="113" t="str">
        <f t="shared" si="68"/>
        <v>MLI</v>
      </c>
      <c r="I4371">
        <v>1</v>
      </c>
    </row>
    <row r="4372" spans="2:9">
      <c r="B4372" s="100" t="s">
        <v>229</v>
      </c>
      <c r="C4372" t="s">
        <v>48</v>
      </c>
      <c r="D4372" t="s">
        <v>105</v>
      </c>
      <c r="E4372" t="s">
        <v>381</v>
      </c>
      <c r="F4372" s="113" t="str">
        <f>VLOOKUP(B4372,'DEER BldgType Assignment'!$B$7:$C$139,2,FALSE)</f>
        <v>MLI</v>
      </c>
      <c r="G4372" s="113"/>
      <c r="H4372" s="113" t="str">
        <f t="shared" si="68"/>
        <v>MLI</v>
      </c>
      <c r="I4372">
        <v>5</v>
      </c>
    </row>
    <row r="4373" spans="2:9">
      <c r="B4373" s="100" t="s">
        <v>229</v>
      </c>
      <c r="C4373" t="s">
        <v>48</v>
      </c>
      <c r="D4373" t="s">
        <v>105</v>
      </c>
      <c r="E4373" t="s">
        <v>340</v>
      </c>
      <c r="F4373" s="113" t="str">
        <f>VLOOKUP(B4373,'DEER BldgType Assignment'!$B$7:$C$139,2,FALSE)</f>
        <v>MLI</v>
      </c>
      <c r="G4373" s="113"/>
      <c r="H4373" s="113" t="str">
        <f t="shared" si="68"/>
        <v>MLI</v>
      </c>
      <c r="I4373">
        <v>3</v>
      </c>
    </row>
    <row r="4374" spans="2:9">
      <c r="B4374" t="s">
        <v>215</v>
      </c>
      <c r="C4374" t="s">
        <v>34</v>
      </c>
      <c r="D4374" t="s">
        <v>36</v>
      </c>
      <c r="E4374" t="s">
        <v>367</v>
      </c>
      <c r="F4374" s="113" t="str">
        <f>VLOOKUP(B4374,'DEER BldgType Assignment'!$B$7:$C$139,2,FALSE)</f>
        <v>OfL</v>
      </c>
      <c r="G4374" s="113"/>
      <c r="H4374" s="113" t="str">
        <f t="shared" si="68"/>
        <v>OfL</v>
      </c>
      <c r="I4374">
        <v>1</v>
      </c>
    </row>
    <row r="4375" spans="2:9">
      <c r="B4375" t="s">
        <v>215</v>
      </c>
      <c r="C4375" t="s">
        <v>34</v>
      </c>
      <c r="D4375" t="s">
        <v>36</v>
      </c>
      <c r="E4375" t="s">
        <v>372</v>
      </c>
      <c r="F4375" s="113" t="str">
        <f>VLOOKUP(B4375,'DEER BldgType Assignment'!$B$7:$C$139,2,FALSE)</f>
        <v>OfL</v>
      </c>
      <c r="G4375" s="113"/>
      <c r="H4375" s="113" t="str">
        <f t="shared" si="68"/>
        <v>OfL</v>
      </c>
      <c r="I4375">
        <v>1</v>
      </c>
    </row>
    <row r="4376" spans="2:9">
      <c r="B4376" t="s">
        <v>215</v>
      </c>
      <c r="C4376" t="s">
        <v>34</v>
      </c>
      <c r="D4376" t="s">
        <v>36</v>
      </c>
      <c r="E4376" t="s">
        <v>365</v>
      </c>
      <c r="F4376" s="113" t="str">
        <f>VLOOKUP(B4376,'DEER BldgType Assignment'!$B$7:$C$139,2,FALSE)</f>
        <v>OfL</v>
      </c>
      <c r="G4376" s="113"/>
      <c r="H4376" s="113" t="str">
        <f t="shared" si="68"/>
        <v>OfL</v>
      </c>
      <c r="I4376">
        <v>3</v>
      </c>
    </row>
    <row r="4377" spans="2:9">
      <c r="B4377" t="s">
        <v>215</v>
      </c>
      <c r="C4377" t="s">
        <v>34</v>
      </c>
      <c r="D4377" t="s">
        <v>36</v>
      </c>
      <c r="E4377" t="s">
        <v>366</v>
      </c>
      <c r="F4377" s="113" t="str">
        <f>VLOOKUP(B4377,'DEER BldgType Assignment'!$B$7:$C$139,2,FALSE)</f>
        <v>OfL</v>
      </c>
      <c r="G4377" s="113"/>
      <c r="H4377" s="113" t="str">
        <f t="shared" si="68"/>
        <v>OfL</v>
      </c>
      <c r="I4377">
        <v>1</v>
      </c>
    </row>
    <row r="4378" spans="2:9">
      <c r="B4378" t="s">
        <v>324</v>
      </c>
      <c r="C4378" t="s">
        <v>48</v>
      </c>
      <c r="D4378" t="s">
        <v>48</v>
      </c>
      <c r="E4378" t="s">
        <v>366</v>
      </c>
      <c r="F4378" s="113" t="str">
        <f>VLOOKUP(B4378,'DEER BldgType Assignment'!$B$7:$C$139,2,FALSE)</f>
        <v>RtS</v>
      </c>
      <c r="G4378" s="113"/>
      <c r="H4378" s="113" t="str">
        <f t="shared" si="68"/>
        <v>RtS</v>
      </c>
      <c r="I4378">
        <v>1</v>
      </c>
    </row>
    <row r="4379" spans="2:9">
      <c r="B4379" t="s">
        <v>324</v>
      </c>
      <c r="C4379" t="s">
        <v>48</v>
      </c>
      <c r="D4379" t="s">
        <v>48</v>
      </c>
      <c r="E4379" t="s">
        <v>142</v>
      </c>
      <c r="F4379" s="113" t="str">
        <f>VLOOKUP(B4379,'DEER BldgType Assignment'!$B$7:$C$139,2,FALSE)</f>
        <v>RtS</v>
      </c>
      <c r="G4379" s="113"/>
      <c r="H4379" s="113" t="str">
        <f t="shared" si="68"/>
        <v>RtS</v>
      </c>
      <c r="I4379">
        <v>1</v>
      </c>
    </row>
    <row r="4380" spans="2:9">
      <c r="B4380" t="s">
        <v>306</v>
      </c>
      <c r="C4380" t="s">
        <v>34</v>
      </c>
      <c r="D4380" t="s">
        <v>34</v>
      </c>
      <c r="E4380" t="s">
        <v>365</v>
      </c>
      <c r="F4380" s="113" t="str">
        <f>VLOOKUP(B4380,'DEER BldgType Assignment'!$B$7:$C$139,2,FALSE)</f>
        <v>OfS</v>
      </c>
      <c r="G4380" s="113"/>
      <c r="H4380" s="113" t="str">
        <f t="shared" si="68"/>
        <v>OfS</v>
      </c>
      <c r="I4380">
        <v>9</v>
      </c>
    </row>
    <row r="4381" spans="2:9">
      <c r="B4381" t="s">
        <v>336</v>
      </c>
      <c r="C4381" t="s">
        <v>48</v>
      </c>
      <c r="D4381" t="s">
        <v>48</v>
      </c>
      <c r="E4381" t="s">
        <v>142</v>
      </c>
      <c r="F4381" s="113" t="str">
        <f>VLOOKUP(B4381,'DEER BldgType Assignment'!$B$7:$C$139,2,FALSE)</f>
        <v>RtS</v>
      </c>
      <c r="G4381" s="113"/>
      <c r="H4381" s="113" t="str">
        <f t="shared" si="68"/>
        <v>RtS</v>
      </c>
      <c r="I4381">
        <v>5</v>
      </c>
    </row>
    <row r="4382" spans="2:9">
      <c r="B4382" t="s">
        <v>324</v>
      </c>
      <c r="C4382" t="s">
        <v>48</v>
      </c>
      <c r="D4382" t="s">
        <v>48</v>
      </c>
      <c r="E4382" t="s">
        <v>142</v>
      </c>
      <c r="F4382" s="113" t="str">
        <f>VLOOKUP(B4382,'DEER BldgType Assignment'!$B$7:$C$139,2,FALSE)</f>
        <v>RtS</v>
      </c>
      <c r="G4382" s="113"/>
      <c r="H4382" s="113" t="str">
        <f t="shared" si="68"/>
        <v>RtS</v>
      </c>
      <c r="I4382">
        <v>6</v>
      </c>
    </row>
    <row r="4383" spans="2:9">
      <c r="B4383" t="s">
        <v>324</v>
      </c>
      <c r="C4383" t="s">
        <v>48</v>
      </c>
      <c r="D4383" t="s">
        <v>48</v>
      </c>
      <c r="E4383" t="s">
        <v>340</v>
      </c>
      <c r="F4383" s="113" t="str">
        <f>VLOOKUP(B4383,'DEER BldgType Assignment'!$B$7:$C$139,2,FALSE)</f>
        <v>RtS</v>
      </c>
      <c r="G4383" s="113"/>
      <c r="H4383" s="113" t="str">
        <f t="shared" si="68"/>
        <v>RtS</v>
      </c>
      <c r="I4383">
        <v>1</v>
      </c>
    </row>
    <row r="4384" spans="2:9">
      <c r="B4384" t="s">
        <v>323</v>
      </c>
      <c r="C4384" t="s">
        <v>34</v>
      </c>
      <c r="D4384" t="s">
        <v>34</v>
      </c>
      <c r="E4384" t="s">
        <v>367</v>
      </c>
      <c r="F4384" s="113" t="str">
        <f>VLOOKUP(B4384,'DEER BldgType Assignment'!$B$7:$C$139,2,FALSE)</f>
        <v>OfS</v>
      </c>
      <c r="G4384" s="113"/>
      <c r="H4384" s="113" t="str">
        <f t="shared" si="68"/>
        <v>OfS</v>
      </c>
      <c r="I4384">
        <v>1</v>
      </c>
    </row>
    <row r="4385" spans="2:9">
      <c r="B4385" t="s">
        <v>323</v>
      </c>
      <c r="C4385" t="s">
        <v>34</v>
      </c>
      <c r="D4385" t="s">
        <v>34</v>
      </c>
      <c r="E4385" t="s">
        <v>365</v>
      </c>
      <c r="F4385" s="113" t="str">
        <f>VLOOKUP(B4385,'DEER BldgType Assignment'!$B$7:$C$139,2,FALSE)</f>
        <v>OfS</v>
      </c>
      <c r="G4385" s="113"/>
      <c r="H4385" s="113" t="str">
        <f t="shared" si="68"/>
        <v>OfS</v>
      </c>
      <c r="I4385">
        <v>1</v>
      </c>
    </row>
    <row r="4386" spans="2:9">
      <c r="B4386" t="s">
        <v>323</v>
      </c>
      <c r="C4386" t="s">
        <v>34</v>
      </c>
      <c r="D4386" t="s">
        <v>34</v>
      </c>
      <c r="E4386" t="s">
        <v>340</v>
      </c>
      <c r="F4386" s="113" t="str">
        <f>VLOOKUP(B4386,'DEER BldgType Assignment'!$B$7:$C$139,2,FALSE)</f>
        <v>OfS</v>
      </c>
      <c r="G4386" s="113"/>
      <c r="H4386" s="113" t="str">
        <f t="shared" si="68"/>
        <v>OfS</v>
      </c>
      <c r="I4386">
        <v>2</v>
      </c>
    </row>
    <row r="4387" spans="2:9">
      <c r="B4387" t="s">
        <v>215</v>
      </c>
      <c r="C4387" t="s">
        <v>34</v>
      </c>
      <c r="D4387" t="s">
        <v>36</v>
      </c>
      <c r="E4387" t="s">
        <v>367</v>
      </c>
      <c r="F4387" s="113" t="str">
        <f>VLOOKUP(B4387,'DEER BldgType Assignment'!$B$7:$C$139,2,FALSE)</f>
        <v>OfL</v>
      </c>
      <c r="G4387" s="113"/>
      <c r="H4387" s="113" t="str">
        <f t="shared" si="68"/>
        <v>OfL</v>
      </c>
      <c r="I4387">
        <v>3</v>
      </c>
    </row>
    <row r="4388" spans="2:9">
      <c r="B4388" t="s">
        <v>215</v>
      </c>
      <c r="C4388" t="s">
        <v>34</v>
      </c>
      <c r="D4388" t="s">
        <v>36</v>
      </c>
      <c r="E4388" t="s">
        <v>372</v>
      </c>
      <c r="F4388" s="113" t="str">
        <f>VLOOKUP(B4388,'DEER BldgType Assignment'!$B$7:$C$139,2,FALSE)</f>
        <v>OfL</v>
      </c>
      <c r="G4388" s="113"/>
      <c r="H4388" s="113" t="str">
        <f t="shared" si="68"/>
        <v>OfL</v>
      </c>
      <c r="I4388">
        <v>1</v>
      </c>
    </row>
    <row r="4389" spans="2:9">
      <c r="B4389" t="s">
        <v>215</v>
      </c>
      <c r="C4389" t="s">
        <v>34</v>
      </c>
      <c r="D4389" t="s">
        <v>36</v>
      </c>
      <c r="E4389" t="s">
        <v>365</v>
      </c>
      <c r="F4389" s="113" t="str">
        <f>VLOOKUP(B4389,'DEER BldgType Assignment'!$B$7:$C$139,2,FALSE)</f>
        <v>OfL</v>
      </c>
      <c r="G4389" s="113"/>
      <c r="H4389" s="113" t="str">
        <f t="shared" si="68"/>
        <v>OfL</v>
      </c>
      <c r="I4389">
        <v>7</v>
      </c>
    </row>
    <row r="4390" spans="2:9">
      <c r="B4390" t="s">
        <v>215</v>
      </c>
      <c r="C4390" t="s">
        <v>34</v>
      </c>
      <c r="D4390" t="s">
        <v>36</v>
      </c>
      <c r="E4390" t="s">
        <v>371</v>
      </c>
      <c r="F4390" s="113" t="str">
        <f>VLOOKUP(B4390,'DEER BldgType Assignment'!$B$7:$C$139,2,FALSE)</f>
        <v>OfL</v>
      </c>
      <c r="G4390" s="113"/>
      <c r="H4390" s="113" t="str">
        <f t="shared" si="68"/>
        <v>OfL</v>
      </c>
      <c r="I4390">
        <v>2</v>
      </c>
    </row>
    <row r="4391" spans="2:9">
      <c r="B4391" t="s">
        <v>215</v>
      </c>
      <c r="C4391" t="s">
        <v>34</v>
      </c>
      <c r="D4391" t="s">
        <v>36</v>
      </c>
      <c r="E4391" t="s">
        <v>366</v>
      </c>
      <c r="F4391" s="113" t="str">
        <f>VLOOKUP(B4391,'DEER BldgType Assignment'!$B$7:$C$139,2,FALSE)</f>
        <v>OfL</v>
      </c>
      <c r="G4391" s="113"/>
      <c r="H4391" s="113" t="str">
        <f t="shared" si="68"/>
        <v>OfL</v>
      </c>
      <c r="I4391">
        <v>4</v>
      </c>
    </row>
    <row r="4392" spans="2:9">
      <c r="B4392" t="s">
        <v>215</v>
      </c>
      <c r="C4392" t="s">
        <v>34</v>
      </c>
      <c r="D4392" t="s">
        <v>36</v>
      </c>
      <c r="E4392" t="s">
        <v>340</v>
      </c>
      <c r="F4392" s="113" t="str">
        <f>VLOOKUP(B4392,'DEER BldgType Assignment'!$B$7:$C$139,2,FALSE)</f>
        <v>OfL</v>
      </c>
      <c r="G4392" s="113"/>
      <c r="H4392" s="113" t="str">
        <f t="shared" si="68"/>
        <v>OfL</v>
      </c>
      <c r="I4392">
        <v>2</v>
      </c>
    </row>
    <row r="4393" spans="2:9">
      <c r="B4393" s="100" t="s">
        <v>324</v>
      </c>
      <c r="C4393" t="s">
        <v>48</v>
      </c>
      <c r="D4393" t="s">
        <v>48</v>
      </c>
      <c r="E4393" t="s">
        <v>370</v>
      </c>
      <c r="F4393" s="113" t="str">
        <f>VLOOKUP(B4393,'DEER BldgType Assignment'!$B$7:$C$139,2,FALSE)</f>
        <v>RtS</v>
      </c>
      <c r="G4393" s="113"/>
      <c r="H4393" s="113" t="str">
        <f t="shared" si="68"/>
        <v>RtS</v>
      </c>
      <c r="I4393">
        <v>2</v>
      </c>
    </row>
    <row r="4394" spans="2:9">
      <c r="B4394" t="s">
        <v>324</v>
      </c>
      <c r="C4394" t="s">
        <v>48</v>
      </c>
      <c r="D4394" t="s">
        <v>48</v>
      </c>
      <c r="E4394" t="s">
        <v>371</v>
      </c>
      <c r="F4394" s="113" t="str">
        <f>VLOOKUP(B4394,'DEER BldgType Assignment'!$B$7:$C$139,2,FALSE)</f>
        <v>RtS</v>
      </c>
      <c r="G4394" s="113"/>
      <c r="H4394" s="113" t="str">
        <f t="shared" si="68"/>
        <v>RtS</v>
      </c>
      <c r="I4394">
        <v>1</v>
      </c>
    </row>
    <row r="4395" spans="2:9">
      <c r="B4395" t="s">
        <v>324</v>
      </c>
      <c r="C4395" t="s">
        <v>48</v>
      </c>
      <c r="D4395" t="s">
        <v>48</v>
      </c>
      <c r="E4395" t="s">
        <v>142</v>
      </c>
      <c r="F4395" s="113" t="str">
        <f>VLOOKUP(B4395,'DEER BldgType Assignment'!$B$7:$C$139,2,FALSE)</f>
        <v>RtS</v>
      </c>
      <c r="G4395" s="113"/>
      <c r="H4395" s="113" t="str">
        <f t="shared" si="68"/>
        <v>RtS</v>
      </c>
      <c r="I4395">
        <v>1</v>
      </c>
    </row>
    <row r="4396" spans="2:9">
      <c r="B4396" t="s">
        <v>336</v>
      </c>
      <c r="C4396" t="s">
        <v>48</v>
      </c>
      <c r="D4396" t="s">
        <v>48</v>
      </c>
      <c r="E4396" t="s">
        <v>142</v>
      </c>
      <c r="F4396" s="113" t="str">
        <f>VLOOKUP(B4396,'DEER BldgType Assignment'!$B$7:$C$139,2,FALSE)</f>
        <v>RtS</v>
      </c>
      <c r="G4396" s="113"/>
      <c r="H4396" s="113" t="str">
        <f t="shared" si="68"/>
        <v>RtS</v>
      </c>
      <c r="I4396">
        <v>2</v>
      </c>
    </row>
    <row r="4397" spans="2:9">
      <c r="B4397" t="s">
        <v>336</v>
      </c>
      <c r="C4397" t="s">
        <v>48</v>
      </c>
      <c r="D4397" t="s">
        <v>48</v>
      </c>
      <c r="E4397" t="s">
        <v>340</v>
      </c>
      <c r="F4397" s="113" t="str">
        <f>VLOOKUP(B4397,'DEER BldgType Assignment'!$B$7:$C$139,2,FALSE)</f>
        <v>RtS</v>
      </c>
      <c r="G4397" s="113"/>
      <c r="H4397" s="113" t="str">
        <f t="shared" si="68"/>
        <v>RtS</v>
      </c>
      <c r="I4397">
        <v>1</v>
      </c>
    </row>
    <row r="4398" spans="2:9">
      <c r="B4398" t="s">
        <v>306</v>
      </c>
      <c r="C4398" t="s">
        <v>34</v>
      </c>
      <c r="D4398" t="s">
        <v>34</v>
      </c>
      <c r="E4398" t="s">
        <v>365</v>
      </c>
      <c r="F4398" s="113" t="str">
        <f>VLOOKUP(B4398,'DEER BldgType Assignment'!$B$7:$C$139,2,FALSE)</f>
        <v>OfS</v>
      </c>
      <c r="G4398" s="113"/>
      <c r="H4398" s="113" t="str">
        <f t="shared" si="68"/>
        <v>OfS</v>
      </c>
      <c r="I4398">
        <v>1</v>
      </c>
    </row>
    <row r="4399" spans="2:9">
      <c r="B4399" s="100" t="s">
        <v>229</v>
      </c>
      <c r="C4399" t="s">
        <v>48</v>
      </c>
      <c r="D4399" t="s">
        <v>105</v>
      </c>
      <c r="E4399" t="s">
        <v>365</v>
      </c>
      <c r="F4399" s="113" t="str">
        <f>VLOOKUP(B4399,'DEER BldgType Assignment'!$B$7:$C$139,2,FALSE)</f>
        <v>MLI</v>
      </c>
      <c r="G4399" s="113"/>
      <c r="H4399" s="113" t="str">
        <f t="shared" si="68"/>
        <v>MLI</v>
      </c>
      <c r="I4399">
        <v>2</v>
      </c>
    </row>
    <row r="4400" spans="2:9">
      <c r="B4400" t="s">
        <v>344</v>
      </c>
      <c r="C4400" t="s">
        <v>373</v>
      </c>
      <c r="D4400" t="s">
        <v>52</v>
      </c>
      <c r="E4400" t="s">
        <v>340</v>
      </c>
      <c r="F4400" s="113" t="str">
        <f>VLOOKUP(B4400,'DEER BldgType Assignment'!$B$7:$C$139,2,FALSE)</f>
        <v>SUn</v>
      </c>
      <c r="G4400" s="113"/>
      <c r="H4400" s="113" t="str">
        <f t="shared" si="68"/>
        <v>SUn</v>
      </c>
      <c r="I4400">
        <v>1</v>
      </c>
    </row>
    <row r="4401" spans="2:9">
      <c r="B4401" t="s">
        <v>344</v>
      </c>
      <c r="C4401" t="s">
        <v>373</v>
      </c>
      <c r="D4401" t="s">
        <v>52</v>
      </c>
      <c r="E4401" t="s">
        <v>340</v>
      </c>
      <c r="F4401" s="113" t="str">
        <f>VLOOKUP(B4401,'DEER BldgType Assignment'!$B$7:$C$139,2,FALSE)</f>
        <v>SUn</v>
      </c>
      <c r="G4401" s="113"/>
      <c r="H4401" s="113" t="str">
        <f t="shared" si="68"/>
        <v>SUn</v>
      </c>
      <c r="I4401">
        <v>8</v>
      </c>
    </row>
    <row r="4402" spans="2:9">
      <c r="B4402" t="s">
        <v>323</v>
      </c>
      <c r="C4402" t="s">
        <v>34</v>
      </c>
      <c r="D4402" t="s">
        <v>34</v>
      </c>
      <c r="E4402" t="s">
        <v>365</v>
      </c>
      <c r="F4402" s="113" t="str">
        <f>VLOOKUP(B4402,'DEER BldgType Assignment'!$B$7:$C$139,2,FALSE)</f>
        <v>OfS</v>
      </c>
      <c r="G4402" s="113"/>
      <c r="H4402" s="113" t="str">
        <f t="shared" si="68"/>
        <v>OfS</v>
      </c>
      <c r="I4402">
        <v>4</v>
      </c>
    </row>
    <row r="4403" spans="2:9">
      <c r="B4403" t="s">
        <v>293</v>
      </c>
      <c r="C4403" t="s">
        <v>34</v>
      </c>
      <c r="D4403" t="s">
        <v>34</v>
      </c>
      <c r="E4403" t="s">
        <v>367</v>
      </c>
      <c r="F4403" s="113" t="str">
        <f>VLOOKUP(B4403,'DEER BldgType Assignment'!$B$7:$C$139,2,FALSE)</f>
        <v>OfS</v>
      </c>
      <c r="G4403" s="113"/>
      <c r="H4403" s="113" t="str">
        <f t="shared" si="68"/>
        <v>OfS</v>
      </c>
      <c r="I4403">
        <v>1</v>
      </c>
    </row>
    <row r="4404" spans="2:9">
      <c r="B4404" t="s">
        <v>293</v>
      </c>
      <c r="C4404" t="s">
        <v>34</v>
      </c>
      <c r="D4404" t="s">
        <v>34</v>
      </c>
      <c r="E4404" t="s">
        <v>365</v>
      </c>
      <c r="F4404" s="113" t="str">
        <f>VLOOKUP(B4404,'DEER BldgType Assignment'!$B$7:$C$139,2,FALSE)</f>
        <v>OfS</v>
      </c>
      <c r="G4404" s="113"/>
      <c r="H4404" s="113" t="str">
        <f t="shared" si="68"/>
        <v>OfS</v>
      </c>
      <c r="I4404">
        <v>2</v>
      </c>
    </row>
    <row r="4405" spans="2:9">
      <c r="B4405" t="s">
        <v>324</v>
      </c>
      <c r="C4405" t="s">
        <v>48</v>
      </c>
      <c r="D4405" t="s">
        <v>48</v>
      </c>
      <c r="E4405" t="s">
        <v>365</v>
      </c>
      <c r="F4405" s="113" t="str">
        <f>VLOOKUP(B4405,'DEER BldgType Assignment'!$B$7:$C$139,2,FALSE)</f>
        <v>RtS</v>
      </c>
      <c r="G4405" s="113"/>
      <c r="H4405" s="113" t="str">
        <f t="shared" si="68"/>
        <v>RtS</v>
      </c>
      <c r="I4405">
        <v>1</v>
      </c>
    </row>
    <row r="4406" spans="2:9">
      <c r="B4406" t="s">
        <v>324</v>
      </c>
      <c r="C4406" t="s">
        <v>48</v>
      </c>
      <c r="D4406" t="s">
        <v>48</v>
      </c>
      <c r="E4406" t="s">
        <v>142</v>
      </c>
      <c r="F4406" s="113" t="str">
        <f>VLOOKUP(B4406,'DEER BldgType Assignment'!$B$7:$C$139,2,FALSE)</f>
        <v>RtS</v>
      </c>
      <c r="G4406" s="113"/>
      <c r="H4406" s="113" t="str">
        <f t="shared" si="68"/>
        <v>RtS</v>
      </c>
      <c r="I4406">
        <v>6</v>
      </c>
    </row>
    <row r="4407" spans="2:9">
      <c r="B4407" t="s">
        <v>324</v>
      </c>
      <c r="C4407" t="s">
        <v>48</v>
      </c>
      <c r="D4407" t="s">
        <v>48</v>
      </c>
      <c r="E4407" t="s">
        <v>340</v>
      </c>
      <c r="F4407" s="113" t="str">
        <f>VLOOKUP(B4407,'DEER BldgType Assignment'!$B$7:$C$139,2,FALSE)</f>
        <v>RtS</v>
      </c>
      <c r="G4407" s="113"/>
      <c r="H4407" s="113" t="str">
        <f t="shared" si="68"/>
        <v>RtS</v>
      </c>
      <c r="I4407">
        <v>1</v>
      </c>
    </row>
    <row r="4408" spans="2:9">
      <c r="B4408" t="s">
        <v>215</v>
      </c>
      <c r="C4408" t="s">
        <v>34</v>
      </c>
      <c r="D4408" t="s">
        <v>36</v>
      </c>
      <c r="E4408" t="s">
        <v>367</v>
      </c>
      <c r="F4408" s="113" t="str">
        <f>VLOOKUP(B4408,'DEER BldgType Assignment'!$B$7:$C$139,2,FALSE)</f>
        <v>OfL</v>
      </c>
      <c r="G4408" s="113"/>
      <c r="H4408" s="113" t="str">
        <f t="shared" si="68"/>
        <v>OfL</v>
      </c>
      <c r="I4408">
        <v>5</v>
      </c>
    </row>
    <row r="4409" spans="2:9">
      <c r="B4409" t="s">
        <v>215</v>
      </c>
      <c r="C4409" t="s">
        <v>34</v>
      </c>
      <c r="D4409" t="s">
        <v>36</v>
      </c>
      <c r="E4409" t="s">
        <v>365</v>
      </c>
      <c r="F4409" s="113" t="str">
        <f>VLOOKUP(B4409,'DEER BldgType Assignment'!$B$7:$C$139,2,FALSE)</f>
        <v>OfL</v>
      </c>
      <c r="G4409" s="113"/>
      <c r="H4409" s="113" t="str">
        <f t="shared" si="68"/>
        <v>OfL</v>
      </c>
      <c r="I4409">
        <v>5</v>
      </c>
    </row>
    <row r="4410" spans="2:9">
      <c r="B4410" t="s">
        <v>215</v>
      </c>
      <c r="C4410" t="s">
        <v>34</v>
      </c>
      <c r="D4410" t="s">
        <v>36</v>
      </c>
      <c r="E4410" t="s">
        <v>340</v>
      </c>
      <c r="F4410" s="113" t="str">
        <f>VLOOKUP(B4410,'DEER BldgType Assignment'!$B$7:$C$139,2,FALSE)</f>
        <v>OfL</v>
      </c>
      <c r="G4410" s="113"/>
      <c r="H4410" s="113" t="str">
        <f t="shared" si="68"/>
        <v>OfL</v>
      </c>
      <c r="I4410">
        <v>5</v>
      </c>
    </row>
    <row r="4411" spans="2:9">
      <c r="B4411" t="s">
        <v>231</v>
      </c>
      <c r="C4411" t="s">
        <v>48</v>
      </c>
      <c r="D4411" t="s">
        <v>48</v>
      </c>
      <c r="E4411" t="s">
        <v>370</v>
      </c>
      <c r="F4411" s="113" t="str">
        <f>VLOOKUP(B4411,'DEER BldgType Assignment'!$B$7:$C$139,2,FALSE)</f>
        <v>RtS</v>
      </c>
      <c r="G4411" s="113"/>
      <c r="H4411" s="113" t="str">
        <f t="shared" si="68"/>
        <v>RtS</v>
      </c>
      <c r="I4411">
        <v>2</v>
      </c>
    </row>
    <row r="4412" spans="2:9">
      <c r="B4412" t="s">
        <v>231</v>
      </c>
      <c r="C4412" t="s">
        <v>48</v>
      </c>
      <c r="D4412" t="s">
        <v>48</v>
      </c>
      <c r="E4412" t="s">
        <v>367</v>
      </c>
      <c r="F4412" s="113" t="str">
        <f>VLOOKUP(B4412,'DEER BldgType Assignment'!$B$7:$C$139,2,FALSE)</f>
        <v>RtS</v>
      </c>
      <c r="G4412" s="113"/>
      <c r="H4412" s="113" t="str">
        <f t="shared" si="68"/>
        <v>RtS</v>
      </c>
      <c r="I4412">
        <v>3</v>
      </c>
    </row>
    <row r="4413" spans="2:9">
      <c r="B4413" t="s">
        <v>231</v>
      </c>
      <c r="C4413" t="s">
        <v>48</v>
      </c>
      <c r="D4413" t="s">
        <v>48</v>
      </c>
      <c r="E4413" t="s">
        <v>372</v>
      </c>
      <c r="F4413" s="113" t="str">
        <f>VLOOKUP(B4413,'DEER BldgType Assignment'!$B$7:$C$139,2,FALSE)</f>
        <v>RtS</v>
      </c>
      <c r="G4413" s="113"/>
      <c r="H4413" s="113" t="str">
        <f t="shared" si="68"/>
        <v>RtS</v>
      </c>
      <c r="I4413">
        <v>2</v>
      </c>
    </row>
    <row r="4414" spans="2:9">
      <c r="B4414" t="s">
        <v>231</v>
      </c>
      <c r="C4414" t="s">
        <v>48</v>
      </c>
      <c r="D4414" t="s">
        <v>48</v>
      </c>
      <c r="E4414" t="s">
        <v>365</v>
      </c>
      <c r="F4414" s="113" t="str">
        <f>VLOOKUP(B4414,'DEER BldgType Assignment'!$B$7:$C$139,2,FALSE)</f>
        <v>RtS</v>
      </c>
      <c r="G4414" s="113"/>
      <c r="H4414" s="113" t="str">
        <f t="shared" si="68"/>
        <v>RtS</v>
      </c>
      <c r="I4414">
        <v>6</v>
      </c>
    </row>
    <row r="4415" spans="2:9">
      <c r="B4415" t="s">
        <v>231</v>
      </c>
      <c r="C4415" t="s">
        <v>48</v>
      </c>
      <c r="D4415" t="s">
        <v>48</v>
      </c>
      <c r="E4415" t="s">
        <v>365</v>
      </c>
      <c r="F4415" s="113" t="str">
        <f>VLOOKUP(B4415,'DEER BldgType Assignment'!$B$7:$C$139,2,FALSE)</f>
        <v>RtS</v>
      </c>
      <c r="G4415" s="113"/>
      <c r="H4415" s="113" t="str">
        <f t="shared" si="68"/>
        <v>RtS</v>
      </c>
      <c r="I4415">
        <v>1</v>
      </c>
    </row>
    <row r="4416" spans="2:9">
      <c r="B4416" t="s">
        <v>231</v>
      </c>
      <c r="C4416" t="s">
        <v>48</v>
      </c>
      <c r="D4416" t="s">
        <v>48</v>
      </c>
      <c r="E4416" t="s">
        <v>371</v>
      </c>
      <c r="F4416" s="113" t="str">
        <f>VLOOKUP(B4416,'DEER BldgType Assignment'!$B$7:$C$139,2,FALSE)</f>
        <v>RtS</v>
      </c>
      <c r="G4416" s="113"/>
      <c r="H4416" s="113" t="str">
        <f t="shared" si="68"/>
        <v>RtS</v>
      </c>
      <c r="I4416">
        <v>1</v>
      </c>
    </row>
    <row r="4417" spans="2:9">
      <c r="B4417" t="s">
        <v>269</v>
      </c>
      <c r="C4417" t="s">
        <v>373</v>
      </c>
      <c r="D4417" t="s">
        <v>50</v>
      </c>
      <c r="E4417" t="s">
        <v>370</v>
      </c>
      <c r="F4417" s="113" t="str">
        <f>VLOOKUP(B4417,'DEER BldgType Assignment'!$B$7:$C$139,2,FALSE)</f>
        <v>SCn</v>
      </c>
      <c r="G4417" s="113"/>
      <c r="H4417" s="113" t="str">
        <f t="shared" si="68"/>
        <v>SCn</v>
      </c>
      <c r="I4417">
        <v>3</v>
      </c>
    </row>
    <row r="4418" spans="2:9">
      <c r="B4418" t="s">
        <v>269</v>
      </c>
      <c r="C4418" t="s">
        <v>373</v>
      </c>
      <c r="D4418" t="s">
        <v>50</v>
      </c>
      <c r="E4418" t="s">
        <v>365</v>
      </c>
      <c r="F4418" s="113" t="str">
        <f>VLOOKUP(B4418,'DEER BldgType Assignment'!$B$7:$C$139,2,FALSE)</f>
        <v>SCn</v>
      </c>
      <c r="G4418" s="113"/>
      <c r="H4418" s="113" t="str">
        <f t="shared" si="68"/>
        <v>SCn</v>
      </c>
      <c r="I4418">
        <v>1</v>
      </c>
    </row>
    <row r="4419" spans="2:9">
      <c r="B4419" t="s">
        <v>267</v>
      </c>
      <c r="C4419" t="s">
        <v>373</v>
      </c>
      <c r="D4419" t="s">
        <v>50</v>
      </c>
      <c r="E4419" t="s">
        <v>370</v>
      </c>
      <c r="F4419" s="113" t="str">
        <f>VLOOKUP(B4419,'DEER BldgType Assignment'!$B$7:$C$139,2,FALSE)</f>
        <v>SCn</v>
      </c>
      <c r="G4419" s="113"/>
      <c r="H4419" s="113" t="str">
        <f t="shared" si="68"/>
        <v>SCn</v>
      </c>
      <c r="I4419">
        <v>6</v>
      </c>
    </row>
    <row r="4420" spans="2:9">
      <c r="B4420" t="s">
        <v>267</v>
      </c>
      <c r="C4420" t="s">
        <v>373</v>
      </c>
      <c r="D4420" t="s">
        <v>50</v>
      </c>
      <c r="E4420" t="s">
        <v>365</v>
      </c>
      <c r="F4420" s="113" t="str">
        <f>VLOOKUP(B4420,'DEER BldgType Assignment'!$B$7:$C$139,2,FALSE)</f>
        <v>SCn</v>
      </c>
      <c r="G4420" s="113"/>
      <c r="H4420" s="113" t="str">
        <f t="shared" si="68"/>
        <v>SCn</v>
      </c>
      <c r="I4420">
        <v>3</v>
      </c>
    </row>
    <row r="4421" spans="2:9">
      <c r="B4421" t="s">
        <v>267</v>
      </c>
      <c r="C4421" t="s">
        <v>373</v>
      </c>
      <c r="D4421" t="s">
        <v>50</v>
      </c>
      <c r="E4421" t="s">
        <v>371</v>
      </c>
      <c r="F4421" s="113" t="str">
        <f>VLOOKUP(B4421,'DEER BldgType Assignment'!$B$7:$C$139,2,FALSE)</f>
        <v>SCn</v>
      </c>
      <c r="G4421" s="113"/>
      <c r="H4421" s="113" t="str">
        <f t="shared" si="68"/>
        <v>SCn</v>
      </c>
      <c r="I4421">
        <v>4</v>
      </c>
    </row>
    <row r="4422" spans="2:9">
      <c r="B4422" t="s">
        <v>324</v>
      </c>
      <c r="C4422" t="s">
        <v>48</v>
      </c>
      <c r="D4422" t="s">
        <v>48</v>
      </c>
      <c r="E4422" t="s">
        <v>381</v>
      </c>
      <c r="F4422" s="113" t="str">
        <f>VLOOKUP(B4422,'DEER BldgType Assignment'!$B$7:$C$139,2,FALSE)</f>
        <v>RtS</v>
      </c>
      <c r="G4422" s="113"/>
      <c r="H4422" s="113" t="str">
        <f t="shared" si="68"/>
        <v>RtS</v>
      </c>
      <c r="I4422">
        <v>2</v>
      </c>
    </row>
    <row r="4423" spans="2:9">
      <c r="B4423" t="s">
        <v>324</v>
      </c>
      <c r="C4423" t="s">
        <v>48</v>
      </c>
      <c r="D4423" t="s">
        <v>48</v>
      </c>
      <c r="E4423" t="s">
        <v>142</v>
      </c>
      <c r="F4423" s="113" t="str">
        <f>VLOOKUP(B4423,'DEER BldgType Assignment'!$B$7:$C$139,2,FALSE)</f>
        <v>RtS</v>
      </c>
      <c r="G4423" s="113"/>
      <c r="H4423" s="113" t="str">
        <f t="shared" si="68"/>
        <v>RtS</v>
      </c>
      <c r="I4423">
        <v>2</v>
      </c>
    </row>
    <row r="4424" spans="2:9">
      <c r="B4424" t="s">
        <v>215</v>
      </c>
      <c r="C4424" t="s">
        <v>34</v>
      </c>
      <c r="D4424" t="s">
        <v>36</v>
      </c>
      <c r="E4424" t="s">
        <v>379</v>
      </c>
      <c r="F4424" s="113" t="str">
        <f>VLOOKUP(B4424,'DEER BldgType Assignment'!$B$7:$C$139,2,FALSE)</f>
        <v>OfL</v>
      </c>
      <c r="G4424" s="113"/>
      <c r="H4424" s="113" t="str">
        <f t="shared" ref="H4424:H4487" si="69">IF(ISBLANK(G4424),F4424,G4424)</f>
        <v>OfL</v>
      </c>
      <c r="I4424">
        <v>3</v>
      </c>
    </row>
    <row r="4425" spans="2:9">
      <c r="B4425" t="s">
        <v>215</v>
      </c>
      <c r="C4425" t="s">
        <v>34</v>
      </c>
      <c r="D4425" t="s">
        <v>36</v>
      </c>
      <c r="E4425" t="s">
        <v>367</v>
      </c>
      <c r="F4425" s="113" t="str">
        <f>VLOOKUP(B4425,'DEER BldgType Assignment'!$B$7:$C$139,2,FALSE)</f>
        <v>OfL</v>
      </c>
      <c r="G4425" s="113"/>
      <c r="H4425" s="113" t="str">
        <f t="shared" si="69"/>
        <v>OfL</v>
      </c>
      <c r="I4425">
        <v>2</v>
      </c>
    </row>
    <row r="4426" spans="2:9">
      <c r="B4426" t="s">
        <v>215</v>
      </c>
      <c r="C4426" t="s">
        <v>34</v>
      </c>
      <c r="D4426" t="s">
        <v>36</v>
      </c>
      <c r="E4426" t="s">
        <v>372</v>
      </c>
      <c r="F4426" s="113" t="str">
        <f>VLOOKUP(B4426,'DEER BldgType Assignment'!$B$7:$C$139,2,FALSE)</f>
        <v>OfL</v>
      </c>
      <c r="G4426" s="113"/>
      <c r="H4426" s="113" t="str">
        <f t="shared" si="69"/>
        <v>OfL</v>
      </c>
      <c r="I4426">
        <v>1</v>
      </c>
    </row>
    <row r="4427" spans="2:9">
      <c r="B4427" t="s">
        <v>215</v>
      </c>
      <c r="C4427" t="s">
        <v>34</v>
      </c>
      <c r="D4427" t="s">
        <v>36</v>
      </c>
      <c r="E4427" t="s">
        <v>365</v>
      </c>
      <c r="F4427" s="113" t="str">
        <f>VLOOKUP(B4427,'DEER BldgType Assignment'!$B$7:$C$139,2,FALSE)</f>
        <v>OfL</v>
      </c>
      <c r="G4427" s="113"/>
      <c r="H4427" s="113" t="str">
        <f t="shared" si="69"/>
        <v>OfL</v>
      </c>
      <c r="I4427">
        <v>8</v>
      </c>
    </row>
    <row r="4428" spans="2:9">
      <c r="B4428" t="s">
        <v>215</v>
      </c>
      <c r="C4428" t="s">
        <v>34</v>
      </c>
      <c r="D4428" t="s">
        <v>36</v>
      </c>
      <c r="E4428" t="s">
        <v>340</v>
      </c>
      <c r="F4428" s="113" t="str">
        <f>VLOOKUP(B4428,'DEER BldgType Assignment'!$B$7:$C$139,2,FALSE)</f>
        <v>OfL</v>
      </c>
      <c r="G4428" s="113"/>
      <c r="H4428" s="113" t="str">
        <f t="shared" si="69"/>
        <v>OfL</v>
      </c>
      <c r="I4428">
        <v>1</v>
      </c>
    </row>
    <row r="4429" spans="2:9">
      <c r="B4429" t="s">
        <v>308</v>
      </c>
      <c r="C4429" t="s">
        <v>374</v>
      </c>
      <c r="D4429" t="s">
        <v>34</v>
      </c>
      <c r="E4429" t="s">
        <v>367</v>
      </c>
      <c r="F4429" s="113" t="str">
        <f>VLOOKUP(B4429,'DEER BldgType Assignment'!$B$7:$C$139,2,FALSE)</f>
        <v>OfS</v>
      </c>
      <c r="G4429" s="113"/>
      <c r="H4429" s="113" t="str">
        <f t="shared" si="69"/>
        <v>OfS</v>
      </c>
      <c r="I4429">
        <v>2</v>
      </c>
    </row>
    <row r="4430" spans="2:9">
      <c r="B4430" t="s">
        <v>308</v>
      </c>
      <c r="C4430" t="s">
        <v>374</v>
      </c>
      <c r="D4430" t="s">
        <v>34</v>
      </c>
      <c r="E4430" t="s">
        <v>372</v>
      </c>
      <c r="F4430" s="113" t="str">
        <f>VLOOKUP(B4430,'DEER BldgType Assignment'!$B$7:$C$139,2,FALSE)</f>
        <v>OfS</v>
      </c>
      <c r="G4430" s="113"/>
      <c r="H4430" s="113" t="str">
        <f t="shared" si="69"/>
        <v>OfS</v>
      </c>
      <c r="I4430">
        <v>1</v>
      </c>
    </row>
    <row r="4431" spans="2:9">
      <c r="B4431" t="s">
        <v>308</v>
      </c>
      <c r="C4431" t="s">
        <v>374</v>
      </c>
      <c r="D4431" t="s">
        <v>34</v>
      </c>
      <c r="E4431" t="s">
        <v>365</v>
      </c>
      <c r="F4431" s="113" t="str">
        <f>VLOOKUP(B4431,'DEER BldgType Assignment'!$B$7:$C$139,2,FALSE)</f>
        <v>OfS</v>
      </c>
      <c r="G4431" s="113"/>
      <c r="H4431" s="113" t="str">
        <f t="shared" si="69"/>
        <v>OfS</v>
      </c>
      <c r="I4431">
        <v>2</v>
      </c>
    </row>
    <row r="4432" spans="2:9">
      <c r="B4432" t="s">
        <v>308</v>
      </c>
      <c r="C4432" t="s">
        <v>374</v>
      </c>
      <c r="D4432" t="s">
        <v>34</v>
      </c>
      <c r="E4432" t="s">
        <v>340</v>
      </c>
      <c r="F4432" s="113" t="str">
        <f>VLOOKUP(B4432,'DEER BldgType Assignment'!$B$7:$C$139,2,FALSE)</f>
        <v>OfS</v>
      </c>
      <c r="G4432" s="113"/>
      <c r="H4432" s="113" t="str">
        <f t="shared" si="69"/>
        <v>OfS</v>
      </c>
      <c r="I4432">
        <v>1</v>
      </c>
    </row>
    <row r="4433" spans="2:9">
      <c r="B4433" t="s">
        <v>271</v>
      </c>
      <c r="C4433" t="s">
        <v>26</v>
      </c>
      <c r="D4433" t="s">
        <v>48</v>
      </c>
      <c r="E4433" t="s">
        <v>142</v>
      </c>
      <c r="F4433" s="113" t="str">
        <f>VLOOKUP(B4433,'DEER BldgType Assignment'!$B$7:$C$139,2,FALSE)</f>
        <v>RtS</v>
      </c>
      <c r="G4433" s="113"/>
      <c r="H4433" s="113" t="str">
        <f t="shared" si="69"/>
        <v>RtS</v>
      </c>
      <c r="I4433">
        <v>3</v>
      </c>
    </row>
    <row r="4434" spans="2:9">
      <c r="B4434" t="s">
        <v>215</v>
      </c>
      <c r="C4434" t="s">
        <v>34</v>
      </c>
      <c r="D4434" t="s">
        <v>36</v>
      </c>
      <c r="E4434" t="s">
        <v>370</v>
      </c>
      <c r="F4434" s="113" t="str">
        <f>VLOOKUP(B4434,'DEER BldgType Assignment'!$B$7:$C$139,2,FALSE)</f>
        <v>OfL</v>
      </c>
      <c r="G4434" s="113"/>
      <c r="H4434" s="113" t="str">
        <f t="shared" si="69"/>
        <v>OfL</v>
      </c>
      <c r="I4434">
        <v>2</v>
      </c>
    </row>
    <row r="4435" spans="2:9">
      <c r="B4435" t="s">
        <v>215</v>
      </c>
      <c r="C4435" t="s">
        <v>34</v>
      </c>
      <c r="D4435" t="s">
        <v>36</v>
      </c>
      <c r="E4435" t="s">
        <v>365</v>
      </c>
      <c r="F4435" s="113" t="str">
        <f>VLOOKUP(B4435,'DEER BldgType Assignment'!$B$7:$C$139,2,FALSE)</f>
        <v>OfL</v>
      </c>
      <c r="G4435" s="113"/>
      <c r="H4435" s="113" t="str">
        <f t="shared" si="69"/>
        <v>OfL</v>
      </c>
      <c r="I4435">
        <v>5</v>
      </c>
    </row>
    <row r="4436" spans="2:9">
      <c r="B4436" t="s">
        <v>215</v>
      </c>
      <c r="C4436" t="s">
        <v>34</v>
      </c>
      <c r="D4436" t="s">
        <v>36</v>
      </c>
      <c r="E4436" t="s">
        <v>340</v>
      </c>
      <c r="F4436" s="113" t="str">
        <f>VLOOKUP(B4436,'DEER BldgType Assignment'!$B$7:$C$139,2,FALSE)</f>
        <v>OfL</v>
      </c>
      <c r="G4436" s="113"/>
      <c r="H4436" s="113" t="str">
        <f t="shared" si="69"/>
        <v>OfL</v>
      </c>
      <c r="I4436">
        <v>1</v>
      </c>
    </row>
    <row r="4437" spans="2:9">
      <c r="B4437" t="s">
        <v>215</v>
      </c>
      <c r="C4437" t="s">
        <v>34</v>
      </c>
      <c r="D4437" t="s">
        <v>36</v>
      </c>
      <c r="E4437" t="s">
        <v>370</v>
      </c>
      <c r="F4437" s="113" t="str">
        <f>VLOOKUP(B4437,'DEER BldgType Assignment'!$B$7:$C$139,2,FALSE)</f>
        <v>OfL</v>
      </c>
      <c r="G4437" s="113"/>
      <c r="H4437" s="113" t="str">
        <f t="shared" si="69"/>
        <v>OfL</v>
      </c>
      <c r="I4437">
        <v>1</v>
      </c>
    </row>
    <row r="4438" spans="2:9">
      <c r="B4438" t="s">
        <v>215</v>
      </c>
      <c r="C4438" t="s">
        <v>34</v>
      </c>
      <c r="D4438" t="s">
        <v>36</v>
      </c>
      <c r="E4438" t="s">
        <v>379</v>
      </c>
      <c r="F4438" s="113" t="str">
        <f>VLOOKUP(B4438,'DEER BldgType Assignment'!$B$7:$C$139,2,FALSE)</f>
        <v>OfL</v>
      </c>
      <c r="G4438" s="113"/>
      <c r="H4438" s="113" t="str">
        <f t="shared" si="69"/>
        <v>OfL</v>
      </c>
      <c r="I4438">
        <v>6</v>
      </c>
    </row>
    <row r="4439" spans="2:9">
      <c r="B4439" t="s">
        <v>215</v>
      </c>
      <c r="C4439" t="s">
        <v>34</v>
      </c>
      <c r="D4439" t="s">
        <v>36</v>
      </c>
      <c r="E4439" t="s">
        <v>367</v>
      </c>
      <c r="F4439" s="113" t="str">
        <f>VLOOKUP(B4439,'DEER BldgType Assignment'!$B$7:$C$139,2,FALSE)</f>
        <v>OfL</v>
      </c>
      <c r="G4439" s="113"/>
      <c r="H4439" s="113" t="str">
        <f t="shared" si="69"/>
        <v>OfL</v>
      </c>
      <c r="I4439">
        <v>1</v>
      </c>
    </row>
    <row r="4440" spans="2:9">
      <c r="B4440" t="s">
        <v>215</v>
      </c>
      <c r="C4440" t="s">
        <v>34</v>
      </c>
      <c r="D4440" t="s">
        <v>36</v>
      </c>
      <c r="E4440" t="s">
        <v>372</v>
      </c>
      <c r="F4440" s="113" t="str">
        <f>VLOOKUP(B4440,'DEER BldgType Assignment'!$B$7:$C$139,2,FALSE)</f>
        <v>OfL</v>
      </c>
      <c r="G4440" s="113"/>
      <c r="H4440" s="113" t="str">
        <f t="shared" si="69"/>
        <v>OfL</v>
      </c>
      <c r="I4440">
        <v>1</v>
      </c>
    </row>
    <row r="4441" spans="2:9">
      <c r="B4441" t="s">
        <v>215</v>
      </c>
      <c r="C4441" t="s">
        <v>34</v>
      </c>
      <c r="D4441" t="s">
        <v>36</v>
      </c>
      <c r="E4441" t="s">
        <v>365</v>
      </c>
      <c r="F4441" s="113" t="str">
        <f>VLOOKUP(B4441,'DEER BldgType Assignment'!$B$7:$C$139,2,FALSE)</f>
        <v>OfL</v>
      </c>
      <c r="G4441" s="113"/>
      <c r="H4441" s="113" t="str">
        <f t="shared" si="69"/>
        <v>OfL</v>
      </c>
      <c r="I4441">
        <v>3</v>
      </c>
    </row>
    <row r="4442" spans="2:9">
      <c r="B4442" t="s">
        <v>215</v>
      </c>
      <c r="C4442" t="s">
        <v>34</v>
      </c>
      <c r="D4442" t="s">
        <v>36</v>
      </c>
      <c r="E4442" t="s">
        <v>371</v>
      </c>
      <c r="F4442" s="113" t="str">
        <f>VLOOKUP(B4442,'DEER BldgType Assignment'!$B$7:$C$139,2,FALSE)</f>
        <v>OfL</v>
      </c>
      <c r="G4442" s="113"/>
      <c r="H4442" s="113" t="str">
        <f t="shared" si="69"/>
        <v>OfL</v>
      </c>
      <c r="I4442">
        <v>4</v>
      </c>
    </row>
    <row r="4443" spans="2:9">
      <c r="B4443" t="s">
        <v>215</v>
      </c>
      <c r="C4443" t="s">
        <v>34</v>
      </c>
      <c r="D4443" t="s">
        <v>36</v>
      </c>
      <c r="E4443" t="s">
        <v>340</v>
      </c>
      <c r="F4443" s="113" t="str">
        <f>VLOOKUP(B4443,'DEER BldgType Assignment'!$B$7:$C$139,2,FALSE)</f>
        <v>OfL</v>
      </c>
      <c r="G4443" s="113"/>
      <c r="H4443" s="113" t="str">
        <f t="shared" si="69"/>
        <v>OfL</v>
      </c>
      <c r="I4443">
        <v>1</v>
      </c>
    </row>
    <row r="4444" spans="2:9">
      <c r="B4444" t="s">
        <v>308</v>
      </c>
      <c r="C4444" t="s">
        <v>374</v>
      </c>
      <c r="D4444" t="s">
        <v>34</v>
      </c>
      <c r="E4444" t="s">
        <v>370</v>
      </c>
      <c r="F4444" s="113" t="str">
        <f>VLOOKUP(B4444,'DEER BldgType Assignment'!$B$7:$C$139,2,FALSE)</f>
        <v>OfS</v>
      </c>
      <c r="G4444" s="113"/>
      <c r="H4444" s="113" t="str">
        <f t="shared" si="69"/>
        <v>OfS</v>
      </c>
      <c r="I4444">
        <v>1</v>
      </c>
    </row>
    <row r="4445" spans="2:9">
      <c r="B4445" t="s">
        <v>308</v>
      </c>
      <c r="C4445" t="s">
        <v>374</v>
      </c>
      <c r="D4445" t="s">
        <v>34</v>
      </c>
      <c r="E4445" t="s">
        <v>367</v>
      </c>
      <c r="F4445" s="113" t="str">
        <f>VLOOKUP(B4445,'DEER BldgType Assignment'!$B$7:$C$139,2,FALSE)</f>
        <v>OfS</v>
      </c>
      <c r="G4445" s="113"/>
      <c r="H4445" s="113" t="str">
        <f t="shared" si="69"/>
        <v>OfS</v>
      </c>
      <c r="I4445">
        <v>1</v>
      </c>
    </row>
    <row r="4446" spans="2:9">
      <c r="B4446" t="s">
        <v>308</v>
      </c>
      <c r="C4446" t="s">
        <v>374</v>
      </c>
      <c r="D4446" t="s">
        <v>34</v>
      </c>
      <c r="E4446" t="s">
        <v>365</v>
      </c>
      <c r="F4446" s="113" t="str">
        <f>VLOOKUP(B4446,'DEER BldgType Assignment'!$B$7:$C$139,2,FALSE)</f>
        <v>OfS</v>
      </c>
      <c r="G4446" s="113"/>
      <c r="H4446" s="113" t="str">
        <f t="shared" si="69"/>
        <v>OfS</v>
      </c>
      <c r="I4446">
        <v>6</v>
      </c>
    </row>
    <row r="4447" spans="2:9">
      <c r="B4447" t="s">
        <v>341</v>
      </c>
      <c r="C4447" t="s">
        <v>44</v>
      </c>
      <c r="D4447" t="s">
        <v>44</v>
      </c>
      <c r="E4447" t="s">
        <v>372</v>
      </c>
      <c r="F4447" s="113" t="str">
        <f>VLOOKUP(B4447,'DEER BldgType Assignment'!$B$7:$C$139,2,FALSE)</f>
        <v>RSD</v>
      </c>
      <c r="G4447" s="113"/>
      <c r="H4447" s="113" t="str">
        <f t="shared" si="69"/>
        <v>RSD</v>
      </c>
      <c r="I4447">
        <v>4</v>
      </c>
    </row>
    <row r="4448" spans="2:9">
      <c r="B4448" t="s">
        <v>321</v>
      </c>
      <c r="C4448" t="s">
        <v>377</v>
      </c>
      <c r="D4448" t="s">
        <v>289</v>
      </c>
      <c r="E4448" t="s">
        <v>370</v>
      </c>
      <c r="F4448" s="113" t="str">
        <f>VLOOKUP(B4448,'DEER BldgType Assignment'!$B$7:$C$139,2,FALSE)</f>
        <v>NA</v>
      </c>
      <c r="G4448" s="113"/>
      <c r="H4448" s="113" t="str">
        <f t="shared" si="69"/>
        <v>NA</v>
      </c>
      <c r="I4448">
        <v>5</v>
      </c>
    </row>
    <row r="4449" spans="2:9">
      <c r="B4449" t="s">
        <v>215</v>
      </c>
      <c r="C4449" t="s">
        <v>34</v>
      </c>
      <c r="D4449" t="s">
        <v>36</v>
      </c>
      <c r="E4449" t="s">
        <v>379</v>
      </c>
      <c r="F4449" s="113" t="str">
        <f>VLOOKUP(B4449,'DEER BldgType Assignment'!$B$7:$C$139,2,FALSE)</f>
        <v>OfL</v>
      </c>
      <c r="G4449" s="113"/>
      <c r="H4449" s="113" t="str">
        <f t="shared" si="69"/>
        <v>OfL</v>
      </c>
      <c r="I4449">
        <v>2</v>
      </c>
    </row>
    <row r="4450" spans="2:9">
      <c r="B4450" t="s">
        <v>215</v>
      </c>
      <c r="C4450" t="s">
        <v>34</v>
      </c>
      <c r="D4450" t="s">
        <v>36</v>
      </c>
      <c r="E4450" t="s">
        <v>372</v>
      </c>
      <c r="F4450" s="113" t="str">
        <f>VLOOKUP(B4450,'DEER BldgType Assignment'!$B$7:$C$139,2,FALSE)</f>
        <v>OfL</v>
      </c>
      <c r="G4450" s="113"/>
      <c r="H4450" s="113" t="str">
        <f t="shared" si="69"/>
        <v>OfL</v>
      </c>
      <c r="I4450">
        <v>1</v>
      </c>
    </row>
    <row r="4451" spans="2:9">
      <c r="B4451" t="s">
        <v>215</v>
      </c>
      <c r="C4451" t="s">
        <v>34</v>
      </c>
      <c r="D4451" t="s">
        <v>36</v>
      </c>
      <c r="E4451" t="s">
        <v>365</v>
      </c>
      <c r="F4451" s="113" t="str">
        <f>VLOOKUP(B4451,'DEER BldgType Assignment'!$B$7:$C$139,2,FALSE)</f>
        <v>OfL</v>
      </c>
      <c r="G4451" s="113"/>
      <c r="H4451" s="113" t="str">
        <f t="shared" si="69"/>
        <v>OfL</v>
      </c>
      <c r="I4451">
        <v>3</v>
      </c>
    </row>
    <row r="4452" spans="2:9">
      <c r="B4452" t="s">
        <v>308</v>
      </c>
      <c r="C4452" t="s">
        <v>374</v>
      </c>
      <c r="D4452" t="s">
        <v>34</v>
      </c>
      <c r="E4452" t="s">
        <v>372</v>
      </c>
      <c r="F4452" s="113" t="str">
        <f>VLOOKUP(B4452,'DEER BldgType Assignment'!$B$7:$C$139,2,FALSE)</f>
        <v>OfS</v>
      </c>
      <c r="G4452" s="113"/>
      <c r="H4452" s="113" t="str">
        <f t="shared" si="69"/>
        <v>OfS</v>
      </c>
      <c r="I4452">
        <v>1</v>
      </c>
    </row>
    <row r="4453" spans="2:9">
      <c r="B4453" t="s">
        <v>308</v>
      </c>
      <c r="C4453" t="s">
        <v>374</v>
      </c>
      <c r="D4453" t="s">
        <v>34</v>
      </c>
      <c r="E4453" t="s">
        <v>365</v>
      </c>
      <c r="F4453" s="113" t="str">
        <f>VLOOKUP(B4453,'DEER BldgType Assignment'!$B$7:$C$139,2,FALSE)</f>
        <v>OfS</v>
      </c>
      <c r="G4453" s="113"/>
      <c r="H4453" s="113" t="str">
        <f t="shared" si="69"/>
        <v>OfS</v>
      </c>
      <c r="I4453">
        <v>8</v>
      </c>
    </row>
    <row r="4454" spans="2:9">
      <c r="B4454" t="s">
        <v>341</v>
      </c>
      <c r="C4454" t="s">
        <v>44</v>
      </c>
      <c r="D4454" t="s">
        <v>44</v>
      </c>
      <c r="E4454" t="s">
        <v>372</v>
      </c>
      <c r="F4454" s="113" t="str">
        <f>VLOOKUP(B4454,'DEER BldgType Assignment'!$B$7:$C$139,2,FALSE)</f>
        <v>RSD</v>
      </c>
      <c r="G4454" s="113"/>
      <c r="H4454" s="113" t="str">
        <f t="shared" si="69"/>
        <v>RSD</v>
      </c>
      <c r="I4454">
        <v>3</v>
      </c>
    </row>
    <row r="4455" spans="2:9">
      <c r="B4455" t="s">
        <v>341</v>
      </c>
      <c r="C4455" t="s">
        <v>44</v>
      </c>
      <c r="D4455" t="s">
        <v>44</v>
      </c>
      <c r="E4455" t="s">
        <v>371</v>
      </c>
      <c r="F4455" s="113" t="str">
        <f>VLOOKUP(B4455,'DEER BldgType Assignment'!$B$7:$C$139,2,FALSE)</f>
        <v>RSD</v>
      </c>
      <c r="G4455" s="113"/>
      <c r="H4455" s="113" t="str">
        <f t="shared" si="69"/>
        <v>RSD</v>
      </c>
      <c r="I4455">
        <v>2</v>
      </c>
    </row>
    <row r="4456" spans="2:9">
      <c r="B4456" t="s">
        <v>271</v>
      </c>
      <c r="C4456" t="s">
        <v>26</v>
      </c>
      <c r="D4456" t="s">
        <v>48</v>
      </c>
      <c r="E4456" t="s">
        <v>371</v>
      </c>
      <c r="F4456" s="113" t="str">
        <f>VLOOKUP(B4456,'DEER BldgType Assignment'!$B$7:$C$139,2,FALSE)</f>
        <v>RtS</v>
      </c>
      <c r="G4456" s="113"/>
      <c r="H4456" s="113" t="str">
        <f t="shared" si="69"/>
        <v>RtS</v>
      </c>
      <c r="I4456">
        <v>1</v>
      </c>
    </row>
    <row r="4457" spans="2:9">
      <c r="B4457" t="s">
        <v>271</v>
      </c>
      <c r="C4457" t="s">
        <v>26</v>
      </c>
      <c r="D4457" t="s">
        <v>48</v>
      </c>
      <c r="E4457" t="s">
        <v>142</v>
      </c>
      <c r="F4457" s="113" t="str">
        <f>VLOOKUP(B4457,'DEER BldgType Assignment'!$B$7:$C$139,2,FALSE)</f>
        <v>RtS</v>
      </c>
      <c r="G4457" s="113"/>
      <c r="H4457" s="113" t="str">
        <f t="shared" si="69"/>
        <v>RtS</v>
      </c>
      <c r="I4457">
        <v>2</v>
      </c>
    </row>
    <row r="4458" spans="2:9">
      <c r="B4458" t="s">
        <v>344</v>
      </c>
      <c r="C4458" t="s">
        <v>373</v>
      </c>
      <c r="D4458" t="s">
        <v>52</v>
      </c>
      <c r="E4458" t="s">
        <v>365</v>
      </c>
      <c r="F4458" s="113" t="str">
        <f>VLOOKUP(B4458,'DEER BldgType Assignment'!$B$7:$C$139,2,FALSE)</f>
        <v>SUn</v>
      </c>
      <c r="G4458" s="113"/>
      <c r="H4458" s="113" t="str">
        <f t="shared" si="69"/>
        <v>SUn</v>
      </c>
      <c r="I4458">
        <v>11</v>
      </c>
    </row>
    <row r="4459" spans="2:9">
      <c r="B4459" t="s">
        <v>344</v>
      </c>
      <c r="C4459" t="s">
        <v>373</v>
      </c>
      <c r="D4459" t="s">
        <v>52</v>
      </c>
      <c r="E4459" t="s">
        <v>371</v>
      </c>
      <c r="F4459" s="113" t="str">
        <f>VLOOKUP(B4459,'DEER BldgType Assignment'!$B$7:$C$139,2,FALSE)</f>
        <v>SUn</v>
      </c>
      <c r="G4459" s="113"/>
      <c r="H4459" s="113" t="str">
        <f t="shared" si="69"/>
        <v>SUn</v>
      </c>
      <c r="I4459">
        <v>1</v>
      </c>
    </row>
    <row r="4460" spans="2:9">
      <c r="B4460" t="s">
        <v>344</v>
      </c>
      <c r="C4460" t="s">
        <v>373</v>
      </c>
      <c r="D4460" t="s">
        <v>52</v>
      </c>
      <c r="E4460" t="s">
        <v>340</v>
      </c>
      <c r="F4460" s="113" t="str">
        <f>VLOOKUP(B4460,'DEER BldgType Assignment'!$B$7:$C$139,2,FALSE)</f>
        <v>SUn</v>
      </c>
      <c r="G4460" s="113"/>
      <c r="H4460" s="113" t="str">
        <f t="shared" si="69"/>
        <v>SUn</v>
      </c>
      <c r="I4460">
        <v>5</v>
      </c>
    </row>
    <row r="4461" spans="2:9">
      <c r="B4461" t="s">
        <v>107</v>
      </c>
      <c r="C4461" t="s">
        <v>374</v>
      </c>
      <c r="D4461" t="s">
        <v>107</v>
      </c>
      <c r="E4461" t="s">
        <v>367</v>
      </c>
      <c r="F4461" s="113" t="str">
        <f>VLOOKUP(B4461,'DEER BldgType Assignment'!$B$7:$C$139,2,FALSE)</f>
        <v>Nrs</v>
      </c>
      <c r="G4461" s="113"/>
      <c r="H4461" s="113" t="str">
        <f t="shared" si="69"/>
        <v>Nrs</v>
      </c>
      <c r="I4461">
        <v>7</v>
      </c>
    </row>
    <row r="4462" spans="2:9">
      <c r="B4462" t="s">
        <v>107</v>
      </c>
      <c r="C4462" t="s">
        <v>374</v>
      </c>
      <c r="D4462" t="s">
        <v>107</v>
      </c>
      <c r="E4462" t="s">
        <v>372</v>
      </c>
      <c r="F4462" s="113" t="str">
        <f>VLOOKUP(B4462,'DEER BldgType Assignment'!$B$7:$C$139,2,FALSE)</f>
        <v>Nrs</v>
      </c>
      <c r="G4462" s="113"/>
      <c r="H4462" s="113" t="str">
        <f t="shared" si="69"/>
        <v>Nrs</v>
      </c>
      <c r="I4462">
        <v>2</v>
      </c>
    </row>
    <row r="4463" spans="2:9">
      <c r="B4463" t="s">
        <v>107</v>
      </c>
      <c r="C4463" t="s">
        <v>374</v>
      </c>
      <c r="D4463" t="s">
        <v>107</v>
      </c>
      <c r="E4463" t="s">
        <v>365</v>
      </c>
      <c r="F4463" s="113" t="str">
        <f>VLOOKUP(B4463,'DEER BldgType Assignment'!$B$7:$C$139,2,FALSE)</f>
        <v>Nrs</v>
      </c>
      <c r="G4463" s="113"/>
      <c r="H4463" s="113" t="str">
        <f t="shared" si="69"/>
        <v>Nrs</v>
      </c>
      <c r="I4463">
        <v>2</v>
      </c>
    </row>
    <row r="4464" spans="2:9">
      <c r="B4464" t="s">
        <v>107</v>
      </c>
      <c r="C4464" t="s">
        <v>374</v>
      </c>
      <c r="D4464" t="s">
        <v>107</v>
      </c>
      <c r="E4464" t="s">
        <v>371</v>
      </c>
      <c r="F4464" s="113" t="str">
        <f>VLOOKUP(B4464,'DEER BldgType Assignment'!$B$7:$C$139,2,FALSE)</f>
        <v>Nrs</v>
      </c>
      <c r="G4464" s="113"/>
      <c r="H4464" s="113" t="str">
        <f t="shared" si="69"/>
        <v>Nrs</v>
      </c>
      <c r="I4464">
        <v>2</v>
      </c>
    </row>
    <row r="4465" spans="2:9">
      <c r="B4465" t="s">
        <v>107</v>
      </c>
      <c r="C4465" t="s">
        <v>374</v>
      </c>
      <c r="D4465" t="s">
        <v>107</v>
      </c>
      <c r="E4465" t="s">
        <v>340</v>
      </c>
      <c r="F4465" s="113" t="str">
        <f>VLOOKUP(B4465,'DEER BldgType Assignment'!$B$7:$C$139,2,FALSE)</f>
        <v>Nrs</v>
      </c>
      <c r="G4465" s="113"/>
      <c r="H4465" s="113" t="str">
        <f t="shared" si="69"/>
        <v>Nrs</v>
      </c>
      <c r="I4465">
        <v>1</v>
      </c>
    </row>
    <row r="4466" spans="2:9">
      <c r="B4466" t="s">
        <v>324</v>
      </c>
      <c r="C4466" t="s">
        <v>48</v>
      </c>
      <c r="D4466" t="s">
        <v>48</v>
      </c>
      <c r="E4466" t="s">
        <v>372</v>
      </c>
      <c r="F4466" s="113" t="str">
        <f>VLOOKUP(B4466,'DEER BldgType Assignment'!$B$7:$C$139,2,FALSE)</f>
        <v>RtS</v>
      </c>
      <c r="G4466" s="113"/>
      <c r="H4466" s="113" t="str">
        <f t="shared" si="69"/>
        <v>RtS</v>
      </c>
      <c r="I4466">
        <v>2</v>
      </c>
    </row>
    <row r="4467" spans="2:9">
      <c r="B4467" t="s">
        <v>324</v>
      </c>
      <c r="C4467" t="s">
        <v>48</v>
      </c>
      <c r="D4467" t="s">
        <v>48</v>
      </c>
      <c r="E4467" t="s">
        <v>371</v>
      </c>
      <c r="F4467" s="113" t="str">
        <f>VLOOKUP(B4467,'DEER BldgType Assignment'!$B$7:$C$139,2,FALSE)</f>
        <v>RtS</v>
      </c>
      <c r="G4467" s="113"/>
      <c r="H4467" s="113" t="str">
        <f t="shared" si="69"/>
        <v>RtS</v>
      </c>
      <c r="I4467">
        <v>2</v>
      </c>
    </row>
    <row r="4468" spans="2:9">
      <c r="B4468" t="s">
        <v>344</v>
      </c>
      <c r="C4468" t="s">
        <v>373</v>
      </c>
      <c r="D4468" t="s">
        <v>52</v>
      </c>
      <c r="E4468" t="s">
        <v>365</v>
      </c>
      <c r="F4468" s="113" t="str">
        <f>VLOOKUP(B4468,'DEER BldgType Assignment'!$B$7:$C$139,2,FALSE)</f>
        <v>SUn</v>
      </c>
      <c r="G4468" s="113"/>
      <c r="H4468" s="113" t="str">
        <f t="shared" si="69"/>
        <v>SUn</v>
      </c>
      <c r="I4468">
        <v>7</v>
      </c>
    </row>
    <row r="4469" spans="2:9">
      <c r="B4469" t="s">
        <v>344</v>
      </c>
      <c r="C4469" t="s">
        <v>373</v>
      </c>
      <c r="D4469" t="s">
        <v>52</v>
      </c>
      <c r="E4469" t="s">
        <v>371</v>
      </c>
      <c r="F4469" s="113" t="str">
        <f>VLOOKUP(B4469,'DEER BldgType Assignment'!$B$7:$C$139,2,FALSE)</f>
        <v>SUn</v>
      </c>
      <c r="G4469" s="113"/>
      <c r="H4469" s="113" t="str">
        <f t="shared" si="69"/>
        <v>SUn</v>
      </c>
      <c r="I4469">
        <v>2</v>
      </c>
    </row>
    <row r="4470" spans="2:9">
      <c r="B4470" t="s">
        <v>344</v>
      </c>
      <c r="C4470" t="s">
        <v>373</v>
      </c>
      <c r="D4470" t="s">
        <v>52</v>
      </c>
      <c r="E4470" t="s">
        <v>340</v>
      </c>
      <c r="F4470" s="113" t="str">
        <f>VLOOKUP(B4470,'DEER BldgType Assignment'!$B$7:$C$139,2,FALSE)</f>
        <v>SUn</v>
      </c>
      <c r="G4470" s="113"/>
      <c r="H4470" s="113" t="str">
        <f t="shared" si="69"/>
        <v>SUn</v>
      </c>
      <c r="I4470">
        <v>6</v>
      </c>
    </row>
    <row r="4471" spans="2:9">
      <c r="B4471" t="s">
        <v>345</v>
      </c>
      <c r="C4471" t="s">
        <v>373</v>
      </c>
      <c r="D4471" t="s">
        <v>52</v>
      </c>
      <c r="E4471" t="s">
        <v>365</v>
      </c>
      <c r="F4471" s="113" t="str">
        <f>VLOOKUP(B4471,'DEER BldgType Assignment'!$B$7:$C$139,2,FALSE)</f>
        <v>SUn</v>
      </c>
      <c r="G4471" s="113"/>
      <c r="H4471" s="113" t="str">
        <f t="shared" si="69"/>
        <v>SUn</v>
      </c>
      <c r="I4471">
        <v>10</v>
      </c>
    </row>
    <row r="4472" spans="2:9">
      <c r="B4472" t="s">
        <v>345</v>
      </c>
      <c r="C4472" t="s">
        <v>373</v>
      </c>
      <c r="D4472" t="s">
        <v>52</v>
      </c>
      <c r="E4472" t="s">
        <v>371</v>
      </c>
      <c r="F4472" s="113" t="str">
        <f>VLOOKUP(B4472,'DEER BldgType Assignment'!$B$7:$C$139,2,FALSE)</f>
        <v>SUn</v>
      </c>
      <c r="G4472" s="113"/>
      <c r="H4472" s="113" t="str">
        <f t="shared" si="69"/>
        <v>SUn</v>
      </c>
      <c r="I4472">
        <v>1</v>
      </c>
    </row>
    <row r="4473" spans="2:9">
      <c r="B4473" t="s">
        <v>345</v>
      </c>
      <c r="C4473" t="s">
        <v>373</v>
      </c>
      <c r="D4473" t="s">
        <v>52</v>
      </c>
      <c r="E4473" t="s">
        <v>340</v>
      </c>
      <c r="F4473" s="113" t="str">
        <f>VLOOKUP(B4473,'DEER BldgType Assignment'!$B$7:$C$139,2,FALSE)</f>
        <v>SUn</v>
      </c>
      <c r="G4473" s="113"/>
      <c r="H4473" s="113" t="str">
        <f t="shared" si="69"/>
        <v>SUn</v>
      </c>
      <c r="I4473">
        <v>3</v>
      </c>
    </row>
    <row r="4474" spans="2:9">
      <c r="B4474" t="s">
        <v>344</v>
      </c>
      <c r="C4474" t="s">
        <v>373</v>
      </c>
      <c r="D4474" t="s">
        <v>52</v>
      </c>
      <c r="E4474" t="s">
        <v>365</v>
      </c>
      <c r="F4474" s="113" t="str">
        <f>VLOOKUP(B4474,'DEER BldgType Assignment'!$B$7:$C$139,2,FALSE)</f>
        <v>SUn</v>
      </c>
      <c r="G4474" s="113"/>
      <c r="H4474" s="113" t="str">
        <f t="shared" si="69"/>
        <v>SUn</v>
      </c>
      <c r="I4474">
        <v>7</v>
      </c>
    </row>
    <row r="4475" spans="2:9">
      <c r="B4475" t="s">
        <v>344</v>
      </c>
      <c r="C4475" t="s">
        <v>373</v>
      </c>
      <c r="D4475" t="s">
        <v>52</v>
      </c>
      <c r="E4475" t="s">
        <v>340</v>
      </c>
      <c r="F4475" s="113" t="str">
        <f>VLOOKUP(B4475,'DEER BldgType Assignment'!$B$7:$C$139,2,FALSE)</f>
        <v>SUn</v>
      </c>
      <c r="G4475" s="113"/>
      <c r="H4475" s="113" t="str">
        <f t="shared" si="69"/>
        <v>SUn</v>
      </c>
      <c r="I4475">
        <v>3</v>
      </c>
    </row>
    <row r="4476" spans="2:9">
      <c r="B4476" s="100" t="s">
        <v>324</v>
      </c>
      <c r="C4476" t="s">
        <v>48</v>
      </c>
      <c r="D4476" t="s">
        <v>48</v>
      </c>
      <c r="E4476" t="s">
        <v>367</v>
      </c>
      <c r="F4476" s="113" t="str">
        <f>VLOOKUP(B4476,'DEER BldgType Assignment'!$B$7:$C$139,2,FALSE)</f>
        <v>RtS</v>
      </c>
      <c r="G4476" s="113"/>
      <c r="H4476" s="113" t="str">
        <f t="shared" si="69"/>
        <v>RtS</v>
      </c>
      <c r="I4476">
        <v>1</v>
      </c>
    </row>
    <row r="4477" spans="2:9">
      <c r="B4477" s="100" t="s">
        <v>324</v>
      </c>
      <c r="C4477" t="s">
        <v>48</v>
      </c>
      <c r="D4477" t="s">
        <v>48</v>
      </c>
      <c r="E4477" t="s">
        <v>365</v>
      </c>
      <c r="F4477" s="113" t="str">
        <f>VLOOKUP(B4477,'DEER BldgType Assignment'!$B$7:$C$139,2,FALSE)</f>
        <v>RtS</v>
      </c>
      <c r="G4477" s="113"/>
      <c r="H4477" s="113" t="str">
        <f t="shared" si="69"/>
        <v>RtS</v>
      </c>
      <c r="I4477">
        <v>2</v>
      </c>
    </row>
    <row r="4478" spans="2:9">
      <c r="B4478" s="100" t="s">
        <v>324</v>
      </c>
      <c r="C4478" t="s">
        <v>48</v>
      </c>
      <c r="D4478" t="s">
        <v>48</v>
      </c>
      <c r="E4478" t="s">
        <v>371</v>
      </c>
      <c r="F4478" s="113" t="str">
        <f>VLOOKUP(B4478,'DEER BldgType Assignment'!$B$7:$C$139,2,FALSE)</f>
        <v>RtS</v>
      </c>
      <c r="G4478" s="113"/>
      <c r="H4478" s="113" t="str">
        <f t="shared" si="69"/>
        <v>RtS</v>
      </c>
      <c r="I4478">
        <v>2</v>
      </c>
    </row>
    <row r="4479" spans="2:9">
      <c r="B4479" s="100" t="s">
        <v>324</v>
      </c>
      <c r="C4479" t="s">
        <v>48</v>
      </c>
      <c r="D4479" t="s">
        <v>48</v>
      </c>
      <c r="E4479" t="s">
        <v>340</v>
      </c>
      <c r="F4479" s="113" t="str">
        <f>VLOOKUP(B4479,'DEER BldgType Assignment'!$B$7:$C$139,2,FALSE)</f>
        <v>RtS</v>
      </c>
      <c r="G4479" s="113"/>
      <c r="H4479" s="113" t="str">
        <f t="shared" si="69"/>
        <v>RtS</v>
      </c>
      <c r="I4479">
        <v>1</v>
      </c>
    </row>
    <row r="4480" spans="2:9">
      <c r="B4480" t="s">
        <v>323</v>
      </c>
      <c r="C4480" t="s">
        <v>34</v>
      </c>
      <c r="D4480" t="s">
        <v>34</v>
      </c>
      <c r="E4480" t="s">
        <v>370</v>
      </c>
      <c r="F4480" s="113" t="str">
        <f>VLOOKUP(B4480,'DEER BldgType Assignment'!$B$7:$C$139,2,FALSE)</f>
        <v>OfS</v>
      </c>
      <c r="G4480" s="113"/>
      <c r="H4480" s="113" t="str">
        <f t="shared" si="69"/>
        <v>OfS</v>
      </c>
      <c r="I4480">
        <v>2</v>
      </c>
    </row>
    <row r="4481" spans="2:9">
      <c r="B4481" t="s">
        <v>323</v>
      </c>
      <c r="C4481" t="s">
        <v>34</v>
      </c>
      <c r="D4481" t="s">
        <v>34</v>
      </c>
      <c r="E4481" t="s">
        <v>365</v>
      </c>
      <c r="F4481" s="113" t="str">
        <f>VLOOKUP(B4481,'DEER BldgType Assignment'!$B$7:$C$139,2,FALSE)</f>
        <v>OfS</v>
      </c>
      <c r="G4481" s="113"/>
      <c r="H4481" s="113" t="str">
        <f t="shared" si="69"/>
        <v>OfS</v>
      </c>
      <c r="I4481">
        <v>2</v>
      </c>
    </row>
    <row r="4482" spans="2:9">
      <c r="B4482" t="s">
        <v>323</v>
      </c>
      <c r="C4482" t="s">
        <v>34</v>
      </c>
      <c r="D4482" t="s">
        <v>34</v>
      </c>
      <c r="E4482" t="s">
        <v>371</v>
      </c>
      <c r="F4482" s="113" t="str">
        <f>VLOOKUP(B4482,'DEER BldgType Assignment'!$B$7:$C$139,2,FALSE)</f>
        <v>OfS</v>
      </c>
      <c r="G4482" s="113"/>
      <c r="H4482" s="113" t="str">
        <f t="shared" si="69"/>
        <v>OfS</v>
      </c>
      <c r="I4482">
        <v>2</v>
      </c>
    </row>
    <row r="4483" spans="2:9">
      <c r="B4483" t="s">
        <v>323</v>
      </c>
      <c r="C4483" t="s">
        <v>34</v>
      </c>
      <c r="D4483" t="s">
        <v>34</v>
      </c>
      <c r="E4483" t="s">
        <v>366</v>
      </c>
      <c r="F4483" s="113" t="str">
        <f>VLOOKUP(B4483,'DEER BldgType Assignment'!$B$7:$C$139,2,FALSE)</f>
        <v>OfS</v>
      </c>
      <c r="G4483" s="113"/>
      <c r="H4483" s="113" t="str">
        <f t="shared" si="69"/>
        <v>OfS</v>
      </c>
      <c r="I4483">
        <v>1</v>
      </c>
    </row>
    <row r="4484" spans="2:9">
      <c r="B4484" t="s">
        <v>323</v>
      </c>
      <c r="C4484" t="s">
        <v>34</v>
      </c>
      <c r="D4484" t="s">
        <v>34</v>
      </c>
      <c r="E4484" t="s">
        <v>340</v>
      </c>
      <c r="F4484" s="113" t="str">
        <f>VLOOKUP(B4484,'DEER BldgType Assignment'!$B$7:$C$139,2,FALSE)</f>
        <v>OfS</v>
      </c>
      <c r="G4484" s="113"/>
      <c r="H4484" s="113" t="str">
        <f t="shared" si="69"/>
        <v>OfS</v>
      </c>
      <c r="I4484">
        <v>3</v>
      </c>
    </row>
    <row r="4485" spans="2:9">
      <c r="B4485" s="100" t="s">
        <v>341</v>
      </c>
      <c r="C4485" t="s">
        <v>44</v>
      </c>
      <c r="D4485" t="s">
        <v>44</v>
      </c>
      <c r="E4485" t="s">
        <v>372</v>
      </c>
      <c r="F4485" s="113" t="str">
        <f>VLOOKUP(B4485,'DEER BldgType Assignment'!$B$7:$C$139,2,FALSE)</f>
        <v>RSD</v>
      </c>
      <c r="G4485" s="113"/>
      <c r="H4485" s="113" t="str">
        <f t="shared" si="69"/>
        <v>RSD</v>
      </c>
      <c r="I4485">
        <v>1</v>
      </c>
    </row>
    <row r="4486" spans="2:9">
      <c r="B4486" s="100" t="s">
        <v>341</v>
      </c>
      <c r="C4486" t="s">
        <v>44</v>
      </c>
      <c r="D4486" t="s">
        <v>44</v>
      </c>
      <c r="E4486" t="s">
        <v>371</v>
      </c>
      <c r="F4486" s="113" t="str">
        <f>VLOOKUP(B4486,'DEER BldgType Assignment'!$B$7:$C$139,2,FALSE)</f>
        <v>RSD</v>
      </c>
      <c r="G4486" s="113"/>
      <c r="H4486" s="113" t="str">
        <f t="shared" si="69"/>
        <v>RSD</v>
      </c>
      <c r="I4486">
        <v>2</v>
      </c>
    </row>
    <row r="4487" spans="2:9">
      <c r="B4487" t="s">
        <v>292</v>
      </c>
      <c r="C4487" t="s">
        <v>42</v>
      </c>
      <c r="D4487" t="s">
        <v>42</v>
      </c>
      <c r="E4487" t="s">
        <v>372</v>
      </c>
      <c r="F4487" s="113" t="str">
        <f>VLOOKUP(B4487,'DEER BldgType Assignment'!$B$7:$C$139,2,FALSE)</f>
        <v>RFF</v>
      </c>
      <c r="G4487" s="113"/>
      <c r="H4487" s="113" t="str">
        <f t="shared" si="69"/>
        <v>RFF</v>
      </c>
      <c r="I4487">
        <v>3</v>
      </c>
    </row>
    <row r="4488" spans="2:9">
      <c r="B4488" t="s">
        <v>292</v>
      </c>
      <c r="C4488" t="s">
        <v>42</v>
      </c>
      <c r="D4488" t="s">
        <v>42</v>
      </c>
      <c r="E4488" t="s">
        <v>371</v>
      </c>
      <c r="F4488" s="113" t="str">
        <f>VLOOKUP(B4488,'DEER BldgType Assignment'!$B$7:$C$139,2,FALSE)</f>
        <v>RFF</v>
      </c>
      <c r="G4488" s="113"/>
      <c r="H4488" s="113" t="str">
        <f t="shared" ref="H4488:H4530" si="70">IF(ISBLANK(G4488),F4488,G4488)</f>
        <v>RFF</v>
      </c>
      <c r="I4488">
        <v>1</v>
      </c>
    </row>
    <row r="4489" spans="2:9">
      <c r="B4489" t="s">
        <v>215</v>
      </c>
      <c r="C4489" t="s">
        <v>34</v>
      </c>
      <c r="D4489" t="s">
        <v>36</v>
      </c>
      <c r="E4489" t="s">
        <v>365</v>
      </c>
      <c r="F4489" s="113" t="str">
        <f>VLOOKUP(B4489,'DEER BldgType Assignment'!$B$7:$C$139,2,FALSE)</f>
        <v>OfL</v>
      </c>
      <c r="G4489" s="113"/>
      <c r="H4489" s="113" t="str">
        <f t="shared" si="70"/>
        <v>OfL</v>
      </c>
      <c r="I4489">
        <v>1</v>
      </c>
    </row>
    <row r="4490" spans="2:9">
      <c r="B4490" t="s">
        <v>215</v>
      </c>
      <c r="C4490" t="s">
        <v>34</v>
      </c>
      <c r="D4490" t="s">
        <v>36</v>
      </c>
      <c r="E4490" t="s">
        <v>340</v>
      </c>
      <c r="F4490" s="113" t="str">
        <f>VLOOKUP(B4490,'DEER BldgType Assignment'!$B$7:$C$139,2,FALSE)</f>
        <v>OfL</v>
      </c>
      <c r="G4490" s="113"/>
      <c r="H4490" s="113" t="str">
        <f t="shared" si="70"/>
        <v>OfL</v>
      </c>
      <c r="I4490">
        <v>2</v>
      </c>
    </row>
    <row r="4491" spans="2:9">
      <c r="B4491" t="s">
        <v>323</v>
      </c>
      <c r="C4491" t="s">
        <v>34</v>
      </c>
      <c r="D4491" t="s">
        <v>34</v>
      </c>
      <c r="E4491" t="s">
        <v>370</v>
      </c>
      <c r="F4491" s="113" t="str">
        <f>VLOOKUP(B4491,'DEER BldgType Assignment'!$B$7:$C$139,2,FALSE)</f>
        <v>OfS</v>
      </c>
      <c r="G4491" s="113"/>
      <c r="H4491" s="113" t="str">
        <f t="shared" si="70"/>
        <v>OfS</v>
      </c>
      <c r="I4491">
        <v>1</v>
      </c>
    </row>
    <row r="4492" spans="2:9">
      <c r="B4492" t="s">
        <v>323</v>
      </c>
      <c r="C4492" t="s">
        <v>34</v>
      </c>
      <c r="D4492" t="s">
        <v>34</v>
      </c>
      <c r="E4492" t="s">
        <v>365</v>
      </c>
      <c r="F4492" s="113" t="str">
        <f>VLOOKUP(B4492,'DEER BldgType Assignment'!$B$7:$C$139,2,FALSE)</f>
        <v>OfS</v>
      </c>
      <c r="G4492" s="113"/>
      <c r="H4492" s="113" t="str">
        <f t="shared" si="70"/>
        <v>OfS</v>
      </c>
      <c r="I4492">
        <v>1</v>
      </c>
    </row>
    <row r="4493" spans="2:9">
      <c r="B4493" t="s">
        <v>269</v>
      </c>
      <c r="C4493" t="s">
        <v>373</v>
      </c>
      <c r="D4493" t="s">
        <v>50</v>
      </c>
      <c r="E4493" t="s">
        <v>365</v>
      </c>
      <c r="F4493" s="113" t="str">
        <f>VLOOKUP(B4493,'DEER BldgType Assignment'!$B$7:$C$139,2,FALSE)</f>
        <v>SCn</v>
      </c>
      <c r="G4493" s="113"/>
      <c r="H4493" s="113" t="str">
        <f t="shared" si="70"/>
        <v>SCn</v>
      </c>
      <c r="I4493">
        <v>4</v>
      </c>
    </row>
    <row r="4494" spans="2:9">
      <c r="B4494" t="s">
        <v>269</v>
      </c>
      <c r="C4494" t="s">
        <v>373</v>
      </c>
      <c r="D4494" t="s">
        <v>50</v>
      </c>
      <c r="E4494" t="s">
        <v>340</v>
      </c>
      <c r="F4494" s="113" t="str">
        <f>VLOOKUP(B4494,'DEER BldgType Assignment'!$B$7:$C$139,2,FALSE)</f>
        <v>SCn</v>
      </c>
      <c r="G4494" s="113"/>
      <c r="H4494" s="113" t="str">
        <f t="shared" si="70"/>
        <v>SCn</v>
      </c>
      <c r="I4494">
        <v>3</v>
      </c>
    </row>
    <row r="4495" spans="2:9">
      <c r="B4495" t="s">
        <v>219</v>
      </c>
      <c r="C4495" t="s">
        <v>15</v>
      </c>
      <c r="D4495" t="s">
        <v>15</v>
      </c>
      <c r="E4495" t="s">
        <v>15</v>
      </c>
      <c r="F4495" s="113" t="str">
        <f>VLOOKUP(B4495,'DEER BldgType Assignment'!$B$7:$C$139,2,FALSE)</f>
        <v>Asm</v>
      </c>
      <c r="G4495" s="113"/>
      <c r="H4495" s="113" t="str">
        <f t="shared" si="70"/>
        <v>Asm</v>
      </c>
      <c r="I4495">
        <v>2</v>
      </c>
    </row>
    <row r="4496" spans="2:9">
      <c r="B4496" t="s">
        <v>219</v>
      </c>
      <c r="C4496" t="s">
        <v>15</v>
      </c>
      <c r="D4496" t="s">
        <v>15</v>
      </c>
      <c r="E4496" t="s">
        <v>365</v>
      </c>
      <c r="F4496" s="113" t="str">
        <f>VLOOKUP(B4496,'DEER BldgType Assignment'!$B$7:$C$139,2,FALSE)</f>
        <v>Asm</v>
      </c>
      <c r="G4496" s="113"/>
      <c r="H4496" s="113" t="str">
        <f t="shared" si="70"/>
        <v>Asm</v>
      </c>
      <c r="I4496">
        <v>13</v>
      </c>
    </row>
    <row r="4497" spans="2:9">
      <c r="B4497" t="s">
        <v>321</v>
      </c>
      <c r="C4497" t="s">
        <v>377</v>
      </c>
      <c r="D4497" t="s">
        <v>289</v>
      </c>
      <c r="E4497" t="s">
        <v>367</v>
      </c>
      <c r="F4497" s="113" t="str">
        <f>VLOOKUP(B4497,'DEER BldgType Assignment'!$B$7:$C$139,2,FALSE)</f>
        <v>NA</v>
      </c>
      <c r="G4497" s="113"/>
      <c r="H4497" s="113" t="str">
        <f t="shared" si="70"/>
        <v>NA</v>
      </c>
      <c r="I4497">
        <v>3</v>
      </c>
    </row>
    <row r="4498" spans="2:9">
      <c r="B4498" t="s">
        <v>321</v>
      </c>
      <c r="C4498" t="s">
        <v>377</v>
      </c>
      <c r="D4498" t="s">
        <v>289</v>
      </c>
      <c r="E4498" t="s">
        <v>365</v>
      </c>
      <c r="F4498" s="113" t="str">
        <f>VLOOKUP(B4498,'DEER BldgType Assignment'!$B$7:$C$139,2,FALSE)</f>
        <v>NA</v>
      </c>
      <c r="G4498" s="113"/>
      <c r="H4498" s="113" t="str">
        <f t="shared" si="70"/>
        <v>NA</v>
      </c>
      <c r="I4498">
        <v>5</v>
      </c>
    </row>
    <row r="4499" spans="2:9">
      <c r="B4499" t="s">
        <v>321</v>
      </c>
      <c r="C4499" t="s">
        <v>377</v>
      </c>
      <c r="D4499" t="s">
        <v>289</v>
      </c>
      <c r="E4499" t="s">
        <v>371</v>
      </c>
      <c r="F4499" s="113" t="str">
        <f>VLOOKUP(B4499,'DEER BldgType Assignment'!$B$7:$C$139,2,FALSE)</f>
        <v>NA</v>
      </c>
      <c r="G4499" s="113"/>
      <c r="H4499" s="113" t="str">
        <f t="shared" si="70"/>
        <v>NA</v>
      </c>
      <c r="I4499">
        <v>2</v>
      </c>
    </row>
    <row r="4500" spans="2:9">
      <c r="B4500" t="s">
        <v>321</v>
      </c>
      <c r="C4500" t="s">
        <v>377</v>
      </c>
      <c r="D4500" t="s">
        <v>289</v>
      </c>
      <c r="E4500" t="s">
        <v>366</v>
      </c>
      <c r="F4500" s="113" t="str">
        <f>VLOOKUP(B4500,'DEER BldgType Assignment'!$B$7:$C$139,2,FALSE)</f>
        <v>NA</v>
      </c>
      <c r="G4500" s="113"/>
      <c r="H4500" s="113" t="str">
        <f t="shared" si="70"/>
        <v>NA</v>
      </c>
      <c r="I4500">
        <v>1</v>
      </c>
    </row>
    <row r="4501" spans="2:9">
      <c r="B4501" t="s">
        <v>237</v>
      </c>
      <c r="C4501" t="s">
        <v>44</v>
      </c>
      <c r="D4501" t="s">
        <v>44</v>
      </c>
      <c r="E4501" t="s">
        <v>372</v>
      </c>
      <c r="F4501" s="113" t="str">
        <f>VLOOKUP(B4501,'DEER BldgType Assignment'!$B$7:$C$139,2,FALSE)</f>
        <v>RSD</v>
      </c>
      <c r="G4501" s="113"/>
      <c r="H4501" s="113" t="str">
        <f t="shared" si="70"/>
        <v>RSD</v>
      </c>
      <c r="I4501">
        <v>2</v>
      </c>
    </row>
    <row r="4502" spans="2:9">
      <c r="B4502" t="s">
        <v>237</v>
      </c>
      <c r="C4502" t="s">
        <v>44</v>
      </c>
      <c r="D4502" t="s">
        <v>44</v>
      </c>
      <c r="E4502" t="s">
        <v>371</v>
      </c>
      <c r="F4502" s="113" t="str">
        <f>VLOOKUP(B4502,'DEER BldgType Assignment'!$B$7:$C$139,2,FALSE)</f>
        <v>RSD</v>
      </c>
      <c r="G4502" s="113"/>
      <c r="H4502" s="113" t="str">
        <f t="shared" si="70"/>
        <v>RSD</v>
      </c>
      <c r="I4502">
        <v>2</v>
      </c>
    </row>
    <row r="4503" spans="2:9">
      <c r="B4503" t="s">
        <v>321</v>
      </c>
      <c r="C4503" t="s">
        <v>377</v>
      </c>
      <c r="D4503" t="s">
        <v>289</v>
      </c>
      <c r="E4503" t="s">
        <v>365</v>
      </c>
      <c r="F4503" s="113" t="str">
        <f>VLOOKUP(B4503,'DEER BldgType Assignment'!$B$7:$C$139,2,FALSE)</f>
        <v>NA</v>
      </c>
      <c r="G4503" s="113"/>
      <c r="H4503" s="113" t="str">
        <f t="shared" si="70"/>
        <v>NA</v>
      </c>
      <c r="I4503">
        <v>1</v>
      </c>
    </row>
    <row r="4504" spans="2:9">
      <c r="B4504" t="s">
        <v>321</v>
      </c>
      <c r="C4504" t="s">
        <v>377</v>
      </c>
      <c r="D4504" t="s">
        <v>289</v>
      </c>
      <c r="E4504" t="s">
        <v>371</v>
      </c>
      <c r="F4504" s="113" t="str">
        <f>VLOOKUP(B4504,'DEER BldgType Assignment'!$B$7:$C$139,2,FALSE)</f>
        <v>NA</v>
      </c>
      <c r="G4504" s="113"/>
      <c r="H4504" s="113" t="str">
        <f t="shared" si="70"/>
        <v>NA</v>
      </c>
      <c r="I4504">
        <v>5</v>
      </c>
    </row>
    <row r="4505" spans="2:9">
      <c r="B4505" t="s">
        <v>285</v>
      </c>
      <c r="C4505" t="s">
        <v>34</v>
      </c>
      <c r="D4505" t="s">
        <v>40</v>
      </c>
      <c r="E4505" t="s">
        <v>370</v>
      </c>
      <c r="F4505" s="113" t="str">
        <f>VLOOKUP(B4505,'DEER BldgType Assignment'!$B$7:$C$139,2,FALSE)</f>
        <v>MBT</v>
      </c>
      <c r="G4505" s="113"/>
      <c r="H4505" s="113" t="str">
        <f t="shared" si="70"/>
        <v>MBT</v>
      </c>
      <c r="I4505">
        <v>2</v>
      </c>
    </row>
    <row r="4506" spans="2:9">
      <c r="B4506" t="s">
        <v>285</v>
      </c>
      <c r="C4506" t="s">
        <v>34</v>
      </c>
      <c r="D4506" t="s">
        <v>40</v>
      </c>
      <c r="E4506" t="s">
        <v>365</v>
      </c>
      <c r="F4506" s="113" t="str">
        <f>VLOOKUP(B4506,'DEER BldgType Assignment'!$B$7:$C$139,2,FALSE)</f>
        <v>MBT</v>
      </c>
      <c r="G4506" s="113"/>
      <c r="H4506" s="113" t="str">
        <f t="shared" si="70"/>
        <v>MBT</v>
      </c>
      <c r="I4506">
        <v>1</v>
      </c>
    </row>
    <row r="4507" spans="2:9">
      <c r="B4507" t="s">
        <v>285</v>
      </c>
      <c r="C4507" t="s">
        <v>34</v>
      </c>
      <c r="D4507" t="s">
        <v>40</v>
      </c>
      <c r="E4507" t="s">
        <v>340</v>
      </c>
      <c r="F4507" s="113" t="str">
        <f>VLOOKUP(B4507,'DEER BldgType Assignment'!$B$7:$C$139,2,FALSE)</f>
        <v>MBT</v>
      </c>
      <c r="G4507" s="113"/>
      <c r="H4507" s="113" t="str">
        <f t="shared" si="70"/>
        <v>MBT</v>
      </c>
      <c r="I4507">
        <v>3</v>
      </c>
    </row>
    <row r="4508" spans="2:9">
      <c r="B4508" t="s">
        <v>224</v>
      </c>
      <c r="C4508" t="s">
        <v>15</v>
      </c>
      <c r="D4508" t="s">
        <v>15</v>
      </c>
      <c r="E4508" t="s">
        <v>371</v>
      </c>
      <c r="F4508" s="113" t="str">
        <f>VLOOKUP(B4508,'DEER BldgType Assignment'!$B$7:$C$139,2,FALSE)</f>
        <v>Asm</v>
      </c>
      <c r="G4508" s="113"/>
      <c r="H4508" s="113" t="str">
        <f t="shared" si="70"/>
        <v>Asm</v>
      </c>
      <c r="I4508">
        <v>3</v>
      </c>
    </row>
    <row r="4509" spans="2:9">
      <c r="B4509" t="s">
        <v>323</v>
      </c>
      <c r="C4509" t="s">
        <v>34</v>
      </c>
      <c r="D4509" t="s">
        <v>34</v>
      </c>
      <c r="E4509" t="s">
        <v>367</v>
      </c>
      <c r="F4509" s="113" t="str">
        <f>VLOOKUP(B4509,'DEER BldgType Assignment'!$B$7:$C$139,2,FALSE)</f>
        <v>OfS</v>
      </c>
      <c r="G4509" s="113"/>
      <c r="H4509" s="113" t="str">
        <f t="shared" si="70"/>
        <v>OfS</v>
      </c>
      <c r="I4509">
        <v>1</v>
      </c>
    </row>
    <row r="4510" spans="2:9">
      <c r="B4510" t="s">
        <v>323</v>
      </c>
      <c r="C4510" t="s">
        <v>34</v>
      </c>
      <c r="D4510" t="s">
        <v>34</v>
      </c>
      <c r="E4510" t="s">
        <v>365</v>
      </c>
      <c r="F4510" s="113" t="str">
        <f>VLOOKUP(B4510,'DEER BldgType Assignment'!$B$7:$C$139,2,FALSE)</f>
        <v>OfS</v>
      </c>
      <c r="G4510" s="113"/>
      <c r="H4510" s="113" t="str">
        <f t="shared" si="70"/>
        <v>OfS</v>
      </c>
      <c r="I4510">
        <v>3</v>
      </c>
    </row>
    <row r="4511" spans="2:9">
      <c r="B4511" t="s">
        <v>321</v>
      </c>
      <c r="C4511" t="s">
        <v>377</v>
      </c>
      <c r="D4511" t="s">
        <v>289</v>
      </c>
      <c r="E4511" t="s">
        <v>370</v>
      </c>
      <c r="F4511" s="113" t="str">
        <f>VLOOKUP(B4511,'DEER BldgType Assignment'!$B$7:$C$139,2,FALSE)</f>
        <v>NA</v>
      </c>
      <c r="G4511" s="113"/>
      <c r="H4511" s="113" t="str">
        <f t="shared" si="70"/>
        <v>NA</v>
      </c>
      <c r="I4511">
        <v>4</v>
      </c>
    </row>
    <row r="4512" spans="2:9">
      <c r="B4512" t="s">
        <v>308</v>
      </c>
      <c r="C4512" t="s">
        <v>374</v>
      </c>
      <c r="D4512" t="s">
        <v>34</v>
      </c>
      <c r="E4512" t="s">
        <v>370</v>
      </c>
      <c r="F4512" s="113" t="str">
        <f>VLOOKUP(B4512,'DEER BldgType Assignment'!$B$7:$C$139,2,FALSE)</f>
        <v>OfS</v>
      </c>
      <c r="G4512" s="113"/>
      <c r="H4512" s="113" t="str">
        <f t="shared" si="70"/>
        <v>OfS</v>
      </c>
      <c r="I4512">
        <v>1</v>
      </c>
    </row>
    <row r="4513" spans="2:9">
      <c r="B4513" t="s">
        <v>308</v>
      </c>
      <c r="C4513" t="s">
        <v>374</v>
      </c>
      <c r="D4513" t="s">
        <v>34</v>
      </c>
      <c r="E4513" t="s">
        <v>372</v>
      </c>
      <c r="F4513" s="113" t="str">
        <f>VLOOKUP(B4513,'DEER BldgType Assignment'!$B$7:$C$139,2,FALSE)</f>
        <v>OfS</v>
      </c>
      <c r="G4513" s="113"/>
      <c r="H4513" s="113" t="str">
        <f t="shared" si="70"/>
        <v>OfS</v>
      </c>
      <c r="I4513">
        <v>1</v>
      </c>
    </row>
    <row r="4514" spans="2:9">
      <c r="B4514" t="s">
        <v>308</v>
      </c>
      <c r="C4514" t="s">
        <v>374</v>
      </c>
      <c r="D4514" t="s">
        <v>34</v>
      </c>
      <c r="E4514" t="s">
        <v>365</v>
      </c>
      <c r="F4514" s="113" t="str">
        <f>VLOOKUP(B4514,'DEER BldgType Assignment'!$B$7:$C$139,2,FALSE)</f>
        <v>OfS</v>
      </c>
      <c r="G4514" s="113"/>
      <c r="H4514" s="113" t="str">
        <f t="shared" si="70"/>
        <v>OfS</v>
      </c>
      <c r="I4514">
        <v>4</v>
      </c>
    </row>
    <row r="4515" spans="2:9">
      <c r="B4515" t="s">
        <v>238</v>
      </c>
      <c r="C4515" t="s">
        <v>15</v>
      </c>
      <c r="D4515" t="s">
        <v>15</v>
      </c>
      <c r="E4515" t="s">
        <v>371</v>
      </c>
      <c r="F4515" s="113" t="str">
        <f>VLOOKUP(B4515,'DEER BldgType Assignment'!$B$7:$C$139,2,FALSE)</f>
        <v>Asm</v>
      </c>
      <c r="G4515" s="113"/>
      <c r="H4515" s="113" t="str">
        <f t="shared" si="70"/>
        <v>Asm</v>
      </c>
      <c r="I4515">
        <v>3</v>
      </c>
    </row>
    <row r="4516" spans="2:9">
      <c r="B4516" t="s">
        <v>215</v>
      </c>
      <c r="C4516" t="s">
        <v>36</v>
      </c>
      <c r="D4516" t="s">
        <v>36</v>
      </c>
      <c r="E4516" t="s">
        <v>367</v>
      </c>
      <c r="F4516" s="113" t="str">
        <f>VLOOKUP(B4516,'DEER BldgType Assignment'!$B$7:$C$139,2,FALSE)</f>
        <v>OfL</v>
      </c>
      <c r="G4516" s="113"/>
      <c r="H4516" s="113" t="str">
        <f t="shared" si="70"/>
        <v>OfL</v>
      </c>
      <c r="I4516">
        <v>2</v>
      </c>
    </row>
    <row r="4517" spans="2:9">
      <c r="B4517" t="s">
        <v>215</v>
      </c>
      <c r="C4517" t="s">
        <v>36</v>
      </c>
      <c r="D4517" t="s">
        <v>36</v>
      </c>
      <c r="E4517" t="s">
        <v>365</v>
      </c>
      <c r="F4517" s="113" t="str">
        <f>VLOOKUP(B4517,'DEER BldgType Assignment'!$B$7:$C$139,2,FALSE)</f>
        <v>OfL</v>
      </c>
      <c r="G4517" s="113"/>
      <c r="H4517" s="113" t="str">
        <f t="shared" si="70"/>
        <v>OfL</v>
      </c>
      <c r="I4517">
        <v>8</v>
      </c>
    </row>
    <row r="4518" spans="2:9">
      <c r="B4518" t="s">
        <v>215</v>
      </c>
      <c r="C4518" t="s">
        <v>36</v>
      </c>
      <c r="D4518" t="s">
        <v>36</v>
      </c>
      <c r="E4518" t="s">
        <v>371</v>
      </c>
      <c r="F4518" s="113" t="str">
        <f>VLOOKUP(B4518,'DEER BldgType Assignment'!$B$7:$C$139,2,FALSE)</f>
        <v>OfL</v>
      </c>
      <c r="G4518" s="113"/>
      <c r="H4518" s="113" t="str">
        <f t="shared" si="70"/>
        <v>OfL</v>
      </c>
      <c r="I4518">
        <v>5</v>
      </c>
    </row>
    <row r="4519" spans="2:9">
      <c r="B4519" s="100" t="s">
        <v>324</v>
      </c>
      <c r="C4519" t="s">
        <v>48</v>
      </c>
      <c r="D4519" t="s">
        <v>48</v>
      </c>
      <c r="E4519" t="s">
        <v>142</v>
      </c>
      <c r="F4519" s="113" t="str">
        <f>VLOOKUP(B4519,'DEER BldgType Assignment'!$B$7:$C$139,2,FALSE)</f>
        <v>RtS</v>
      </c>
      <c r="G4519" s="113"/>
      <c r="H4519" s="113" t="str">
        <f t="shared" si="70"/>
        <v>RtS</v>
      </c>
      <c r="I4519">
        <v>2</v>
      </c>
    </row>
    <row r="4520" spans="2:9">
      <c r="B4520" t="s">
        <v>336</v>
      </c>
      <c r="C4520" t="s">
        <v>48</v>
      </c>
      <c r="D4520" t="s">
        <v>48</v>
      </c>
      <c r="E4520" t="s">
        <v>142</v>
      </c>
      <c r="F4520" s="113" t="str">
        <f>VLOOKUP(B4520,'DEER BldgType Assignment'!$B$7:$C$139,2,FALSE)</f>
        <v>RtS</v>
      </c>
      <c r="G4520" s="113"/>
      <c r="H4520" s="113" t="str">
        <f t="shared" si="70"/>
        <v>RtS</v>
      </c>
      <c r="I4520">
        <v>4</v>
      </c>
    </row>
    <row r="4521" spans="2:9">
      <c r="B4521" t="s">
        <v>215</v>
      </c>
      <c r="C4521" t="s">
        <v>34</v>
      </c>
      <c r="D4521" t="s">
        <v>34</v>
      </c>
      <c r="E4521" t="s">
        <v>367</v>
      </c>
      <c r="F4521" s="113" t="str">
        <f>VLOOKUP(B4521,'DEER BldgType Assignment'!$B$7:$C$139,2,FALSE)</f>
        <v>OfL</v>
      </c>
      <c r="G4521" s="113" t="s">
        <v>221</v>
      </c>
      <c r="H4521" s="113" t="str">
        <f t="shared" si="70"/>
        <v>OfS</v>
      </c>
      <c r="I4521">
        <v>2</v>
      </c>
    </row>
    <row r="4522" spans="2:9">
      <c r="B4522" t="s">
        <v>215</v>
      </c>
      <c r="C4522" t="s">
        <v>34</v>
      </c>
      <c r="D4522" t="s">
        <v>34</v>
      </c>
      <c r="E4522" t="s">
        <v>372</v>
      </c>
      <c r="F4522" s="113" t="str">
        <f>VLOOKUP(B4522,'DEER BldgType Assignment'!$B$7:$C$139,2,FALSE)</f>
        <v>OfL</v>
      </c>
      <c r="G4522" s="113" t="s">
        <v>221</v>
      </c>
      <c r="H4522" s="113" t="str">
        <f t="shared" si="70"/>
        <v>OfS</v>
      </c>
      <c r="I4522">
        <v>1</v>
      </c>
    </row>
    <row r="4523" spans="2:9">
      <c r="B4523" t="s">
        <v>215</v>
      </c>
      <c r="C4523" t="s">
        <v>34</v>
      </c>
      <c r="D4523" t="s">
        <v>34</v>
      </c>
      <c r="E4523" t="s">
        <v>365</v>
      </c>
      <c r="F4523" s="113" t="str">
        <f>VLOOKUP(B4523,'DEER BldgType Assignment'!$B$7:$C$139,2,FALSE)</f>
        <v>OfL</v>
      </c>
      <c r="G4523" s="113" t="s">
        <v>221</v>
      </c>
      <c r="H4523" s="113" t="str">
        <f t="shared" si="70"/>
        <v>OfS</v>
      </c>
      <c r="I4523">
        <v>3</v>
      </c>
    </row>
    <row r="4524" spans="2:9">
      <c r="B4524" t="s">
        <v>344</v>
      </c>
      <c r="C4524" t="s">
        <v>373</v>
      </c>
      <c r="D4524" t="s">
        <v>52</v>
      </c>
      <c r="E4524" t="s">
        <v>370</v>
      </c>
      <c r="F4524" s="113" t="str">
        <f>VLOOKUP(B4524,'DEER BldgType Assignment'!$B$7:$C$139,2,FALSE)</f>
        <v>SUn</v>
      </c>
      <c r="G4524" s="113"/>
      <c r="H4524" s="113" t="str">
        <f t="shared" si="70"/>
        <v>SUn</v>
      </c>
      <c r="I4524">
        <v>3</v>
      </c>
    </row>
    <row r="4525" spans="2:9">
      <c r="B4525" t="s">
        <v>344</v>
      </c>
      <c r="C4525" t="s">
        <v>373</v>
      </c>
      <c r="D4525" t="s">
        <v>52</v>
      </c>
      <c r="E4525" t="s">
        <v>365</v>
      </c>
      <c r="F4525" s="113" t="str">
        <f>VLOOKUP(B4525,'DEER BldgType Assignment'!$B$7:$C$139,2,FALSE)</f>
        <v>SUn</v>
      </c>
      <c r="G4525" s="113"/>
      <c r="H4525" s="113" t="str">
        <f t="shared" si="70"/>
        <v>SUn</v>
      </c>
      <c r="I4525">
        <v>2</v>
      </c>
    </row>
    <row r="4526" spans="2:9">
      <c r="B4526" t="s">
        <v>344</v>
      </c>
      <c r="C4526" t="s">
        <v>373</v>
      </c>
      <c r="D4526" t="s">
        <v>52</v>
      </c>
      <c r="E4526" t="s">
        <v>340</v>
      </c>
      <c r="F4526" s="113" t="str">
        <f>VLOOKUP(B4526,'DEER BldgType Assignment'!$B$7:$C$139,2,FALSE)</f>
        <v>SUn</v>
      </c>
      <c r="G4526" s="113"/>
      <c r="H4526" s="113" t="str">
        <f t="shared" si="70"/>
        <v>SUn</v>
      </c>
      <c r="I4526">
        <v>1</v>
      </c>
    </row>
    <row r="4527" spans="2:9">
      <c r="B4527" s="100" t="s">
        <v>324</v>
      </c>
      <c r="C4527" t="s">
        <v>48</v>
      </c>
      <c r="D4527" t="s">
        <v>48</v>
      </c>
      <c r="E4527" t="s">
        <v>365</v>
      </c>
      <c r="F4527" s="113" t="str">
        <f>VLOOKUP(B4527,'DEER BldgType Assignment'!$B$7:$C$139,2,FALSE)</f>
        <v>RtS</v>
      </c>
      <c r="G4527" s="113"/>
      <c r="H4527" s="113" t="str">
        <f t="shared" si="70"/>
        <v>RtS</v>
      </c>
      <c r="I4527">
        <v>5</v>
      </c>
    </row>
    <row r="4528" spans="2:9">
      <c r="B4528" s="100" t="s">
        <v>324</v>
      </c>
      <c r="C4528" t="s">
        <v>48</v>
      </c>
      <c r="D4528" t="s">
        <v>48</v>
      </c>
      <c r="E4528" t="s">
        <v>366</v>
      </c>
      <c r="F4528" s="113" t="str">
        <f>VLOOKUP(B4528,'DEER BldgType Assignment'!$B$7:$C$139,2,FALSE)</f>
        <v>RtS</v>
      </c>
      <c r="G4528" s="113"/>
      <c r="H4528" s="113" t="str">
        <f t="shared" si="70"/>
        <v>RtS</v>
      </c>
      <c r="I4528">
        <v>1</v>
      </c>
    </row>
    <row r="4529" spans="2:9">
      <c r="B4529" s="100" t="s">
        <v>324</v>
      </c>
      <c r="C4529" t="s">
        <v>48</v>
      </c>
      <c r="D4529" t="s">
        <v>48</v>
      </c>
      <c r="E4529" t="s">
        <v>340</v>
      </c>
      <c r="F4529" s="113" t="str">
        <f>VLOOKUP(B4529,'DEER BldgType Assignment'!$B$7:$C$139,2,FALSE)</f>
        <v>RtS</v>
      </c>
      <c r="G4529" s="113"/>
      <c r="H4529" s="113" t="str">
        <f t="shared" si="70"/>
        <v>RtS</v>
      </c>
      <c r="I4529">
        <v>1</v>
      </c>
    </row>
    <row r="4530" spans="2:9">
      <c r="B4530" t="s">
        <v>324</v>
      </c>
      <c r="C4530" t="s">
        <v>48</v>
      </c>
      <c r="D4530" t="s">
        <v>48</v>
      </c>
      <c r="E4530" t="s">
        <v>142</v>
      </c>
      <c r="F4530" s="113" t="str">
        <f>VLOOKUP(B4530,'DEER BldgType Assignment'!$B$7:$C$139,2,FALSE)</f>
        <v>RtS</v>
      </c>
      <c r="G4530" s="113"/>
      <c r="H4530" s="113" t="str">
        <f t="shared" si="70"/>
        <v>RtS</v>
      </c>
      <c r="I4530">
        <v>3</v>
      </c>
    </row>
    <row r="4531" spans="2:9">
      <c r="F4531"/>
      <c r="G4531"/>
      <c r="H4531"/>
    </row>
    <row r="4532" spans="2:9">
      <c r="F4532"/>
      <c r="G4532"/>
      <c r="H4532"/>
    </row>
    <row r="4533" spans="2:9">
      <c r="F4533"/>
      <c r="G4533"/>
      <c r="H4533"/>
    </row>
    <row r="4534" spans="2:9">
      <c r="F4534"/>
      <c r="G4534"/>
      <c r="H4534"/>
    </row>
    <row r="4535" spans="2:9">
      <c r="F4535"/>
      <c r="G4535"/>
      <c r="H4535"/>
    </row>
    <row r="4536" spans="2:9">
      <c r="F4536"/>
      <c r="G4536"/>
      <c r="H4536"/>
    </row>
    <row r="4537" spans="2:9">
      <c r="F4537"/>
      <c r="G4537"/>
      <c r="H4537"/>
    </row>
    <row r="4538" spans="2:9">
      <c r="F4538"/>
      <c r="G4538"/>
      <c r="H4538"/>
    </row>
    <row r="4539" spans="2:9">
      <c r="F4539"/>
      <c r="G4539"/>
      <c r="H4539"/>
    </row>
    <row r="4540" spans="2:9">
      <c r="F4540"/>
      <c r="G4540"/>
      <c r="H4540"/>
    </row>
    <row r="4541" spans="2:9">
      <c r="F4541"/>
      <c r="G4541"/>
      <c r="H4541"/>
    </row>
    <row r="4542" spans="2:9">
      <c r="F4542"/>
      <c r="G4542"/>
      <c r="H4542"/>
    </row>
    <row r="4543" spans="2:9">
      <c r="F4543"/>
      <c r="G4543"/>
      <c r="H4543"/>
    </row>
    <row r="4544" spans="2:9">
      <c r="F4544"/>
      <c r="G4544"/>
      <c r="H4544"/>
    </row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</sheetData>
  <autoFilter ref="B7:H4530" xr:uid="{00000000-0009-0000-0000-000005000000}"/>
  <mergeCells count="1">
    <mergeCell ref="F6:H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1"/>
  <dimension ref="B2:L888"/>
  <sheetViews>
    <sheetView workbookViewId="0">
      <pane ySplit="5" topLeftCell="A6" activePane="bottomLeft" state="frozen"/>
      <selection pane="bottomLeft" activeCell="D3" sqref="D3"/>
      <selection activeCell="C6" sqref="C6:F454"/>
    </sheetView>
  </sheetViews>
  <sheetFormatPr defaultRowHeight="15"/>
  <cols>
    <col min="2" max="2" width="47.28515625" hidden="1" customWidth="1"/>
    <col min="3" max="3" width="0" hidden="1" customWidth="1"/>
    <col min="4" max="4" width="26.140625" customWidth="1"/>
    <col min="5" max="5" width="51.42578125" customWidth="1"/>
    <col min="6" max="6" width="25.42578125" customWidth="1"/>
    <col min="7" max="7" width="13.85546875" customWidth="1"/>
    <col min="8" max="8" width="12" hidden="1" customWidth="1"/>
    <col min="9" max="9" width="3.85546875" hidden="1" customWidth="1"/>
    <col min="10" max="10" width="6.7109375" hidden="1" customWidth="1"/>
    <col min="11" max="11" width="11.85546875" hidden="1" customWidth="1"/>
    <col min="12" max="12" width="12" hidden="1" customWidth="1"/>
  </cols>
  <sheetData>
    <row r="2" spans="2:12" ht="18" thickBot="1">
      <c r="D2" s="14" t="s">
        <v>432</v>
      </c>
      <c r="E2" s="14"/>
    </row>
    <row r="3" spans="2:12" ht="15.75" thickTop="1">
      <c r="D3" t="s">
        <v>433</v>
      </c>
    </row>
    <row r="5" spans="2:12">
      <c r="B5" s="71" t="s">
        <v>361</v>
      </c>
      <c r="C5" s="10" t="s">
        <v>434</v>
      </c>
      <c r="D5" s="142" t="s">
        <v>11</v>
      </c>
      <c r="E5" s="142" t="s">
        <v>435</v>
      </c>
      <c r="F5" s="142" t="s">
        <v>436</v>
      </c>
      <c r="G5" s="145" t="s">
        <v>437</v>
      </c>
      <c r="H5" s="48" t="s">
        <v>438</v>
      </c>
      <c r="J5" s="10" t="s">
        <v>439</v>
      </c>
      <c r="K5" s="10" t="s">
        <v>440</v>
      </c>
      <c r="L5" s="48" t="s">
        <v>441</v>
      </c>
    </row>
    <row r="6" spans="2:12">
      <c r="B6" s="71" t="str">
        <f t="shared" ref="B6:B69" si="0">C6&amp;E6</f>
        <v>AsmClassroom/Lecture</v>
      </c>
      <c r="C6" t="s">
        <v>128</v>
      </c>
      <c r="D6" s="11" t="s">
        <v>15</v>
      </c>
      <c r="E6" s="11" t="s">
        <v>389</v>
      </c>
      <c r="F6" s="11" t="s">
        <v>131</v>
      </c>
      <c r="G6" s="115">
        <v>84292910.319100007</v>
      </c>
      <c r="H6" s="47">
        <v>0.12884073510889438</v>
      </c>
      <c r="J6" s="20"/>
      <c r="K6" s="20"/>
      <c r="L6" s="20">
        <f t="shared" ref="L6:L69" si="1">IF(K6=0,G6,K6)</f>
        <v>84292910.319100007</v>
      </c>
    </row>
    <row r="7" spans="2:12">
      <c r="B7" s="71" t="str">
        <f t="shared" si="0"/>
        <v>AsmReligious Worship</v>
      </c>
      <c r="C7" t="s">
        <v>128</v>
      </c>
      <c r="D7" s="11" t="s">
        <v>15</v>
      </c>
      <c r="E7" s="11" t="s">
        <v>411</v>
      </c>
      <c r="F7" s="11" t="s">
        <v>132</v>
      </c>
      <c r="G7" s="115">
        <v>81196049.3204</v>
      </c>
      <c r="H7" s="47">
        <v>0.12410721901492977</v>
      </c>
      <c r="J7" s="20"/>
      <c r="K7" s="20"/>
      <c r="L7" s="20">
        <f t="shared" si="1"/>
        <v>81196049.3204</v>
      </c>
    </row>
    <row r="8" spans="2:12">
      <c r="B8" s="71" t="str">
        <f t="shared" si="0"/>
        <v>AsmExercise Centers/Gymnasium</v>
      </c>
      <c r="C8" t="s">
        <v>128</v>
      </c>
      <c r="D8" s="11" t="s">
        <v>15</v>
      </c>
      <c r="E8" s="11" t="s">
        <v>402</v>
      </c>
      <c r="F8" s="11" t="s">
        <v>130</v>
      </c>
      <c r="G8" s="115">
        <v>53067640.417900003</v>
      </c>
      <c r="H8" s="47">
        <v>8.1113272469220302E-2</v>
      </c>
      <c r="J8" s="20"/>
      <c r="K8" s="20"/>
      <c r="L8" s="20">
        <f t="shared" si="1"/>
        <v>53067640.417900003</v>
      </c>
    </row>
    <row r="9" spans="2:12">
      <c r="B9" s="71" t="str">
        <f t="shared" si="0"/>
        <v>AsmAuditorium</v>
      </c>
      <c r="C9" t="s">
        <v>128</v>
      </c>
      <c r="D9" s="11" t="s">
        <v>15</v>
      </c>
      <c r="E9" s="11" t="s">
        <v>130</v>
      </c>
      <c r="F9" s="11" t="s">
        <v>130</v>
      </c>
      <c r="G9" s="115">
        <v>39990740.307600006</v>
      </c>
      <c r="H9" s="47">
        <v>6.1125382422732438E-2</v>
      </c>
      <c r="J9" s="20"/>
      <c r="K9" s="20"/>
      <c r="L9" s="20">
        <f t="shared" si="1"/>
        <v>39990740.307600006</v>
      </c>
    </row>
    <row r="10" spans="2:12">
      <c r="B10" s="71" t="str">
        <f t="shared" si="0"/>
        <v>AsmHallways/Corridors/Stairways</v>
      </c>
      <c r="C10" t="s">
        <v>128</v>
      </c>
      <c r="D10" s="11" t="s">
        <v>15</v>
      </c>
      <c r="E10" s="11" t="s">
        <v>385</v>
      </c>
      <c r="F10" s="11" t="s">
        <v>134</v>
      </c>
      <c r="G10" s="115">
        <v>36960111.244890004</v>
      </c>
      <c r="H10" s="47">
        <v>5.6493101074232603E-2</v>
      </c>
      <c r="J10" s="20"/>
      <c r="K10" s="20"/>
      <c r="L10" s="20">
        <f t="shared" si="1"/>
        <v>36960111.244890004</v>
      </c>
    </row>
    <row r="11" spans="2:12">
      <c r="B11" s="71" t="str">
        <f t="shared" si="0"/>
        <v>AsmOffice (General)</v>
      </c>
      <c r="C11" t="s">
        <v>128</v>
      </c>
      <c r="D11" s="11" t="s">
        <v>15</v>
      </c>
      <c r="E11" s="11" t="s">
        <v>386</v>
      </c>
      <c r="F11" s="11" t="s">
        <v>129</v>
      </c>
      <c r="G11" s="115">
        <v>34796527.027749993</v>
      </c>
      <c r="H11" s="47">
        <v>5.3186087709157739E-2</v>
      </c>
      <c r="J11" s="20"/>
      <c r="K11" s="20"/>
      <c r="L11" s="20">
        <f t="shared" si="1"/>
        <v>34796527.027749993</v>
      </c>
    </row>
    <row r="12" spans="2:12">
      <c r="B12" s="71" t="str">
        <f t="shared" si="0"/>
        <v>AsmStorage (Unconditioned)</v>
      </c>
      <c r="C12" t="s">
        <v>128</v>
      </c>
      <c r="D12" s="11" t="s">
        <v>15</v>
      </c>
      <c r="E12" s="11" t="s">
        <v>387</v>
      </c>
      <c r="F12" s="11" t="s">
        <v>133</v>
      </c>
      <c r="G12" s="115">
        <v>31160862.859900001</v>
      </c>
      <c r="H12" s="47">
        <v>4.7629017224563024E-2</v>
      </c>
      <c r="J12" s="20"/>
      <c r="K12" s="20"/>
      <c r="L12" s="20">
        <f t="shared" si="1"/>
        <v>31160862.859900001</v>
      </c>
    </row>
    <row r="13" spans="2:12">
      <c r="B13" s="71" t="str">
        <f t="shared" si="0"/>
        <v>AsmOffice (Executive/Private)</v>
      </c>
      <c r="C13" t="s">
        <v>128</v>
      </c>
      <c r="D13" s="11" t="s">
        <v>15</v>
      </c>
      <c r="E13" s="11" t="s">
        <v>397</v>
      </c>
      <c r="F13" s="11" t="s">
        <v>129</v>
      </c>
      <c r="G13" s="115">
        <v>30976155.743900008</v>
      </c>
      <c r="H13" s="47">
        <v>4.7346694541490465E-2</v>
      </c>
      <c r="J13" s="20"/>
      <c r="K13" s="20"/>
      <c r="L13" s="20">
        <f t="shared" si="1"/>
        <v>30976155.743900008</v>
      </c>
    </row>
    <row r="14" spans="2:12">
      <c r="B14" s="71" t="str">
        <f t="shared" si="0"/>
        <v>AsmRestrooms</v>
      </c>
      <c r="C14" t="s">
        <v>128</v>
      </c>
      <c r="D14" s="11" t="s">
        <v>15</v>
      </c>
      <c r="E14" s="11" t="s">
        <v>366</v>
      </c>
      <c r="F14" s="11" t="s">
        <v>135</v>
      </c>
      <c r="G14" s="115">
        <v>29649266.198330011</v>
      </c>
      <c r="H14" s="47">
        <v>4.5318559271129447E-2</v>
      </c>
      <c r="J14" s="20"/>
      <c r="K14" s="20"/>
      <c r="L14" s="20">
        <f t="shared" si="1"/>
        <v>29649266.198330011</v>
      </c>
    </row>
    <row r="15" spans="2:12">
      <c r="B15" s="71" t="str">
        <f t="shared" si="0"/>
        <v>AsmKitchen/Break room and Food Preparation</v>
      </c>
      <c r="C15" t="s">
        <v>128</v>
      </c>
      <c r="D15" s="11" t="s">
        <v>15</v>
      </c>
      <c r="E15" s="11" t="s">
        <v>391</v>
      </c>
      <c r="F15" s="11" t="s">
        <v>136</v>
      </c>
      <c r="G15" s="115">
        <v>27683754.285850003</v>
      </c>
      <c r="H15" s="47">
        <v>4.2314297124875944E-2</v>
      </c>
      <c r="J15" s="20"/>
      <c r="K15" s="20"/>
      <c r="L15" s="20">
        <f t="shared" si="1"/>
        <v>27683754.285850003</v>
      </c>
    </row>
    <row r="16" spans="2:12">
      <c r="B16" s="71" t="str">
        <f t="shared" si="0"/>
        <v>AsmLibrary</v>
      </c>
      <c r="C16" t="s">
        <v>128</v>
      </c>
      <c r="D16" s="11" t="s">
        <v>15</v>
      </c>
      <c r="E16" s="11" t="s">
        <v>399</v>
      </c>
      <c r="F16" s="11" t="s">
        <v>129</v>
      </c>
      <c r="G16" s="115">
        <v>23020791.9542</v>
      </c>
      <c r="H16" s="47">
        <v>3.5187013319861335E-2</v>
      </c>
      <c r="J16" s="20"/>
      <c r="K16" s="20"/>
      <c r="L16" s="20">
        <f t="shared" si="1"/>
        <v>23020791.9542</v>
      </c>
    </row>
    <row r="17" spans="2:12">
      <c r="B17" s="71" t="str">
        <f t="shared" si="0"/>
        <v>AsmConference Room</v>
      </c>
      <c r="C17" t="s">
        <v>128</v>
      </c>
      <c r="D17" s="11" t="s">
        <v>15</v>
      </c>
      <c r="E17" s="11" t="s">
        <v>379</v>
      </c>
      <c r="F17" s="11" t="s">
        <v>138</v>
      </c>
      <c r="G17" s="115">
        <v>17452187.13735</v>
      </c>
      <c r="H17" s="47">
        <v>2.6675465487216228E-2</v>
      </c>
      <c r="J17" s="20"/>
      <c r="K17" s="20"/>
      <c r="L17" s="20">
        <f t="shared" si="1"/>
        <v>17452187.13735</v>
      </c>
    </row>
    <row r="18" spans="2:12">
      <c r="B18" s="71" t="str">
        <f t="shared" si="0"/>
        <v>AsmGuest Rooms (Hotel/Motel)</v>
      </c>
      <c r="C18" t="s">
        <v>128</v>
      </c>
      <c r="D18" s="11" t="s">
        <v>15</v>
      </c>
      <c r="E18" s="11" t="s">
        <v>410</v>
      </c>
      <c r="F18" s="11" t="s">
        <v>258</v>
      </c>
      <c r="G18" s="115">
        <v>15301685</v>
      </c>
      <c r="H18" s="47">
        <v>2.3388447929268173E-2</v>
      </c>
      <c r="J18" s="20"/>
      <c r="K18" s="20"/>
      <c r="L18" s="20">
        <f t="shared" si="1"/>
        <v>15301685</v>
      </c>
    </row>
    <row r="19" spans="2:12">
      <c r="B19" s="71" t="str">
        <f t="shared" si="0"/>
        <v>AsmDining Area</v>
      </c>
      <c r="C19" t="s">
        <v>128</v>
      </c>
      <c r="D19" s="11" t="s">
        <v>15</v>
      </c>
      <c r="E19" s="11" t="s">
        <v>405</v>
      </c>
      <c r="F19" s="11" t="s">
        <v>139</v>
      </c>
      <c r="G19" s="115">
        <v>15274630.391899997</v>
      </c>
      <c r="H19" s="47">
        <v>2.3347095274786418E-2</v>
      </c>
      <c r="J19" s="20"/>
      <c r="K19" s="20"/>
      <c r="L19" s="20">
        <f t="shared" si="1"/>
        <v>15274630.391899997</v>
      </c>
    </row>
    <row r="20" spans="2:12">
      <c r="B20" s="71" t="str">
        <f t="shared" si="0"/>
        <v>AsmLobby (Main Entry and Assembly)</v>
      </c>
      <c r="C20" t="s">
        <v>128</v>
      </c>
      <c r="D20" s="11" t="s">
        <v>15</v>
      </c>
      <c r="E20" s="11" t="s">
        <v>392</v>
      </c>
      <c r="F20" s="11" t="s">
        <v>137</v>
      </c>
      <c r="G20" s="115">
        <v>12682878.3178</v>
      </c>
      <c r="H20" s="47">
        <v>1.9385632309716846E-2</v>
      </c>
      <c r="J20" s="20"/>
      <c r="K20" s="20"/>
      <c r="L20" s="20">
        <f t="shared" si="1"/>
        <v>12682878.3178</v>
      </c>
    </row>
    <row r="21" spans="2:12">
      <c r="B21" s="71" t="str">
        <f t="shared" si="0"/>
        <v>AsmStorage (Conditioned)</v>
      </c>
      <c r="C21" t="s">
        <v>128</v>
      </c>
      <c r="D21" s="11" t="s">
        <v>15</v>
      </c>
      <c r="E21" s="11" t="s">
        <v>400</v>
      </c>
      <c r="F21" s="11" t="s">
        <v>133</v>
      </c>
      <c r="G21" s="115">
        <v>11766068.504369996</v>
      </c>
      <c r="H21" s="47">
        <v>1.7984299150496163E-2</v>
      </c>
      <c r="J21" s="20"/>
      <c r="K21" s="20"/>
      <c r="L21" s="20">
        <f t="shared" si="1"/>
        <v>11766068.504369996</v>
      </c>
    </row>
    <row r="22" spans="2:12">
      <c r="B22" s="71" t="str">
        <f t="shared" si="0"/>
        <v>AsmOffice (Open Plan)</v>
      </c>
      <c r="C22" t="s">
        <v>128</v>
      </c>
      <c r="D22" s="11" t="s">
        <v>15</v>
      </c>
      <c r="E22" s="11" t="s">
        <v>398</v>
      </c>
      <c r="F22" s="11" t="s">
        <v>129</v>
      </c>
      <c r="G22" s="115">
        <v>11217402.248949999</v>
      </c>
      <c r="H22" s="47">
        <v>1.7145669146974515E-2</v>
      </c>
      <c r="J22" s="20"/>
      <c r="K22" s="20"/>
      <c r="L22" s="20">
        <f t="shared" si="1"/>
        <v>11217402.248949999</v>
      </c>
    </row>
    <row r="23" spans="2:12">
      <c r="B23" s="71" t="str">
        <f t="shared" si="0"/>
        <v>AsmExhibit Display Area/Museum</v>
      </c>
      <c r="C23" t="s">
        <v>128</v>
      </c>
      <c r="D23" s="11" t="s">
        <v>15</v>
      </c>
      <c r="E23" s="11" t="s">
        <v>428</v>
      </c>
      <c r="F23" s="11" t="s">
        <v>140</v>
      </c>
      <c r="G23" s="115">
        <v>8195755.4625000004</v>
      </c>
      <c r="H23" s="47">
        <v>1.2527117103488698E-2</v>
      </c>
      <c r="J23" s="20"/>
      <c r="K23" s="20"/>
      <c r="L23" s="20">
        <f t="shared" si="1"/>
        <v>8195755.4625000004</v>
      </c>
    </row>
    <row r="24" spans="2:12">
      <c r="B24" s="71" t="str">
        <f t="shared" si="0"/>
        <v>AsmLobby (Office Reception/Waiting)</v>
      </c>
      <c r="C24" t="s">
        <v>128</v>
      </c>
      <c r="D24" s="11" t="s">
        <v>15</v>
      </c>
      <c r="E24" s="11" t="s">
        <v>406</v>
      </c>
      <c r="F24" s="11" t="s">
        <v>137</v>
      </c>
      <c r="G24" s="115">
        <v>7634199.5794999991</v>
      </c>
      <c r="H24" s="47">
        <v>1.1668785453809611E-2</v>
      </c>
      <c r="J24" s="20"/>
      <c r="K24" s="20"/>
      <c r="L24" s="20">
        <f t="shared" si="1"/>
        <v>7634199.5794999991</v>
      </c>
    </row>
    <row r="25" spans="2:12">
      <c r="B25" s="71" t="str">
        <f t="shared" si="0"/>
        <v>AsmOther Unlisted Activity Types</v>
      </c>
      <c r="C25" t="s">
        <v>128</v>
      </c>
      <c r="D25" s="11" t="s">
        <v>15</v>
      </c>
      <c r="E25" s="11" t="s">
        <v>393</v>
      </c>
      <c r="F25" s="11" t="s">
        <v>258</v>
      </c>
      <c r="G25" s="115">
        <v>7426211.7033000002</v>
      </c>
      <c r="H25" s="47">
        <v>1.1350878398970699E-2</v>
      </c>
      <c r="J25" s="20"/>
      <c r="K25" s="20"/>
      <c r="L25" s="20">
        <f t="shared" si="1"/>
        <v>7426211.7033000002</v>
      </c>
    </row>
    <row r="26" spans="2:12">
      <c r="B26" s="71" t="str">
        <f t="shared" si="0"/>
        <v>AsmComputer Room</v>
      </c>
      <c r="C26" t="s">
        <v>128</v>
      </c>
      <c r="D26" s="11" t="s">
        <v>15</v>
      </c>
      <c r="E26" s="11" t="s">
        <v>421</v>
      </c>
      <c r="F26" s="11" t="s">
        <v>129</v>
      </c>
      <c r="G26" s="115">
        <v>7244798.7111</v>
      </c>
      <c r="H26" s="47">
        <v>1.1073590745894424E-2</v>
      </c>
      <c r="J26" s="20"/>
      <c r="K26" s="20"/>
      <c r="L26" s="20">
        <f t="shared" si="1"/>
        <v>7244798.7111</v>
      </c>
    </row>
    <row r="27" spans="2:12">
      <c r="B27" s="71" t="str">
        <f t="shared" si="0"/>
        <v>AsmPool/Spa Area</v>
      </c>
      <c r="C27" t="s">
        <v>128</v>
      </c>
      <c r="D27" s="11" t="s">
        <v>15</v>
      </c>
      <c r="E27" s="11" t="s">
        <v>427</v>
      </c>
      <c r="F27" s="11" t="s">
        <v>258</v>
      </c>
      <c r="G27" s="115">
        <v>7237996.1500000004</v>
      </c>
      <c r="H27" s="47">
        <v>1.1063193110204433E-2</v>
      </c>
      <c r="J27" s="20"/>
      <c r="K27" s="20"/>
      <c r="L27" s="20">
        <f t="shared" si="1"/>
        <v>7237996.1500000004</v>
      </c>
    </row>
    <row r="28" spans="2:12">
      <c r="B28" s="71" t="str">
        <f t="shared" si="0"/>
        <v>AsmConvention and Meeting Center</v>
      </c>
      <c r="C28" t="s">
        <v>128</v>
      </c>
      <c r="D28" s="11" t="s">
        <v>15</v>
      </c>
      <c r="E28" s="11" t="s">
        <v>404</v>
      </c>
      <c r="F28" s="11" t="s">
        <v>138</v>
      </c>
      <c r="G28" s="115">
        <v>7013808.2200000007</v>
      </c>
      <c r="H28" s="47">
        <v>1.072052446115203E-2</v>
      </c>
      <c r="J28" s="20"/>
      <c r="K28" s="20"/>
      <c r="L28" s="20">
        <f t="shared" si="1"/>
        <v>7013808.2200000007</v>
      </c>
    </row>
    <row r="29" spans="2:12">
      <c r="B29" s="71" t="str">
        <f t="shared" si="0"/>
        <v>AsmLocker and Dressing Room</v>
      </c>
      <c r="C29" t="s">
        <v>128</v>
      </c>
      <c r="D29" s="11" t="s">
        <v>15</v>
      </c>
      <c r="E29" s="11" t="s">
        <v>409</v>
      </c>
      <c r="F29" s="11" t="s">
        <v>133</v>
      </c>
      <c r="G29" s="115">
        <v>6563964.9713999992</v>
      </c>
      <c r="H29" s="47">
        <v>1.0032944276602814E-2</v>
      </c>
      <c r="J29" s="20"/>
      <c r="K29" s="20"/>
      <c r="L29" s="20">
        <f t="shared" si="1"/>
        <v>6563964.9713999992</v>
      </c>
    </row>
    <row r="30" spans="2:12">
      <c r="B30" s="71" t="str">
        <f t="shared" si="0"/>
        <v>AsmMechanical/Electrical Room</v>
      </c>
      <c r="C30" t="s">
        <v>128</v>
      </c>
      <c r="D30" s="11" t="s">
        <v>15</v>
      </c>
      <c r="E30" s="11" t="s">
        <v>378</v>
      </c>
      <c r="F30" s="11" t="s">
        <v>141</v>
      </c>
      <c r="G30" s="115">
        <v>5908117.1700500008</v>
      </c>
      <c r="H30" s="47">
        <v>9.0304885240893185E-3</v>
      </c>
      <c r="J30" s="47">
        <v>0.01</v>
      </c>
      <c r="K30" s="75">
        <f>J30*(SUMIFS($G$6:$G$1000,$C$6:$C$1000,C30,$F$6:$F$1000,"&lt;&gt;NA"))/(1-J30)</f>
        <v>6202565.9742751503</v>
      </c>
      <c r="L30" s="20">
        <f t="shared" si="1"/>
        <v>6202565.9742751503</v>
      </c>
    </row>
    <row r="31" spans="2:12">
      <c r="B31" s="71" t="str">
        <f t="shared" si="0"/>
        <v>AsmClassrooms (Portable)</v>
      </c>
      <c r="C31" t="s">
        <v>128</v>
      </c>
      <c r="D31" s="11" t="s">
        <v>15</v>
      </c>
      <c r="E31" s="11" t="s">
        <v>390</v>
      </c>
      <c r="F31" s="11" t="s">
        <v>131</v>
      </c>
      <c r="G31" s="115">
        <v>5237993.7161999997</v>
      </c>
      <c r="H31" s="47">
        <v>8.006212602414544E-3</v>
      </c>
      <c r="J31" s="20"/>
      <c r="K31" s="20"/>
      <c r="L31" s="20">
        <f t="shared" si="1"/>
        <v>5237993.7161999997</v>
      </c>
    </row>
    <row r="32" spans="2:12">
      <c r="B32" s="71" t="str">
        <f t="shared" si="0"/>
        <v>AsmCasino/Gaming</v>
      </c>
      <c r="C32" t="s">
        <v>128</v>
      </c>
      <c r="D32" s="11" t="s">
        <v>15</v>
      </c>
      <c r="E32" s="11" t="s">
        <v>442</v>
      </c>
      <c r="F32" s="11" t="s">
        <v>137</v>
      </c>
      <c r="G32" s="115">
        <v>5127885.9176000003</v>
      </c>
      <c r="H32" s="47">
        <v>7.8379141101790513E-3</v>
      </c>
      <c r="J32" s="20"/>
      <c r="K32" s="20"/>
      <c r="L32" s="20">
        <f t="shared" si="1"/>
        <v>5127885.9176000003</v>
      </c>
    </row>
    <row r="33" spans="2:12">
      <c r="B33" s="71" t="str">
        <f t="shared" si="0"/>
        <v>AsmTheater (Performance)</v>
      </c>
      <c r="C33" t="s">
        <v>128</v>
      </c>
      <c r="D33" s="11" t="s">
        <v>15</v>
      </c>
      <c r="E33" s="11" t="s">
        <v>414</v>
      </c>
      <c r="F33" s="11" t="s">
        <v>130</v>
      </c>
      <c r="G33" s="115">
        <v>5008723.1380000003</v>
      </c>
      <c r="H33" s="47">
        <v>7.655775184578279E-3</v>
      </c>
      <c r="J33" s="20"/>
      <c r="K33" s="20"/>
      <c r="L33" s="20">
        <f t="shared" si="1"/>
        <v>5008723.1380000003</v>
      </c>
    </row>
    <row r="34" spans="2:12">
      <c r="B34" s="71" t="str">
        <f t="shared" si="0"/>
        <v>AsmRetail Sales/Showroom</v>
      </c>
      <c r="C34" t="s">
        <v>128</v>
      </c>
      <c r="D34" s="11" t="s">
        <v>15</v>
      </c>
      <c r="E34" s="11" t="s">
        <v>401</v>
      </c>
      <c r="F34" s="11" t="s">
        <v>142</v>
      </c>
      <c r="G34" s="115">
        <v>4953203.8818000006</v>
      </c>
      <c r="H34" s="47">
        <v>7.5709146458398727E-3</v>
      </c>
      <c r="J34" s="47">
        <v>0.01</v>
      </c>
      <c r="K34" s="75">
        <f>J34*(SUMIFS($G$6:$G$1000,$C$6:$C$1000,C34,$F$6:$F$1000,"&lt;&gt;NA"))/(1-J34)</f>
        <v>6202565.9742751503</v>
      </c>
      <c r="L34" s="20">
        <f t="shared" si="1"/>
        <v>6202565.9742751503</v>
      </c>
    </row>
    <row r="35" spans="2:12">
      <c r="B35" s="71" t="str">
        <f t="shared" si="0"/>
        <v>AsmTheater (Motion Picture)</v>
      </c>
      <c r="C35" t="s">
        <v>128</v>
      </c>
      <c r="D35" s="11" t="s">
        <v>15</v>
      </c>
      <c r="E35" s="11" t="s">
        <v>443</v>
      </c>
      <c r="F35" s="11" t="s">
        <v>130</v>
      </c>
      <c r="G35" s="115">
        <v>4051200.8677500002</v>
      </c>
      <c r="H35" s="47">
        <v>6.1922135076219985E-3</v>
      </c>
      <c r="J35" s="20"/>
      <c r="K35" s="20"/>
      <c r="L35" s="20">
        <f t="shared" si="1"/>
        <v>4051200.8677500002</v>
      </c>
    </row>
    <row r="36" spans="2:12">
      <c r="B36" s="71" t="str">
        <f t="shared" si="0"/>
        <v>AsmComm/Ind Work (General High Bay)</v>
      </c>
      <c r="C36" t="s">
        <v>128</v>
      </c>
      <c r="D36" s="11" t="s">
        <v>15</v>
      </c>
      <c r="E36" s="11" t="s">
        <v>396</v>
      </c>
      <c r="F36" s="11" t="s">
        <v>258</v>
      </c>
      <c r="G36" s="115">
        <v>3224088</v>
      </c>
      <c r="H36" s="47">
        <v>4.9279810888394554E-3</v>
      </c>
      <c r="J36" s="20"/>
      <c r="K36" s="20"/>
      <c r="L36" s="20">
        <f t="shared" si="1"/>
        <v>3224088</v>
      </c>
    </row>
    <row r="37" spans="2:12">
      <c r="B37" s="71" t="str">
        <f t="shared" si="0"/>
        <v>AsmVacant Other Unlisted Activity Types</v>
      </c>
      <c r="C37" t="s">
        <v>128</v>
      </c>
      <c r="D37" s="11" t="s">
        <v>15</v>
      </c>
      <c r="E37" s="11" t="s">
        <v>444</v>
      </c>
      <c r="F37" s="11" t="s">
        <v>258</v>
      </c>
      <c r="G37" s="115">
        <v>3020226</v>
      </c>
      <c r="H37" s="47">
        <v>4.6163803878868171E-3</v>
      </c>
      <c r="J37" s="20"/>
      <c r="K37" s="20"/>
      <c r="L37" s="20">
        <f t="shared" si="1"/>
        <v>3020226</v>
      </c>
    </row>
    <row r="38" spans="2:12">
      <c r="B38" s="71" t="str">
        <f t="shared" si="0"/>
        <v>AsmStorage (Refrigerated/Freezer), Walk-in</v>
      </c>
      <c r="C38" t="s">
        <v>128</v>
      </c>
      <c r="D38" s="11" t="s">
        <v>15</v>
      </c>
      <c r="E38" s="11" t="s">
        <v>403</v>
      </c>
      <c r="F38" s="11" t="s">
        <v>258</v>
      </c>
      <c r="G38" s="115">
        <v>1811046.0370599998</v>
      </c>
      <c r="H38" s="47">
        <v>2.7681628484239012E-3</v>
      </c>
      <c r="J38" s="20"/>
      <c r="K38" s="20"/>
      <c r="L38" s="20">
        <f t="shared" si="1"/>
        <v>1811046.0370599998</v>
      </c>
    </row>
    <row r="39" spans="2:12">
      <c r="B39" s="71" t="str">
        <f t="shared" si="0"/>
        <v>AsmCopy Room</v>
      </c>
      <c r="C39" t="s">
        <v>128</v>
      </c>
      <c r="D39" s="11" t="s">
        <v>15</v>
      </c>
      <c r="E39" s="11" t="s">
        <v>395</v>
      </c>
      <c r="F39" s="11" t="s">
        <v>129</v>
      </c>
      <c r="G39" s="115">
        <v>1794318.9916000001</v>
      </c>
      <c r="H39" s="47">
        <v>2.7425957535744316E-3</v>
      </c>
      <c r="J39" s="20"/>
      <c r="K39" s="20"/>
      <c r="L39" s="20">
        <f t="shared" si="1"/>
        <v>1794318.9916000001</v>
      </c>
    </row>
    <row r="40" spans="2:12">
      <c r="B40" s="71" t="str">
        <f t="shared" si="0"/>
        <v>AsmComputer (Network Room/Server Room</v>
      </c>
      <c r="C40" t="s">
        <v>128</v>
      </c>
      <c r="D40" s="11" t="s">
        <v>15</v>
      </c>
      <c r="E40" s="11" t="s">
        <v>416</v>
      </c>
      <c r="F40" s="11" t="s">
        <v>129</v>
      </c>
      <c r="G40" s="115">
        <v>1094155.2547999998</v>
      </c>
      <c r="H40" s="47">
        <v>1.6724036080617882E-3</v>
      </c>
      <c r="J40" s="20"/>
      <c r="K40" s="20"/>
      <c r="L40" s="20">
        <f t="shared" si="1"/>
        <v>1094155.2547999998</v>
      </c>
    </row>
    <row r="41" spans="2:12">
      <c r="B41" s="71" t="str">
        <f t="shared" si="0"/>
        <v>AsmVacant (Conditioned)</v>
      </c>
      <c r="C41" t="s">
        <v>128</v>
      </c>
      <c r="D41" s="11" t="s">
        <v>15</v>
      </c>
      <c r="E41" s="11" t="s">
        <v>445</v>
      </c>
      <c r="F41" s="11" t="s">
        <v>129</v>
      </c>
      <c r="G41" s="115">
        <v>955346.93599999987</v>
      </c>
      <c r="H41" s="47">
        <v>1.4602367038023519E-3</v>
      </c>
      <c r="J41" s="20"/>
      <c r="K41" s="20"/>
      <c r="L41" s="20">
        <f t="shared" si="1"/>
        <v>955346.93599999987</v>
      </c>
    </row>
    <row r="42" spans="2:12">
      <c r="B42" s="71" t="str">
        <f t="shared" si="0"/>
        <v>AsmStairwells (not stairways/hallways)</v>
      </c>
      <c r="C42" t="s">
        <v>128</v>
      </c>
      <c r="D42" s="11" t="s">
        <v>15</v>
      </c>
      <c r="E42" s="11" t="s">
        <v>423</v>
      </c>
      <c r="F42" s="11" t="s">
        <v>134</v>
      </c>
      <c r="G42" s="115">
        <v>591488.66499999992</v>
      </c>
      <c r="H42" s="47">
        <v>9.0408355956254774E-4</v>
      </c>
      <c r="J42" s="20"/>
      <c r="K42" s="20"/>
      <c r="L42" s="20">
        <f t="shared" si="1"/>
        <v>591488.66499999992</v>
      </c>
    </row>
    <row r="43" spans="2:12">
      <c r="B43" s="71" t="str">
        <f t="shared" si="0"/>
        <v>AsmComm/Ind Work (General Low Bay)</v>
      </c>
      <c r="C43" t="s">
        <v>128</v>
      </c>
      <c r="D43" s="11" t="s">
        <v>15</v>
      </c>
      <c r="E43" s="11" t="s">
        <v>388</v>
      </c>
      <c r="F43" s="11" t="s">
        <v>258</v>
      </c>
      <c r="G43" s="115">
        <v>541119.6372</v>
      </c>
      <c r="H43" s="47">
        <v>8.2709508515935886E-4</v>
      </c>
      <c r="J43" s="20"/>
      <c r="K43" s="20"/>
      <c r="L43" s="20">
        <f t="shared" si="1"/>
        <v>541119.6372</v>
      </c>
    </row>
    <row r="44" spans="2:12">
      <c r="B44" s="71" t="str">
        <f t="shared" si="0"/>
        <v>AsmCourtrooms</v>
      </c>
      <c r="C44" t="s">
        <v>128</v>
      </c>
      <c r="D44" s="11" t="s">
        <v>15</v>
      </c>
      <c r="E44" s="11" t="s">
        <v>446</v>
      </c>
      <c r="F44" s="11" t="s">
        <v>129</v>
      </c>
      <c r="G44" s="115">
        <v>437462.5</v>
      </c>
      <c r="H44" s="47">
        <v>6.6865635400659975E-4</v>
      </c>
      <c r="J44" s="20"/>
      <c r="K44" s="20"/>
      <c r="L44" s="20">
        <f t="shared" si="1"/>
        <v>437462.5</v>
      </c>
    </row>
    <row r="45" spans="2:12">
      <c r="B45" s="71" t="str">
        <f t="shared" si="0"/>
        <v>AsmAuto Repair Workshop</v>
      </c>
      <c r="C45" t="s">
        <v>128</v>
      </c>
      <c r="D45" s="11" t="s">
        <v>15</v>
      </c>
      <c r="E45" s="11" t="s">
        <v>381</v>
      </c>
      <c r="F45" s="11" t="s">
        <v>258</v>
      </c>
      <c r="G45" s="115">
        <v>414985.6</v>
      </c>
      <c r="H45" s="47">
        <v>6.3430067322625639E-4</v>
      </c>
      <c r="J45" s="20"/>
      <c r="K45" s="20"/>
      <c r="L45" s="20">
        <f t="shared" si="1"/>
        <v>414985.6</v>
      </c>
    </row>
    <row r="46" spans="2:12">
      <c r="B46" s="71" t="str">
        <f t="shared" si="0"/>
        <v>AsmPatio Area</v>
      </c>
      <c r="C46" t="s">
        <v>128</v>
      </c>
      <c r="D46" s="11" t="s">
        <v>15</v>
      </c>
      <c r="E46" s="11" t="s">
        <v>447</v>
      </c>
      <c r="F46" s="11" t="s">
        <v>258</v>
      </c>
      <c r="G46" s="115">
        <v>394409.74</v>
      </c>
      <c r="H46" s="47">
        <v>6.028507100222098E-4</v>
      </c>
      <c r="J46" s="20"/>
      <c r="K46" s="20"/>
      <c r="L46" s="20">
        <f t="shared" si="1"/>
        <v>394409.74</v>
      </c>
    </row>
    <row r="47" spans="2:12">
      <c r="B47" s="71" t="str">
        <f t="shared" si="0"/>
        <v>AsmBar Cocktail Lounge</v>
      </c>
      <c r="C47" t="s">
        <v>128</v>
      </c>
      <c r="D47" s="11" t="s">
        <v>15</v>
      </c>
      <c r="E47" s="11" t="s">
        <v>415</v>
      </c>
      <c r="F47" s="11" t="s">
        <v>139</v>
      </c>
      <c r="G47" s="115">
        <v>364886.5</v>
      </c>
      <c r="H47" s="47">
        <v>5.5772478033255237E-4</v>
      </c>
      <c r="J47" s="20"/>
      <c r="K47" s="20"/>
      <c r="L47" s="20">
        <f t="shared" si="1"/>
        <v>364886.5</v>
      </c>
    </row>
    <row r="48" spans="2:12">
      <c r="B48" s="71" t="str">
        <f t="shared" si="0"/>
        <v>AsmLaundry</v>
      </c>
      <c r="C48" t="s">
        <v>128</v>
      </c>
      <c r="D48" s="11" t="s">
        <v>15</v>
      </c>
      <c r="E48" s="11" t="s">
        <v>165</v>
      </c>
      <c r="F48" s="11" t="s">
        <v>258</v>
      </c>
      <c r="G48" s="115">
        <v>212880.17600000001</v>
      </c>
      <c r="H48" s="47">
        <v>3.2538487830258199E-4</v>
      </c>
      <c r="J48" s="20"/>
      <c r="K48" s="20"/>
      <c r="L48" s="20">
        <f t="shared" si="1"/>
        <v>212880.17600000001</v>
      </c>
    </row>
    <row r="49" spans="2:12">
      <c r="B49" s="71" t="str">
        <f t="shared" si="0"/>
        <v>AsmLaboratory</v>
      </c>
      <c r="C49" t="s">
        <v>128</v>
      </c>
      <c r="D49" s="11" t="s">
        <v>15</v>
      </c>
      <c r="E49" s="11" t="s">
        <v>179</v>
      </c>
      <c r="F49" s="11" t="s">
        <v>258</v>
      </c>
      <c r="G49" s="115">
        <v>187666.47200000001</v>
      </c>
      <c r="H49" s="47">
        <v>2.8684602437192136E-4</v>
      </c>
      <c r="J49" s="20"/>
      <c r="K49" s="20"/>
      <c r="L49" s="20">
        <f t="shared" si="1"/>
        <v>187666.47200000001</v>
      </c>
    </row>
    <row r="50" spans="2:12">
      <c r="B50" s="71" t="str">
        <f t="shared" si="0"/>
        <v>AsmLoading Dock</v>
      </c>
      <c r="C50" t="s">
        <v>128</v>
      </c>
      <c r="D50" s="11" t="s">
        <v>15</v>
      </c>
      <c r="E50" s="11" t="s">
        <v>407</v>
      </c>
      <c r="F50" s="11" t="s">
        <v>258</v>
      </c>
      <c r="G50" s="115">
        <v>167931.18</v>
      </c>
      <c r="H50" s="47">
        <v>2.5668085960013951E-4</v>
      </c>
      <c r="J50" s="20"/>
      <c r="K50" s="20"/>
      <c r="L50" s="20">
        <f t="shared" si="1"/>
        <v>167931.18</v>
      </c>
    </row>
    <row r="51" spans="2:12">
      <c r="B51" s="71" t="str">
        <f t="shared" si="0"/>
        <v>AsmMedical Offices and Exam Rooms</v>
      </c>
      <c r="C51" t="s">
        <v>128</v>
      </c>
      <c r="D51" s="11" t="s">
        <v>15</v>
      </c>
      <c r="E51" s="11" t="s">
        <v>418</v>
      </c>
      <c r="F51" s="11" t="s">
        <v>129</v>
      </c>
      <c r="G51" s="115">
        <v>158565.625</v>
      </c>
      <c r="H51" s="47">
        <v>2.4236571748041888E-4</v>
      </c>
      <c r="J51" s="20"/>
      <c r="K51" s="20"/>
      <c r="L51" s="20">
        <f t="shared" si="1"/>
        <v>158565.625</v>
      </c>
    </row>
    <row r="52" spans="2:12">
      <c r="B52" s="71" t="str">
        <f t="shared" si="0"/>
        <v>AsmBarber/Beauty Shop</v>
      </c>
      <c r="C52" t="s">
        <v>128</v>
      </c>
      <c r="D52" s="11" t="s">
        <v>15</v>
      </c>
      <c r="E52" s="11" t="s">
        <v>413</v>
      </c>
      <c r="F52" s="11" t="s">
        <v>258</v>
      </c>
      <c r="G52" s="115">
        <v>145957.68</v>
      </c>
      <c r="H52" s="47">
        <v>2.2309461987727407E-4</v>
      </c>
      <c r="J52" s="20"/>
      <c r="K52" s="20"/>
      <c r="L52" s="20">
        <f t="shared" si="1"/>
        <v>145957.68</v>
      </c>
    </row>
    <row r="53" spans="2:12">
      <c r="B53" s="71" t="str">
        <f t="shared" si="0"/>
        <v>AsmNon-Surveyed Suite (Master-Metered Multi-Tenant Suites Only)</v>
      </c>
      <c r="C53" t="s">
        <v>128</v>
      </c>
      <c r="D53" s="11" t="s">
        <v>15</v>
      </c>
      <c r="E53" s="11" t="s">
        <v>448</v>
      </c>
      <c r="F53" s="11" t="s">
        <v>129</v>
      </c>
      <c r="G53" s="115">
        <v>139000</v>
      </c>
      <c r="H53" s="47">
        <v>2.1245988674896104E-4</v>
      </c>
      <c r="J53" s="20"/>
      <c r="K53" s="20"/>
      <c r="L53" s="20">
        <f t="shared" si="1"/>
        <v>139000</v>
      </c>
    </row>
    <row r="54" spans="2:12">
      <c r="B54" s="71" t="str">
        <f t="shared" si="0"/>
        <v>AsmComputer (Data Center)</v>
      </c>
      <c r="C54" t="s">
        <v>128</v>
      </c>
      <c r="D54" s="11" t="s">
        <v>15</v>
      </c>
      <c r="E54" s="11" t="s">
        <v>449</v>
      </c>
      <c r="F54" s="11" t="s">
        <v>129</v>
      </c>
      <c r="G54" s="115">
        <v>121564.8</v>
      </c>
      <c r="H54" s="47">
        <v>1.858103859040295E-4</v>
      </c>
      <c r="J54" s="20"/>
      <c r="K54" s="20"/>
      <c r="L54" s="20">
        <f t="shared" si="1"/>
        <v>121564.8</v>
      </c>
    </row>
    <row r="55" spans="2:12">
      <c r="B55" s="71" t="str">
        <f t="shared" si="0"/>
        <v>AsmSmoking Lounge</v>
      </c>
      <c r="C55" t="s">
        <v>128</v>
      </c>
      <c r="D55" s="11" t="s">
        <v>15</v>
      </c>
      <c r="E55" s="11" t="s">
        <v>426</v>
      </c>
      <c r="F55" s="11" t="s">
        <v>137</v>
      </c>
      <c r="G55" s="115">
        <v>108554.59999999999</v>
      </c>
      <c r="H55" s="47">
        <v>1.6592444620200548E-4</v>
      </c>
      <c r="J55" s="20"/>
      <c r="K55" s="20"/>
      <c r="L55" s="20">
        <f t="shared" si="1"/>
        <v>108554.59999999999</v>
      </c>
    </row>
    <row r="56" spans="2:12">
      <c r="B56" s="71" t="str">
        <f t="shared" si="0"/>
        <v>AsmElevators</v>
      </c>
      <c r="C56" t="s">
        <v>128</v>
      </c>
      <c r="D56" s="11" t="s">
        <v>15</v>
      </c>
      <c r="E56" s="11" t="s">
        <v>450</v>
      </c>
      <c r="F56" s="11" t="s">
        <v>134</v>
      </c>
      <c r="G56" s="115">
        <v>103917.60725000002</v>
      </c>
      <c r="H56" s="47">
        <v>1.5883685660113679E-4</v>
      </c>
      <c r="J56" s="20"/>
      <c r="K56" s="20"/>
      <c r="L56" s="20">
        <f t="shared" si="1"/>
        <v>103917.60725000002</v>
      </c>
    </row>
    <row r="57" spans="2:12">
      <c r="B57" s="71" t="str">
        <f t="shared" si="0"/>
        <v>AsmUnknown</v>
      </c>
      <c r="C57" t="s">
        <v>128</v>
      </c>
      <c r="D57" s="11" t="s">
        <v>15</v>
      </c>
      <c r="E57" s="11" t="s">
        <v>394</v>
      </c>
      <c r="F57" s="11" t="s">
        <v>258</v>
      </c>
      <c r="G57" s="115">
        <v>89356</v>
      </c>
      <c r="H57" s="47">
        <v>1.3657960892331052E-4</v>
      </c>
      <c r="J57" s="20"/>
      <c r="K57" s="20"/>
      <c r="L57" s="20">
        <f t="shared" si="1"/>
        <v>89356</v>
      </c>
    </row>
    <row r="58" spans="2:12">
      <c r="B58" s="71" t="str">
        <f t="shared" si="0"/>
        <v>AsmVacant Office (General)</v>
      </c>
      <c r="C58" t="s">
        <v>128</v>
      </c>
      <c r="D58" s="11" t="s">
        <v>15</v>
      </c>
      <c r="E58" s="11" t="s">
        <v>429</v>
      </c>
      <c r="F58" s="11" t="s">
        <v>129</v>
      </c>
      <c r="G58" s="115">
        <v>57142.057500000003</v>
      </c>
      <c r="H58" s="47">
        <v>8.734097169102605E-5</v>
      </c>
      <c r="J58" s="20"/>
      <c r="K58" s="20"/>
      <c r="L58" s="20">
        <f t="shared" si="1"/>
        <v>57142.057500000003</v>
      </c>
    </row>
    <row r="59" spans="2:12">
      <c r="B59" s="71" t="str">
        <f t="shared" si="0"/>
        <v>AsmPatient Rooms</v>
      </c>
      <c r="C59" t="s">
        <v>128</v>
      </c>
      <c r="D59" s="11" t="s">
        <v>15</v>
      </c>
      <c r="E59" s="11" t="s">
        <v>383</v>
      </c>
      <c r="F59" s="11" t="s">
        <v>258</v>
      </c>
      <c r="G59" s="115">
        <v>11556.18</v>
      </c>
      <c r="H59" s="47">
        <v>1.7663487007558335E-5</v>
      </c>
      <c r="J59" s="20"/>
      <c r="K59" s="20"/>
      <c r="L59" s="20">
        <f t="shared" si="1"/>
        <v>11556.18</v>
      </c>
    </row>
    <row r="60" spans="2:12">
      <c r="B60" s="71" t="str">
        <f t="shared" si="0"/>
        <v>AsmParking</v>
      </c>
      <c r="C60" t="s">
        <v>128</v>
      </c>
      <c r="D60" s="11" t="s">
        <v>15</v>
      </c>
      <c r="E60" s="11" t="s">
        <v>424</v>
      </c>
      <c r="F60" s="11" t="s">
        <v>258</v>
      </c>
      <c r="G60" s="115">
        <v>0</v>
      </c>
      <c r="H60" s="47">
        <v>0</v>
      </c>
      <c r="J60" s="20"/>
      <c r="K60" s="20"/>
      <c r="L60" s="20">
        <f t="shared" si="1"/>
        <v>0</v>
      </c>
    </row>
    <row r="61" spans="2:12">
      <c r="B61" s="71" t="str">
        <f t="shared" si="0"/>
        <v>AsmResidential</v>
      </c>
      <c r="C61" t="s">
        <v>128</v>
      </c>
      <c r="D61" s="11" t="s">
        <v>15</v>
      </c>
      <c r="E61" s="11" t="s">
        <v>417</v>
      </c>
      <c r="F61" s="11" t="s">
        <v>258</v>
      </c>
      <c r="G61" s="115">
        <v>0</v>
      </c>
      <c r="H61" s="47">
        <v>0</v>
      </c>
      <c r="J61" s="20"/>
      <c r="K61" s="20"/>
      <c r="L61" s="20">
        <f t="shared" si="1"/>
        <v>0</v>
      </c>
    </row>
    <row r="62" spans="2:12">
      <c r="B62" s="71" t="str">
        <f t="shared" si="0"/>
        <v>AsmOutside/Outdoor Area</v>
      </c>
      <c r="C62" t="s">
        <v>128</v>
      </c>
      <c r="D62" s="11" t="s">
        <v>15</v>
      </c>
      <c r="E62" s="11" t="s">
        <v>430</v>
      </c>
      <c r="F62" s="11" t="s">
        <v>258</v>
      </c>
      <c r="G62" s="115">
        <v>0</v>
      </c>
      <c r="H62" s="47">
        <v>0</v>
      </c>
      <c r="J62" s="20"/>
      <c r="K62" s="20"/>
      <c r="L62" s="20">
        <f t="shared" si="1"/>
        <v>0</v>
      </c>
    </row>
    <row r="63" spans="2:12">
      <c r="B63" s="71" t="str">
        <f t="shared" si="0"/>
        <v>ECCClassroom/Lecture</v>
      </c>
      <c r="C63" t="s">
        <v>153</v>
      </c>
      <c r="D63" s="11" t="s">
        <v>21</v>
      </c>
      <c r="E63" s="11" t="s">
        <v>389</v>
      </c>
      <c r="F63" s="11" t="s">
        <v>131</v>
      </c>
      <c r="G63" s="115">
        <v>2305587.2399999998</v>
      </c>
      <c r="H63" s="47">
        <v>0.20595610662460398</v>
      </c>
      <c r="J63" s="20"/>
      <c r="K63" s="20"/>
      <c r="L63" s="20">
        <f t="shared" si="1"/>
        <v>2305587.2399999998</v>
      </c>
    </row>
    <row r="64" spans="2:12">
      <c r="B64" s="71" t="str">
        <f t="shared" si="0"/>
        <v>ECCOffice (General)</v>
      </c>
      <c r="C64" t="s">
        <v>153</v>
      </c>
      <c r="D64" s="11" t="s">
        <v>21</v>
      </c>
      <c r="E64" s="11" t="s">
        <v>386</v>
      </c>
      <c r="F64" s="11" t="s">
        <v>129</v>
      </c>
      <c r="G64" s="115">
        <v>1555451.6629999999</v>
      </c>
      <c r="H64" s="47">
        <v>0.13894714673830585</v>
      </c>
      <c r="J64" s="20"/>
      <c r="K64" s="20"/>
      <c r="L64" s="20">
        <f t="shared" si="1"/>
        <v>1555451.6629999999</v>
      </c>
    </row>
    <row r="65" spans="2:12">
      <c r="B65" s="71" t="str">
        <f t="shared" si="0"/>
        <v>ECCOffice (Executive/Private)</v>
      </c>
      <c r="C65" t="s">
        <v>153</v>
      </c>
      <c r="D65" s="11" t="s">
        <v>21</v>
      </c>
      <c r="E65" s="11" t="s">
        <v>397</v>
      </c>
      <c r="F65" s="11" t="s">
        <v>129</v>
      </c>
      <c r="G65" s="115">
        <v>1483247.9285999998</v>
      </c>
      <c r="H65" s="47">
        <v>0.13249724982580341</v>
      </c>
      <c r="J65" s="20"/>
      <c r="K65" s="20"/>
      <c r="L65" s="20">
        <f t="shared" si="1"/>
        <v>1483247.9285999998</v>
      </c>
    </row>
    <row r="66" spans="2:12">
      <c r="B66" s="71" t="str">
        <f t="shared" si="0"/>
        <v>ECCOffice (Open Plan)</v>
      </c>
      <c r="C66" t="s">
        <v>153</v>
      </c>
      <c r="D66" s="11" t="s">
        <v>21</v>
      </c>
      <c r="E66" s="11" t="s">
        <v>398</v>
      </c>
      <c r="F66" s="11" t="s">
        <v>129</v>
      </c>
      <c r="G66" s="115">
        <v>1434921.4</v>
      </c>
      <c r="H66" s="47">
        <v>0.12818028297915374</v>
      </c>
      <c r="J66" s="20"/>
      <c r="K66" s="20"/>
      <c r="L66" s="20">
        <f t="shared" si="1"/>
        <v>1434921.4</v>
      </c>
    </row>
    <row r="67" spans="2:12">
      <c r="B67" s="71" t="str">
        <f t="shared" si="0"/>
        <v>ECCHallways/Corridors/Stairways</v>
      </c>
      <c r="C67" t="s">
        <v>153</v>
      </c>
      <c r="D67" s="11" t="s">
        <v>21</v>
      </c>
      <c r="E67" s="11" t="s">
        <v>385</v>
      </c>
      <c r="F67" s="11" t="s">
        <v>148</v>
      </c>
      <c r="G67" s="115">
        <v>978982.84400000004</v>
      </c>
      <c r="H67" s="47">
        <v>8.7451687580697254E-2</v>
      </c>
      <c r="J67" s="20"/>
      <c r="K67" s="20"/>
      <c r="L67" s="20">
        <f t="shared" si="1"/>
        <v>978982.84400000004</v>
      </c>
    </row>
    <row r="68" spans="2:12">
      <c r="B68" s="71" t="str">
        <f t="shared" si="0"/>
        <v>ECCRestrooms</v>
      </c>
      <c r="C68" t="s">
        <v>153</v>
      </c>
      <c r="D68" s="11" t="s">
        <v>21</v>
      </c>
      <c r="E68" s="11" t="s">
        <v>366</v>
      </c>
      <c r="F68" s="11" t="s">
        <v>135</v>
      </c>
      <c r="G68" s="115">
        <v>739497.73679999996</v>
      </c>
      <c r="H68" s="47">
        <v>6.6058690856145671E-2</v>
      </c>
      <c r="J68" s="20"/>
      <c r="K68" s="20"/>
      <c r="L68" s="20">
        <f t="shared" si="1"/>
        <v>739497.73679999996</v>
      </c>
    </row>
    <row r="69" spans="2:12">
      <c r="B69" s="71" t="str">
        <f t="shared" si="0"/>
        <v>ECCConference Room</v>
      </c>
      <c r="C69" t="s">
        <v>153</v>
      </c>
      <c r="D69" s="11" t="s">
        <v>21</v>
      </c>
      <c r="E69" s="11" t="s">
        <v>379</v>
      </c>
      <c r="F69" s="11" t="s">
        <v>138</v>
      </c>
      <c r="G69" s="115">
        <v>696670</v>
      </c>
      <c r="H69" s="47">
        <v>6.2232926307383134E-2</v>
      </c>
      <c r="J69" s="20"/>
      <c r="K69" s="20"/>
      <c r="L69" s="20">
        <f t="shared" si="1"/>
        <v>696670</v>
      </c>
    </row>
    <row r="70" spans="2:12">
      <c r="B70" s="71" t="str">
        <f t="shared" ref="B70:B133" si="2">C70&amp;E70</f>
        <v>ECCKitchen/Break room and Food Preparation</v>
      </c>
      <c r="C70" t="s">
        <v>153</v>
      </c>
      <c r="D70" s="11" t="s">
        <v>21</v>
      </c>
      <c r="E70" s="11" t="s">
        <v>391</v>
      </c>
      <c r="F70" s="11" t="s">
        <v>136</v>
      </c>
      <c r="G70" s="115">
        <v>456467.0552</v>
      </c>
      <c r="H70" s="47">
        <v>4.0775805773192168E-2</v>
      </c>
      <c r="J70" s="20"/>
      <c r="K70" s="20"/>
      <c r="L70" s="20">
        <f t="shared" ref="L70:L133" si="3">IF(K70=0,G70,K70)</f>
        <v>456467.0552</v>
      </c>
    </row>
    <row r="71" spans="2:12">
      <c r="B71" s="71" t="str">
        <f t="shared" si="2"/>
        <v>ECCAuditorium</v>
      </c>
      <c r="C71" t="s">
        <v>153</v>
      </c>
      <c r="D71" s="11" t="s">
        <v>21</v>
      </c>
      <c r="E71" s="11" t="s">
        <v>130</v>
      </c>
      <c r="F71" s="11" t="s">
        <v>145</v>
      </c>
      <c r="G71" s="115">
        <v>263020.40100000001</v>
      </c>
      <c r="H71" s="47">
        <v>2.3495384088264688E-2</v>
      </c>
      <c r="J71" s="20"/>
      <c r="K71" s="20"/>
      <c r="L71" s="20">
        <f t="shared" si="3"/>
        <v>263020.40100000001</v>
      </c>
    </row>
    <row r="72" spans="2:12">
      <c r="B72" s="71" t="str">
        <f t="shared" si="2"/>
        <v>ECCLobby (Office Reception/Waiting)</v>
      </c>
      <c r="C72" t="s">
        <v>153</v>
      </c>
      <c r="D72" s="11" t="s">
        <v>21</v>
      </c>
      <c r="E72" s="11" t="s">
        <v>406</v>
      </c>
      <c r="F72" s="11" t="s">
        <v>148</v>
      </c>
      <c r="G72" s="115">
        <v>186096.19999999998</v>
      </c>
      <c r="H72" s="47">
        <v>1.6623811992312044E-2</v>
      </c>
      <c r="J72" s="20"/>
      <c r="K72" s="20"/>
      <c r="L72" s="20">
        <f t="shared" si="3"/>
        <v>186096.19999999998</v>
      </c>
    </row>
    <row r="73" spans="2:12">
      <c r="B73" s="71" t="str">
        <f t="shared" si="2"/>
        <v>ECCStorage (Conditioned)</v>
      </c>
      <c r="C73" t="s">
        <v>153</v>
      </c>
      <c r="D73" s="11" t="s">
        <v>21</v>
      </c>
      <c r="E73" s="11" t="s">
        <v>400</v>
      </c>
      <c r="F73" s="11" t="s">
        <v>147</v>
      </c>
      <c r="G73" s="115">
        <v>180973.88639999999</v>
      </c>
      <c r="H73" s="47">
        <v>1.616624016520293E-2</v>
      </c>
      <c r="J73" s="20"/>
      <c r="K73" s="20"/>
      <c r="L73" s="20">
        <f t="shared" si="3"/>
        <v>180973.88639999999</v>
      </c>
    </row>
    <row r="74" spans="2:12">
      <c r="B74" s="71" t="str">
        <f t="shared" si="2"/>
        <v>ECCDining Area</v>
      </c>
      <c r="C74" t="s">
        <v>153</v>
      </c>
      <c r="D74" s="11" t="s">
        <v>21</v>
      </c>
      <c r="E74" s="11" t="s">
        <v>405</v>
      </c>
      <c r="F74" s="11" t="s">
        <v>139</v>
      </c>
      <c r="G74" s="115">
        <v>136555.20000000001</v>
      </c>
      <c r="H74" s="47">
        <v>1.2198357469806315E-2</v>
      </c>
      <c r="J74" s="20"/>
      <c r="K74" s="20"/>
      <c r="L74" s="20">
        <f t="shared" si="3"/>
        <v>136555.20000000001</v>
      </c>
    </row>
    <row r="75" spans="2:12">
      <c r="B75" s="71" t="str">
        <f t="shared" si="2"/>
        <v>ECCCopy Room</v>
      </c>
      <c r="C75" t="s">
        <v>153</v>
      </c>
      <c r="D75" s="11" t="s">
        <v>21</v>
      </c>
      <c r="E75" s="11" t="s">
        <v>395</v>
      </c>
      <c r="F75" s="11" t="s">
        <v>129</v>
      </c>
      <c r="G75" s="115">
        <v>132618.19999999998</v>
      </c>
      <c r="H75" s="47">
        <v>1.184666867759168E-2</v>
      </c>
      <c r="J75" s="20"/>
      <c r="K75" s="20"/>
      <c r="L75" s="20">
        <f t="shared" si="3"/>
        <v>132618.19999999998</v>
      </c>
    </row>
    <row r="76" spans="2:12">
      <c r="B76" s="71" t="str">
        <f t="shared" si="2"/>
        <v>ECCStorage (Unconditioned)</v>
      </c>
      <c r="C76" t="s">
        <v>153</v>
      </c>
      <c r="D76" s="11" t="s">
        <v>21</v>
      </c>
      <c r="E76" s="11" t="s">
        <v>387</v>
      </c>
      <c r="F76" s="11" t="s">
        <v>147</v>
      </c>
      <c r="G76" s="115">
        <v>125548.2</v>
      </c>
      <c r="H76" s="47">
        <v>1.1215111715194567E-2</v>
      </c>
      <c r="J76" s="20"/>
      <c r="K76" s="20"/>
      <c r="L76" s="20">
        <f t="shared" si="3"/>
        <v>125548.2</v>
      </c>
    </row>
    <row r="77" spans="2:12">
      <c r="B77" s="71" t="str">
        <f t="shared" si="2"/>
        <v>ECCComputer Room</v>
      </c>
      <c r="C77" t="s">
        <v>153</v>
      </c>
      <c r="D77" s="11" t="s">
        <v>21</v>
      </c>
      <c r="E77" s="11" t="s">
        <v>421</v>
      </c>
      <c r="F77" s="11" t="s">
        <v>149</v>
      </c>
      <c r="G77" s="115">
        <v>122719.59</v>
      </c>
      <c r="H77" s="47">
        <v>1.0962434439465273E-2</v>
      </c>
      <c r="J77" s="20"/>
      <c r="K77" s="20"/>
      <c r="L77" s="20">
        <f t="shared" si="3"/>
        <v>122719.59</v>
      </c>
    </row>
    <row r="78" spans="2:12">
      <c r="B78" s="71" t="str">
        <f t="shared" si="2"/>
        <v>ECCMedical Offices and Exam Rooms</v>
      </c>
      <c r="C78" t="s">
        <v>153</v>
      </c>
      <c r="D78" s="11" t="s">
        <v>21</v>
      </c>
      <c r="E78" s="11" t="s">
        <v>418</v>
      </c>
      <c r="F78" s="11" t="s">
        <v>129</v>
      </c>
      <c r="G78" s="115">
        <v>102789</v>
      </c>
      <c r="H78" s="47">
        <v>9.1820521368935135E-3</v>
      </c>
      <c r="J78" s="20"/>
      <c r="K78" s="20"/>
      <c r="L78" s="20">
        <f t="shared" si="3"/>
        <v>102789</v>
      </c>
    </row>
    <row r="79" spans="2:12">
      <c r="B79" s="71" t="str">
        <f t="shared" si="2"/>
        <v>ECCComputer (Network Room/Server Room</v>
      </c>
      <c r="C79" t="s">
        <v>153</v>
      </c>
      <c r="D79" s="11" t="s">
        <v>21</v>
      </c>
      <c r="E79" s="11" t="s">
        <v>416</v>
      </c>
      <c r="F79" s="11" t="s">
        <v>149</v>
      </c>
      <c r="G79" s="115">
        <v>91058.2</v>
      </c>
      <c r="H79" s="47">
        <v>8.1341499566264571E-3</v>
      </c>
      <c r="J79" s="20"/>
      <c r="K79" s="20"/>
      <c r="L79" s="20">
        <f t="shared" si="3"/>
        <v>91058.2</v>
      </c>
    </row>
    <row r="80" spans="2:12">
      <c r="B80" s="71" t="str">
        <f t="shared" si="2"/>
        <v>ECCRetail Sales/Showroom</v>
      </c>
      <c r="C80" t="s">
        <v>153</v>
      </c>
      <c r="D80" s="11" t="s">
        <v>21</v>
      </c>
      <c r="E80" s="11" t="s">
        <v>401</v>
      </c>
      <c r="F80" s="11" t="s">
        <v>129</v>
      </c>
      <c r="G80" s="115">
        <v>54441.99</v>
      </c>
      <c r="H80" s="47">
        <v>4.8632557045621156E-3</v>
      </c>
      <c r="J80" s="20"/>
      <c r="K80" s="20"/>
      <c r="L80" s="20">
        <f t="shared" si="3"/>
        <v>54441.99</v>
      </c>
    </row>
    <row r="81" spans="2:12">
      <c r="B81" s="71" t="str">
        <f t="shared" si="2"/>
        <v>ECCLibrary</v>
      </c>
      <c r="C81" t="s">
        <v>153</v>
      </c>
      <c r="D81" s="11" t="s">
        <v>21</v>
      </c>
      <c r="E81" s="11" t="s">
        <v>399</v>
      </c>
      <c r="F81" s="11" t="s">
        <v>129</v>
      </c>
      <c r="G81" s="115">
        <v>40252.464</v>
      </c>
      <c r="H81" s="47">
        <v>3.5957176651823567E-3</v>
      </c>
      <c r="J81" s="20"/>
      <c r="K81" s="20"/>
      <c r="L81" s="20">
        <f t="shared" si="3"/>
        <v>40252.464</v>
      </c>
    </row>
    <row r="82" spans="2:12">
      <c r="B82" s="71" t="str">
        <f t="shared" si="2"/>
        <v>ECCLobby (Main Entry and Assembly)</v>
      </c>
      <c r="C82" t="s">
        <v>153</v>
      </c>
      <c r="D82" s="11" t="s">
        <v>21</v>
      </c>
      <c r="E82" s="11" t="s">
        <v>392</v>
      </c>
      <c r="F82" s="11" t="s">
        <v>148</v>
      </c>
      <c r="G82" s="115">
        <v>37555.254000000001</v>
      </c>
      <c r="H82" s="47">
        <v>3.3547782373821978E-3</v>
      </c>
      <c r="J82" s="20"/>
      <c r="K82" s="20"/>
      <c r="L82" s="20">
        <f t="shared" si="3"/>
        <v>37555.254000000001</v>
      </c>
    </row>
    <row r="83" spans="2:12">
      <c r="B83" s="71" t="str">
        <f t="shared" si="2"/>
        <v>ECCStorage (Refrigerated/Freezer), Walk-in</v>
      </c>
      <c r="C83" t="s">
        <v>153</v>
      </c>
      <c r="D83" s="11" t="s">
        <v>21</v>
      </c>
      <c r="E83" s="11" t="s">
        <v>403</v>
      </c>
      <c r="F83" s="11" t="s">
        <v>136</v>
      </c>
      <c r="G83" s="115">
        <v>24351.120000000003</v>
      </c>
      <c r="H83" s="47">
        <v>2.1752644099247041E-3</v>
      </c>
      <c r="J83" s="20"/>
      <c r="K83" s="20"/>
      <c r="L83" s="20">
        <f t="shared" si="3"/>
        <v>24351.120000000003</v>
      </c>
    </row>
    <row r="84" spans="2:12">
      <c r="B84" s="71" t="str">
        <f t="shared" si="2"/>
        <v>ECCElevators</v>
      </c>
      <c r="C84" t="s">
        <v>153</v>
      </c>
      <c r="D84" s="11" t="s">
        <v>21</v>
      </c>
      <c r="E84" s="11" t="s">
        <v>450</v>
      </c>
      <c r="F84" s="11" t="s">
        <v>148</v>
      </c>
      <c r="G84" s="115">
        <v>24351.120000000003</v>
      </c>
      <c r="H84" s="47">
        <v>2.1752644099247041E-3</v>
      </c>
      <c r="J84" s="20"/>
      <c r="K84" s="20"/>
      <c r="L84" s="20">
        <f t="shared" si="3"/>
        <v>24351.120000000003</v>
      </c>
    </row>
    <row r="85" spans="2:12">
      <c r="B85" s="71" t="str">
        <f t="shared" si="2"/>
        <v>ECCTheater (Performance)</v>
      </c>
      <c r="C85" t="s">
        <v>153</v>
      </c>
      <c r="D85" s="11" t="s">
        <v>21</v>
      </c>
      <c r="E85" s="11" t="s">
        <v>414</v>
      </c>
      <c r="F85" s="11" t="s">
        <v>145</v>
      </c>
      <c r="G85" s="115">
        <v>21399.650999999998</v>
      </c>
      <c r="H85" s="47">
        <v>1.9116122463816694E-3</v>
      </c>
      <c r="J85" s="20"/>
      <c r="K85" s="20"/>
      <c r="L85" s="20">
        <f t="shared" si="3"/>
        <v>21399.650999999998</v>
      </c>
    </row>
    <row r="86" spans="2:12">
      <c r="B86" s="71" t="str">
        <f t="shared" si="2"/>
        <v>ECCOutside/Outdoor Area</v>
      </c>
      <c r="C86" t="s">
        <v>153</v>
      </c>
      <c r="D86" s="11" t="s">
        <v>21</v>
      </c>
      <c r="E86" s="11" t="s">
        <v>430</v>
      </c>
      <c r="F86" s="11" t="s">
        <v>258</v>
      </c>
      <c r="G86" s="115">
        <v>0</v>
      </c>
      <c r="H86" s="47">
        <v>0</v>
      </c>
      <c r="J86" s="20"/>
      <c r="K86" s="20"/>
      <c r="L86" s="20">
        <f t="shared" si="3"/>
        <v>0</v>
      </c>
    </row>
    <row r="87" spans="2:12">
      <c r="B87" s="71" t="str">
        <f t="shared" si="2"/>
        <v>EPrClassroom/Lecture</v>
      </c>
      <c r="C87" t="s">
        <v>144</v>
      </c>
      <c r="D87" s="11" t="s">
        <v>17</v>
      </c>
      <c r="E87" s="11" t="s">
        <v>389</v>
      </c>
      <c r="F87" s="11" t="s">
        <v>131</v>
      </c>
      <c r="G87" s="115">
        <v>154177439.29624</v>
      </c>
      <c r="H87" s="47">
        <v>0.5542277123352497</v>
      </c>
      <c r="J87" s="20"/>
      <c r="K87" s="20"/>
      <c r="L87" s="20">
        <f t="shared" si="3"/>
        <v>154177439.29624</v>
      </c>
    </row>
    <row r="88" spans="2:12">
      <c r="B88" s="71" t="str">
        <f t="shared" si="2"/>
        <v>EPrAuditorium</v>
      </c>
      <c r="C88" t="s">
        <v>144</v>
      </c>
      <c r="D88" s="11" t="s">
        <v>17</v>
      </c>
      <c r="E88" s="11" t="s">
        <v>130</v>
      </c>
      <c r="F88" s="11" t="s">
        <v>145</v>
      </c>
      <c r="G88" s="115">
        <v>18067447.2084</v>
      </c>
      <c r="H88" s="47">
        <v>6.4947763951438447E-2</v>
      </c>
      <c r="J88" s="20"/>
      <c r="K88" s="20"/>
      <c r="L88" s="20">
        <f t="shared" si="3"/>
        <v>18067447.2084</v>
      </c>
    </row>
    <row r="89" spans="2:12">
      <c r="B89" s="71" t="str">
        <f t="shared" si="2"/>
        <v>EPrKitchen/Break room and Food Preparation</v>
      </c>
      <c r="C89" t="s">
        <v>144</v>
      </c>
      <c r="D89" s="11" t="s">
        <v>17</v>
      </c>
      <c r="E89" s="11" t="s">
        <v>391</v>
      </c>
      <c r="F89" s="11" t="s">
        <v>136</v>
      </c>
      <c r="G89" s="115">
        <v>13920892.277320003</v>
      </c>
      <c r="H89" s="47">
        <v>5.0041979655013426E-2</v>
      </c>
      <c r="J89" s="20"/>
      <c r="K89" s="20"/>
      <c r="L89" s="20">
        <f t="shared" si="3"/>
        <v>13920892.277320003</v>
      </c>
    </row>
    <row r="90" spans="2:12">
      <c r="B90" s="71" t="str">
        <f t="shared" si="2"/>
        <v>EPrRestrooms</v>
      </c>
      <c r="C90" t="s">
        <v>144</v>
      </c>
      <c r="D90" s="11" t="s">
        <v>17</v>
      </c>
      <c r="E90" s="11" t="s">
        <v>366</v>
      </c>
      <c r="F90" s="11" t="s">
        <v>135</v>
      </c>
      <c r="G90" s="115">
        <v>13491830.641490012</v>
      </c>
      <c r="H90" s="47">
        <v>4.8499614896833958E-2</v>
      </c>
      <c r="J90" s="20"/>
      <c r="K90" s="20"/>
      <c r="L90" s="20">
        <f t="shared" si="3"/>
        <v>13491830.641490012</v>
      </c>
    </row>
    <row r="91" spans="2:12">
      <c r="B91" s="71" t="str">
        <f t="shared" si="2"/>
        <v>EPrLibrary</v>
      </c>
      <c r="C91" t="s">
        <v>144</v>
      </c>
      <c r="D91" s="11" t="s">
        <v>17</v>
      </c>
      <c r="E91" s="11" t="s">
        <v>399</v>
      </c>
      <c r="F91" s="11" t="s">
        <v>146</v>
      </c>
      <c r="G91" s="115">
        <v>11782695.555980001</v>
      </c>
      <c r="H91" s="47">
        <v>4.2355719701544989E-2</v>
      </c>
      <c r="J91" s="20"/>
      <c r="K91" s="20"/>
      <c r="L91" s="20">
        <f t="shared" si="3"/>
        <v>11782695.555980001</v>
      </c>
    </row>
    <row r="92" spans="2:12">
      <c r="B92" s="71" t="str">
        <f t="shared" si="2"/>
        <v>EPrOffice (General)</v>
      </c>
      <c r="C92" t="s">
        <v>144</v>
      </c>
      <c r="D92" s="11" t="s">
        <v>17</v>
      </c>
      <c r="E92" s="11" t="s">
        <v>386</v>
      </c>
      <c r="F92" s="11" t="s">
        <v>129</v>
      </c>
      <c r="G92" s="115">
        <v>9696094.2559999991</v>
      </c>
      <c r="H92" s="47">
        <v>3.4854931840996591E-2</v>
      </c>
      <c r="J92" s="20"/>
      <c r="K92" s="20"/>
      <c r="L92" s="20">
        <f t="shared" si="3"/>
        <v>9696094.2559999991</v>
      </c>
    </row>
    <row r="93" spans="2:12">
      <c r="B93" s="71" t="str">
        <f t="shared" si="2"/>
        <v>EPrHallways/Corridors/Stairways</v>
      </c>
      <c r="C93" t="s">
        <v>144</v>
      </c>
      <c r="D93" s="11" t="s">
        <v>17</v>
      </c>
      <c r="E93" s="11" t="s">
        <v>385</v>
      </c>
      <c r="F93" s="11" t="s">
        <v>148</v>
      </c>
      <c r="G93" s="115">
        <v>9303779.9086299948</v>
      </c>
      <c r="H93" s="47">
        <v>3.3444664007702275E-2</v>
      </c>
      <c r="J93" s="20"/>
      <c r="K93" s="20"/>
      <c r="L93" s="20">
        <f t="shared" si="3"/>
        <v>9303779.9086299948</v>
      </c>
    </row>
    <row r="94" spans="2:12">
      <c r="B94" s="71" t="str">
        <f t="shared" si="2"/>
        <v>EPrDining Area</v>
      </c>
      <c r="C94" t="s">
        <v>144</v>
      </c>
      <c r="D94" s="11" t="s">
        <v>17</v>
      </c>
      <c r="E94" s="11" t="s">
        <v>405</v>
      </c>
      <c r="F94" s="11" t="s">
        <v>139</v>
      </c>
      <c r="G94" s="115">
        <v>8804317.6161400005</v>
      </c>
      <c r="H94" s="47">
        <v>3.1649227236745348E-2</v>
      </c>
      <c r="J94" s="20"/>
      <c r="K94" s="20"/>
      <c r="L94" s="20">
        <f t="shared" si="3"/>
        <v>8804317.6161400005</v>
      </c>
    </row>
    <row r="95" spans="2:12">
      <c r="B95" s="71" t="str">
        <f t="shared" si="2"/>
        <v>EPrOffice (Executive/Private)</v>
      </c>
      <c r="C95" t="s">
        <v>144</v>
      </c>
      <c r="D95" s="11" t="s">
        <v>17</v>
      </c>
      <c r="E95" s="11" t="s">
        <v>397</v>
      </c>
      <c r="F95" s="11" t="s">
        <v>129</v>
      </c>
      <c r="G95" s="115">
        <v>4801800.5406440012</v>
      </c>
      <c r="H95" s="47">
        <v>1.7261221491802221E-2</v>
      </c>
      <c r="J95" s="20"/>
      <c r="K95" s="20"/>
      <c r="L95" s="20">
        <f t="shared" si="3"/>
        <v>4801800.5406440012</v>
      </c>
    </row>
    <row r="96" spans="2:12">
      <c r="B96" s="71" t="str">
        <f t="shared" si="2"/>
        <v>EPrStorage (Unconditioned)</v>
      </c>
      <c r="C96" t="s">
        <v>144</v>
      </c>
      <c r="D96" s="11" t="s">
        <v>17</v>
      </c>
      <c r="E96" s="11" t="s">
        <v>387</v>
      </c>
      <c r="F96" s="11" t="s">
        <v>147</v>
      </c>
      <c r="G96" s="115">
        <v>4353448.4106800007</v>
      </c>
      <c r="H96" s="47">
        <v>1.5649512434725898E-2</v>
      </c>
      <c r="J96" s="20"/>
      <c r="K96" s="20"/>
      <c r="L96" s="20">
        <f t="shared" si="3"/>
        <v>4353448.4106800007</v>
      </c>
    </row>
    <row r="97" spans="2:12">
      <c r="B97" s="71" t="str">
        <f t="shared" si="2"/>
        <v>EPrOffice (Open Plan)</v>
      </c>
      <c r="C97" t="s">
        <v>144</v>
      </c>
      <c r="D97" s="11" t="s">
        <v>17</v>
      </c>
      <c r="E97" s="11" t="s">
        <v>398</v>
      </c>
      <c r="F97" s="11" t="s">
        <v>129</v>
      </c>
      <c r="G97" s="115">
        <v>3570719.7791640009</v>
      </c>
      <c r="H97" s="47">
        <v>1.2835807000230513E-2</v>
      </c>
      <c r="J97" s="20"/>
      <c r="K97" s="20"/>
      <c r="L97" s="20">
        <f t="shared" si="3"/>
        <v>3570719.7791640009</v>
      </c>
    </row>
    <row r="98" spans="2:12">
      <c r="B98" s="71" t="str">
        <f t="shared" si="2"/>
        <v>EPrComputer Room</v>
      </c>
      <c r="C98" t="s">
        <v>144</v>
      </c>
      <c r="D98" s="11" t="s">
        <v>17</v>
      </c>
      <c r="E98" s="11" t="s">
        <v>421</v>
      </c>
      <c r="F98" s="11" t="s">
        <v>149</v>
      </c>
      <c r="G98" s="115">
        <v>3489680.7102800007</v>
      </c>
      <c r="H98" s="47">
        <v>1.254449266810531E-2</v>
      </c>
      <c r="J98" s="20"/>
      <c r="K98" s="20"/>
      <c r="L98" s="20">
        <f t="shared" si="3"/>
        <v>3489680.7102800007</v>
      </c>
    </row>
    <row r="99" spans="2:12">
      <c r="B99" s="71" t="str">
        <f t="shared" si="2"/>
        <v>EPrStorage (Conditioned)</v>
      </c>
      <c r="C99" t="s">
        <v>144</v>
      </c>
      <c r="D99" s="11" t="s">
        <v>17</v>
      </c>
      <c r="E99" s="11" t="s">
        <v>400</v>
      </c>
      <c r="F99" s="11" t="s">
        <v>147</v>
      </c>
      <c r="G99" s="115">
        <v>3461759.6723999991</v>
      </c>
      <c r="H99" s="47">
        <v>1.2444123813745718E-2</v>
      </c>
      <c r="J99" s="20"/>
      <c r="K99" s="20"/>
      <c r="L99" s="20">
        <f t="shared" si="3"/>
        <v>3461759.6723999991</v>
      </c>
    </row>
    <row r="100" spans="2:12">
      <c r="B100" s="71" t="str">
        <f t="shared" si="2"/>
        <v>EPrExercise Centers/Gymnasium</v>
      </c>
      <c r="C100" t="s">
        <v>144</v>
      </c>
      <c r="D100" s="11" t="s">
        <v>17</v>
      </c>
      <c r="E100" s="11" t="s">
        <v>402</v>
      </c>
      <c r="F100" s="11" t="s">
        <v>145</v>
      </c>
      <c r="G100" s="115">
        <v>3287086.1799999997</v>
      </c>
      <c r="H100" s="47">
        <v>1.1816218132211797E-2</v>
      </c>
      <c r="J100" s="20"/>
      <c r="K100" s="20"/>
      <c r="L100" s="20">
        <f t="shared" si="3"/>
        <v>3287086.1799999997</v>
      </c>
    </row>
    <row r="101" spans="2:12">
      <c r="B101" s="71" t="str">
        <f t="shared" si="2"/>
        <v>EPrLobby (Office Reception/Waiting)</v>
      </c>
      <c r="C101" t="s">
        <v>144</v>
      </c>
      <c r="D101" s="11" t="s">
        <v>17</v>
      </c>
      <c r="E101" s="11" t="s">
        <v>406</v>
      </c>
      <c r="F101" s="11" t="s">
        <v>137</v>
      </c>
      <c r="G101" s="115">
        <v>1836593.339164</v>
      </c>
      <c r="H101" s="47">
        <v>6.6020743988309642E-3</v>
      </c>
      <c r="J101" s="20"/>
      <c r="K101" s="20"/>
      <c r="L101" s="20">
        <f t="shared" si="3"/>
        <v>1836593.339164</v>
      </c>
    </row>
    <row r="102" spans="2:12">
      <c r="B102" s="71" t="str">
        <f t="shared" si="2"/>
        <v>EPrAuto Repair Workshop</v>
      </c>
      <c r="C102" t="s">
        <v>144</v>
      </c>
      <c r="D102" s="11" t="s">
        <v>17</v>
      </c>
      <c r="E102" s="11" t="s">
        <v>381</v>
      </c>
      <c r="F102" s="11" t="s">
        <v>258</v>
      </c>
      <c r="G102" s="115">
        <v>1666140.35</v>
      </c>
      <c r="H102" s="47">
        <v>5.9893403264771449E-3</v>
      </c>
      <c r="J102" s="20"/>
      <c r="K102" s="20"/>
      <c r="L102" s="20">
        <f t="shared" si="3"/>
        <v>1666140.35</v>
      </c>
    </row>
    <row r="103" spans="2:12">
      <c r="B103" s="71" t="str">
        <f t="shared" si="2"/>
        <v>EPrLobby (Main Entry and Assembly)</v>
      </c>
      <c r="C103" t="s">
        <v>144</v>
      </c>
      <c r="D103" s="11" t="s">
        <v>17</v>
      </c>
      <c r="E103" s="11" t="s">
        <v>392</v>
      </c>
      <c r="F103" s="11" t="s">
        <v>137</v>
      </c>
      <c r="G103" s="115">
        <v>1662424.7316800004</v>
      </c>
      <c r="H103" s="47">
        <v>5.9759836469862665E-3</v>
      </c>
      <c r="J103" s="20"/>
      <c r="K103" s="20"/>
      <c r="L103" s="20">
        <f t="shared" si="3"/>
        <v>1662424.7316800004</v>
      </c>
    </row>
    <row r="104" spans="2:12">
      <c r="B104" s="71" t="str">
        <f t="shared" si="2"/>
        <v>EPrCopy Room</v>
      </c>
      <c r="C104" t="s">
        <v>144</v>
      </c>
      <c r="D104" s="11" t="s">
        <v>17</v>
      </c>
      <c r="E104" s="11" t="s">
        <v>395</v>
      </c>
      <c r="F104" s="11" t="s">
        <v>129</v>
      </c>
      <c r="G104" s="115">
        <v>1629877.2848540002</v>
      </c>
      <c r="H104" s="47">
        <v>5.858984058206825E-3</v>
      </c>
      <c r="J104" s="20"/>
      <c r="K104" s="20"/>
      <c r="L104" s="20">
        <f t="shared" si="3"/>
        <v>1629877.2848540002</v>
      </c>
    </row>
    <row r="105" spans="2:12">
      <c r="B105" s="71" t="str">
        <f t="shared" si="2"/>
        <v>EPrMechanical/Electrical Room</v>
      </c>
      <c r="C105" t="s">
        <v>144</v>
      </c>
      <c r="D105" s="11" t="s">
        <v>17</v>
      </c>
      <c r="E105" s="11" t="s">
        <v>378</v>
      </c>
      <c r="F105" s="11" t="s">
        <v>147</v>
      </c>
      <c r="G105" s="115">
        <v>1412410.1232</v>
      </c>
      <c r="H105" s="47">
        <v>5.0772462886492804E-3</v>
      </c>
      <c r="J105" s="20"/>
      <c r="K105" s="20"/>
      <c r="L105" s="20">
        <f t="shared" si="3"/>
        <v>1412410.1232</v>
      </c>
    </row>
    <row r="106" spans="2:12">
      <c r="B106" s="71" t="str">
        <f t="shared" si="2"/>
        <v>EPrConference Room</v>
      </c>
      <c r="C106" t="s">
        <v>144</v>
      </c>
      <c r="D106" s="11" t="s">
        <v>17</v>
      </c>
      <c r="E106" s="11" t="s">
        <v>379</v>
      </c>
      <c r="F106" s="11" t="s">
        <v>129</v>
      </c>
      <c r="G106" s="115">
        <v>961672.62118400016</v>
      </c>
      <c r="H106" s="47">
        <v>3.4569624407249431E-3</v>
      </c>
      <c r="J106" s="20"/>
      <c r="K106" s="20"/>
      <c r="L106" s="20">
        <f t="shared" si="3"/>
        <v>961672.62118400016</v>
      </c>
    </row>
    <row r="107" spans="2:12">
      <c r="B107" s="71" t="str">
        <f t="shared" si="2"/>
        <v>EPrMedical Offices and Exam Rooms</v>
      </c>
      <c r="C107" t="s">
        <v>144</v>
      </c>
      <c r="D107" s="11" t="s">
        <v>17</v>
      </c>
      <c r="E107" s="11" t="s">
        <v>418</v>
      </c>
      <c r="F107" s="11" t="s">
        <v>129</v>
      </c>
      <c r="G107" s="115">
        <v>916860.73900000006</v>
      </c>
      <c r="H107" s="47">
        <v>3.2958754032073809E-3</v>
      </c>
      <c r="J107" s="20"/>
      <c r="K107" s="20"/>
      <c r="L107" s="20">
        <f t="shared" si="3"/>
        <v>916860.73900000006</v>
      </c>
    </row>
    <row r="108" spans="2:12">
      <c r="B108" s="71" t="str">
        <f t="shared" si="2"/>
        <v>EPrStorage (Refrigerated/Freezer), Walk-in</v>
      </c>
      <c r="C108" t="s">
        <v>144</v>
      </c>
      <c r="D108" s="11" t="s">
        <v>17</v>
      </c>
      <c r="E108" s="11" t="s">
        <v>403</v>
      </c>
      <c r="F108" s="11" t="s">
        <v>147</v>
      </c>
      <c r="G108" s="115">
        <v>881562.74754999997</v>
      </c>
      <c r="H108" s="47">
        <v>3.1689883233553557E-3</v>
      </c>
      <c r="J108" s="20"/>
      <c r="K108" s="20"/>
      <c r="L108" s="20">
        <f t="shared" si="3"/>
        <v>881562.74754999997</v>
      </c>
    </row>
    <row r="109" spans="2:12">
      <c r="B109" s="71" t="str">
        <f t="shared" si="2"/>
        <v>EPrLocker and Dressing Room</v>
      </c>
      <c r="C109" t="s">
        <v>144</v>
      </c>
      <c r="D109" s="11" t="s">
        <v>17</v>
      </c>
      <c r="E109" s="11" t="s">
        <v>409</v>
      </c>
      <c r="F109" s="11" t="s">
        <v>145</v>
      </c>
      <c r="G109" s="115">
        <v>833710.3589600001</v>
      </c>
      <c r="H109" s="47">
        <v>2.9969714577291551E-3</v>
      </c>
      <c r="J109" s="20"/>
      <c r="K109" s="20"/>
      <c r="L109" s="20">
        <f t="shared" si="3"/>
        <v>833710.3589600001</v>
      </c>
    </row>
    <row r="110" spans="2:12">
      <c r="B110" s="71" t="str">
        <f t="shared" si="2"/>
        <v>EPrTheater (Performance)</v>
      </c>
      <c r="C110" t="s">
        <v>144</v>
      </c>
      <c r="D110" s="11" t="s">
        <v>17</v>
      </c>
      <c r="E110" s="11" t="s">
        <v>414</v>
      </c>
      <c r="F110" s="11" t="s">
        <v>145</v>
      </c>
      <c r="G110" s="115">
        <v>792438.69899999991</v>
      </c>
      <c r="H110" s="47">
        <v>2.8486105964493228E-3</v>
      </c>
      <c r="J110" s="20"/>
      <c r="K110" s="20"/>
      <c r="L110" s="20">
        <f t="shared" si="3"/>
        <v>792438.69899999991</v>
      </c>
    </row>
    <row r="111" spans="2:12">
      <c r="B111" s="71" t="str">
        <f t="shared" si="2"/>
        <v>EPrStairwells (not stairways/hallways)</v>
      </c>
      <c r="C111" t="s">
        <v>144</v>
      </c>
      <c r="D111" s="11" t="s">
        <v>17</v>
      </c>
      <c r="E111" s="11" t="s">
        <v>423</v>
      </c>
      <c r="F111" s="11" t="s">
        <v>148</v>
      </c>
      <c r="G111" s="115">
        <v>763362.9486</v>
      </c>
      <c r="H111" s="47">
        <v>2.7440908515230906E-3</v>
      </c>
      <c r="J111" s="20"/>
      <c r="K111" s="20"/>
      <c r="L111" s="20">
        <f t="shared" si="3"/>
        <v>763362.9486</v>
      </c>
    </row>
    <row r="112" spans="2:12">
      <c r="B112" s="71" t="str">
        <f t="shared" si="2"/>
        <v>EPrReligious Worship</v>
      </c>
      <c r="C112" t="s">
        <v>144</v>
      </c>
      <c r="D112" s="11" t="s">
        <v>17</v>
      </c>
      <c r="E112" s="11" t="s">
        <v>411</v>
      </c>
      <c r="F112" s="11" t="s">
        <v>258</v>
      </c>
      <c r="G112" s="115">
        <v>578680.35893999995</v>
      </c>
      <c r="H112" s="47">
        <v>2.0802050739240608E-3</v>
      </c>
      <c r="J112" s="20"/>
      <c r="K112" s="20"/>
      <c r="L112" s="20">
        <f t="shared" si="3"/>
        <v>578680.35893999995</v>
      </c>
    </row>
    <row r="113" spans="2:12">
      <c r="B113" s="71" t="str">
        <f t="shared" si="2"/>
        <v>EPrConvention and Meeting Center</v>
      </c>
      <c r="C113" t="s">
        <v>144</v>
      </c>
      <c r="D113" s="11" t="s">
        <v>17</v>
      </c>
      <c r="E113" s="11" t="s">
        <v>404</v>
      </c>
      <c r="F113" s="11" t="s">
        <v>129</v>
      </c>
      <c r="G113" s="115">
        <v>465738.54460000002</v>
      </c>
      <c r="H113" s="47">
        <v>1.6742086864216178E-3</v>
      </c>
      <c r="J113" s="20"/>
      <c r="K113" s="20"/>
      <c r="L113" s="20">
        <f t="shared" si="3"/>
        <v>465738.54460000002</v>
      </c>
    </row>
    <row r="114" spans="2:12">
      <c r="B114" s="71" t="str">
        <f t="shared" si="2"/>
        <v>EPrOther Unlisted Activity Types</v>
      </c>
      <c r="C114" t="s">
        <v>144</v>
      </c>
      <c r="D114" s="11" t="s">
        <v>17</v>
      </c>
      <c r="E114" s="11" t="s">
        <v>393</v>
      </c>
      <c r="F114" s="11" t="s">
        <v>258</v>
      </c>
      <c r="G114" s="115">
        <v>402806.76300000004</v>
      </c>
      <c r="H114" s="47">
        <v>1.4479853329364613E-3</v>
      </c>
      <c r="J114" s="20"/>
      <c r="K114" s="20"/>
      <c r="L114" s="20">
        <f t="shared" si="3"/>
        <v>402806.76300000004</v>
      </c>
    </row>
    <row r="115" spans="2:12">
      <c r="B115" s="71" t="str">
        <f t="shared" si="2"/>
        <v>EPrComputer (Network Room/Server Room</v>
      </c>
      <c r="C115" t="s">
        <v>144</v>
      </c>
      <c r="D115" s="11" t="s">
        <v>17</v>
      </c>
      <c r="E115" s="11" t="s">
        <v>416</v>
      </c>
      <c r="F115" s="11" t="s">
        <v>149</v>
      </c>
      <c r="G115" s="115">
        <v>323594.60109999991</v>
      </c>
      <c r="H115" s="47">
        <v>1.1632382552877463E-3</v>
      </c>
      <c r="J115" s="20"/>
      <c r="K115" s="20"/>
      <c r="L115" s="20">
        <f t="shared" si="3"/>
        <v>323594.60109999991</v>
      </c>
    </row>
    <row r="116" spans="2:12">
      <c r="B116" s="71" t="str">
        <f t="shared" si="2"/>
        <v>EPrCasino/Gaming</v>
      </c>
      <c r="C116" t="s">
        <v>144</v>
      </c>
      <c r="D116" s="11" t="s">
        <v>17</v>
      </c>
      <c r="E116" s="11" t="s">
        <v>442</v>
      </c>
      <c r="F116" s="11" t="s">
        <v>258</v>
      </c>
      <c r="G116" s="115">
        <v>285794.59999999998</v>
      </c>
      <c r="H116" s="47">
        <v>1.0273571028211429E-3</v>
      </c>
      <c r="J116" s="20"/>
      <c r="K116" s="20"/>
      <c r="L116" s="20">
        <f t="shared" si="3"/>
        <v>285794.59999999998</v>
      </c>
    </row>
    <row r="117" spans="2:12">
      <c r="B117" s="71" t="str">
        <f t="shared" si="2"/>
        <v>EPrComm/Ind Work (General Low Bay)</v>
      </c>
      <c r="C117" t="s">
        <v>144</v>
      </c>
      <c r="D117" s="11" t="s">
        <v>17</v>
      </c>
      <c r="E117" s="11" t="s">
        <v>388</v>
      </c>
      <c r="F117" s="11" t="s">
        <v>258</v>
      </c>
      <c r="G117" s="115">
        <v>143339.5</v>
      </c>
      <c r="H117" s="47">
        <v>5.1526814516380376E-4</v>
      </c>
      <c r="J117" s="20"/>
      <c r="K117" s="20"/>
      <c r="L117" s="20">
        <f t="shared" si="3"/>
        <v>143339.5</v>
      </c>
    </row>
    <row r="118" spans="2:12">
      <c r="B118" s="71" t="str">
        <f t="shared" si="2"/>
        <v>EPrUnknown</v>
      </c>
      <c r="C118" t="s">
        <v>144</v>
      </c>
      <c r="D118" s="11" t="s">
        <v>17</v>
      </c>
      <c r="E118" s="11" t="s">
        <v>394</v>
      </c>
      <c r="F118" s="11" t="s">
        <v>258</v>
      </c>
      <c r="G118" s="115">
        <v>93785.408500000005</v>
      </c>
      <c r="H118" s="47">
        <v>3.3713410107628835E-4</v>
      </c>
      <c r="J118" s="20"/>
      <c r="K118" s="20"/>
      <c r="L118" s="20">
        <f t="shared" si="3"/>
        <v>93785.408500000005</v>
      </c>
    </row>
    <row r="119" spans="2:12">
      <c r="B119" s="71" t="str">
        <f t="shared" si="2"/>
        <v>EPrLaundry</v>
      </c>
      <c r="C119" t="s">
        <v>144</v>
      </c>
      <c r="D119" s="11" t="s">
        <v>17</v>
      </c>
      <c r="E119" s="11" t="s">
        <v>165</v>
      </c>
      <c r="F119" s="11" t="s">
        <v>258</v>
      </c>
      <c r="G119" s="115">
        <v>80321.2</v>
      </c>
      <c r="H119" s="47">
        <v>2.8873378057919075E-4</v>
      </c>
      <c r="J119" s="20"/>
      <c r="K119" s="20"/>
      <c r="L119" s="20">
        <f t="shared" si="3"/>
        <v>80321.2</v>
      </c>
    </row>
    <row r="120" spans="2:12">
      <c r="B120" s="71" t="str">
        <f t="shared" si="2"/>
        <v>EPrElevators</v>
      </c>
      <c r="C120" t="s">
        <v>144</v>
      </c>
      <c r="D120" s="11" t="s">
        <v>17</v>
      </c>
      <c r="E120" s="11" t="s">
        <v>450</v>
      </c>
      <c r="F120" s="11" t="s">
        <v>148</v>
      </c>
      <c r="G120" s="115">
        <v>73774.683999999994</v>
      </c>
      <c r="H120" s="47">
        <v>2.6520076172112882E-4</v>
      </c>
      <c r="J120" s="20"/>
      <c r="K120" s="20"/>
      <c r="L120" s="20">
        <f t="shared" si="3"/>
        <v>73774.683999999994</v>
      </c>
    </row>
    <row r="121" spans="2:12">
      <c r="B121" s="71" t="str">
        <f t="shared" si="2"/>
        <v>EPrPatient Rooms</v>
      </c>
      <c r="C121" t="s">
        <v>144</v>
      </c>
      <c r="D121" s="11" t="s">
        <v>17</v>
      </c>
      <c r="E121" s="11" t="s">
        <v>383</v>
      </c>
      <c r="F121" s="11" t="s">
        <v>258</v>
      </c>
      <c r="G121" s="115">
        <v>58358.632499999992</v>
      </c>
      <c r="H121" s="47">
        <v>2.0978407433101879E-4</v>
      </c>
      <c r="J121" s="20"/>
      <c r="K121" s="20"/>
      <c r="L121" s="20">
        <f t="shared" si="3"/>
        <v>58358.632499999992</v>
      </c>
    </row>
    <row r="122" spans="2:12">
      <c r="B122" s="71" t="str">
        <f t="shared" si="2"/>
        <v>EPrLaboratory</v>
      </c>
      <c r="C122" t="s">
        <v>144</v>
      </c>
      <c r="D122" s="11" t="s">
        <v>17</v>
      </c>
      <c r="E122" s="11" t="s">
        <v>179</v>
      </c>
      <c r="F122" s="11" t="s">
        <v>131</v>
      </c>
      <c r="G122" s="115">
        <v>35928.199999999997</v>
      </c>
      <c r="H122" s="47">
        <v>1.29152515343462E-4</v>
      </c>
      <c r="J122" s="20"/>
      <c r="K122" s="20"/>
      <c r="L122" s="20">
        <f t="shared" si="3"/>
        <v>35928.199999999997</v>
      </c>
    </row>
    <row r="123" spans="2:12">
      <c r="B123" s="71" t="str">
        <f t="shared" si="2"/>
        <v>EPrVacant (Unconditioned)</v>
      </c>
      <c r="C123" t="s">
        <v>144</v>
      </c>
      <c r="D123" s="11" t="s">
        <v>17</v>
      </c>
      <c r="E123" s="11" t="s">
        <v>451</v>
      </c>
      <c r="F123" s="11" t="s">
        <v>147</v>
      </c>
      <c r="G123" s="115">
        <v>29944.074999999997</v>
      </c>
      <c r="H123" s="47">
        <v>1.0764114555928982E-4</v>
      </c>
      <c r="J123" s="20"/>
      <c r="K123" s="20"/>
      <c r="L123" s="20">
        <f t="shared" si="3"/>
        <v>29944.074999999997</v>
      </c>
    </row>
    <row r="124" spans="2:12">
      <c r="B124" s="71" t="str">
        <f t="shared" si="2"/>
        <v>EPrVacant (Conditioned)</v>
      </c>
      <c r="C124" t="s">
        <v>144</v>
      </c>
      <c r="D124" s="11" t="s">
        <v>17</v>
      </c>
      <c r="E124" s="11" t="s">
        <v>445</v>
      </c>
      <c r="F124" s="11" t="s">
        <v>147</v>
      </c>
      <c r="G124" s="115">
        <v>28579.46</v>
      </c>
      <c r="H124" s="47">
        <v>1.0273571028211429E-4</v>
      </c>
      <c r="J124" s="20"/>
      <c r="K124" s="20"/>
      <c r="L124" s="20">
        <f t="shared" si="3"/>
        <v>28579.46</v>
      </c>
    </row>
    <row r="125" spans="2:12">
      <c r="B125" s="71" t="str">
        <f t="shared" si="2"/>
        <v>EPrComputer (Data Center)</v>
      </c>
      <c r="C125" t="s">
        <v>144</v>
      </c>
      <c r="D125" s="11" t="s">
        <v>17</v>
      </c>
      <c r="E125" s="11" t="s">
        <v>449</v>
      </c>
      <c r="F125" s="11" t="s">
        <v>149</v>
      </c>
      <c r="G125" s="115">
        <v>11315</v>
      </c>
      <c r="H125" s="47">
        <v>4.0674476069251245E-5</v>
      </c>
      <c r="J125" s="20"/>
      <c r="K125" s="20"/>
      <c r="L125" s="20">
        <f t="shared" si="3"/>
        <v>11315</v>
      </c>
    </row>
    <row r="126" spans="2:12">
      <c r="B126" s="71" t="str">
        <f t="shared" si="2"/>
        <v>EPrBarber/Beauty Shop</v>
      </c>
      <c r="C126" t="s">
        <v>144</v>
      </c>
      <c r="D126" s="11" t="s">
        <v>17</v>
      </c>
      <c r="E126" s="11" t="s">
        <v>413</v>
      </c>
      <c r="F126" s="11" t="s">
        <v>258</v>
      </c>
      <c r="G126" s="115">
        <v>6276.9168000000009</v>
      </c>
      <c r="H126" s="47">
        <v>2.2563879997373498E-5</v>
      </c>
      <c r="J126" s="20"/>
      <c r="K126" s="20"/>
      <c r="L126" s="20">
        <f t="shared" si="3"/>
        <v>6276.9168000000009</v>
      </c>
    </row>
    <row r="127" spans="2:12">
      <c r="B127" s="71" t="str">
        <f t="shared" si="2"/>
        <v>EPrOutside/Outdoor Area</v>
      </c>
      <c r="C127" t="s">
        <v>144</v>
      </c>
      <c r="D127" s="11" t="s">
        <v>17</v>
      </c>
      <c r="E127" s="11" t="s">
        <v>430</v>
      </c>
      <c r="F127" s="11" t="s">
        <v>258</v>
      </c>
      <c r="G127" s="115">
        <v>0</v>
      </c>
      <c r="H127" s="47">
        <v>0</v>
      </c>
      <c r="J127" s="20"/>
      <c r="K127" s="20"/>
      <c r="L127" s="20">
        <f t="shared" si="3"/>
        <v>0</v>
      </c>
    </row>
    <row r="128" spans="2:12">
      <c r="B128" s="71" t="str">
        <f t="shared" si="2"/>
        <v>EPrParking</v>
      </c>
      <c r="C128" t="s">
        <v>144</v>
      </c>
      <c r="D128" s="11" t="s">
        <v>17</v>
      </c>
      <c r="E128" s="11" t="s">
        <v>424</v>
      </c>
      <c r="F128" s="11" t="s">
        <v>258</v>
      </c>
      <c r="G128" s="115">
        <v>0</v>
      </c>
      <c r="H128" s="47">
        <v>0</v>
      </c>
      <c r="J128" s="20"/>
      <c r="K128" s="20"/>
      <c r="L128" s="20">
        <f t="shared" si="3"/>
        <v>0</v>
      </c>
    </row>
    <row r="129" spans="2:12">
      <c r="B129" s="71" t="str">
        <f t="shared" si="2"/>
        <v>EPrPatio Area</v>
      </c>
      <c r="C129" t="s">
        <v>144</v>
      </c>
      <c r="D129" s="11" t="s">
        <v>17</v>
      </c>
      <c r="E129" s="11" t="s">
        <v>447</v>
      </c>
      <c r="F129" s="11" t="s">
        <v>258</v>
      </c>
      <c r="G129" s="115">
        <v>0</v>
      </c>
      <c r="H129" s="47">
        <v>0</v>
      </c>
      <c r="J129" s="20"/>
      <c r="K129" s="20"/>
      <c r="L129" s="20">
        <f t="shared" si="3"/>
        <v>0</v>
      </c>
    </row>
    <row r="130" spans="2:12">
      <c r="B130" s="71" t="str">
        <f t="shared" si="2"/>
        <v>ERCClassrooms (Portable)</v>
      </c>
      <c r="C130" t="s">
        <v>152</v>
      </c>
      <c r="D130" s="11" t="s">
        <v>452</v>
      </c>
      <c r="E130" s="11" t="s">
        <v>390</v>
      </c>
      <c r="F130" s="11" t="s">
        <v>131</v>
      </c>
      <c r="G130" s="115">
        <v>90639178.768299982</v>
      </c>
      <c r="H130" s="47">
        <v>0.99325640295310502</v>
      </c>
      <c r="J130" s="20"/>
      <c r="K130" s="20"/>
      <c r="L130" s="20">
        <f t="shared" si="3"/>
        <v>90639178.768299982</v>
      </c>
    </row>
    <row r="131" spans="2:12">
      <c r="B131" s="71" t="str">
        <f t="shared" si="2"/>
        <v>ERCVacant Classrooms (Portable)</v>
      </c>
      <c r="C131" t="s">
        <v>152</v>
      </c>
      <c r="D131" s="11" t="s">
        <v>452</v>
      </c>
      <c r="E131" s="11" t="s">
        <v>453</v>
      </c>
      <c r="F131" s="11" t="s">
        <v>131</v>
      </c>
      <c r="G131" s="115">
        <v>615384</v>
      </c>
      <c r="H131" s="47">
        <v>6.7435970468949762E-3</v>
      </c>
      <c r="J131" s="20"/>
      <c r="K131" s="20"/>
      <c r="L131" s="20">
        <f t="shared" si="3"/>
        <v>615384</v>
      </c>
    </row>
    <row r="132" spans="2:12">
      <c r="B132" s="71" t="str">
        <f t="shared" si="2"/>
        <v>ESeClassroom/Lecture</v>
      </c>
      <c r="C132" t="s">
        <v>150</v>
      </c>
      <c r="D132" s="11" t="s">
        <v>19</v>
      </c>
      <c r="E132" s="11" t="s">
        <v>389</v>
      </c>
      <c r="F132" s="11" t="s">
        <v>131</v>
      </c>
      <c r="G132" s="115">
        <v>137484418.30893397</v>
      </c>
      <c r="H132" s="47">
        <v>0.4133404253877162</v>
      </c>
      <c r="J132" s="20"/>
      <c r="K132" s="20"/>
      <c r="L132" s="20">
        <f t="shared" si="3"/>
        <v>137484418.30893397</v>
      </c>
    </row>
    <row r="133" spans="2:12">
      <c r="B133" s="71" t="str">
        <f t="shared" si="2"/>
        <v>ESeAuditorium</v>
      </c>
      <c r="C133" t="s">
        <v>150</v>
      </c>
      <c r="D133" s="11" t="s">
        <v>19</v>
      </c>
      <c r="E133" s="11" t="s">
        <v>130</v>
      </c>
      <c r="F133" s="11" t="s">
        <v>145</v>
      </c>
      <c r="G133" s="115">
        <v>23252216.00204999</v>
      </c>
      <c r="H133" s="47">
        <v>6.990669176704703E-2</v>
      </c>
      <c r="J133" s="20"/>
      <c r="K133" s="20"/>
      <c r="L133" s="20">
        <f t="shared" si="3"/>
        <v>23252216.00204999</v>
      </c>
    </row>
    <row r="134" spans="2:12">
      <c r="B134" s="71" t="str">
        <f t="shared" ref="B134:B197" si="4">C134&amp;E134</f>
        <v>ESeLibrary</v>
      </c>
      <c r="C134" t="s">
        <v>150</v>
      </c>
      <c r="D134" s="11" t="s">
        <v>19</v>
      </c>
      <c r="E134" s="11" t="s">
        <v>399</v>
      </c>
      <c r="F134" s="11" t="s">
        <v>146</v>
      </c>
      <c r="G134" s="115">
        <v>14989491.635542002</v>
      </c>
      <c r="H134" s="47">
        <v>4.5065200298250334E-2</v>
      </c>
      <c r="J134" s="20"/>
      <c r="K134" s="20"/>
      <c r="L134" s="20">
        <f t="shared" ref="L134:L197" si="5">IF(K134=0,G134,K134)</f>
        <v>14989491.635542002</v>
      </c>
    </row>
    <row r="135" spans="2:12">
      <c r="B135" s="71" t="str">
        <f t="shared" si="4"/>
        <v>ESeExercise Centers/Gymnasium</v>
      </c>
      <c r="C135" t="s">
        <v>150</v>
      </c>
      <c r="D135" s="11" t="s">
        <v>19</v>
      </c>
      <c r="E135" s="11" t="s">
        <v>402</v>
      </c>
      <c r="F135" s="11" t="s">
        <v>145</v>
      </c>
      <c r="G135" s="115">
        <v>13836138.643540001</v>
      </c>
      <c r="H135" s="47">
        <v>4.1597698873724734E-2</v>
      </c>
      <c r="J135" s="20"/>
      <c r="K135" s="20"/>
      <c r="L135" s="20">
        <f t="shared" si="5"/>
        <v>13836138.643540001</v>
      </c>
    </row>
    <row r="136" spans="2:12">
      <c r="B136" s="71" t="str">
        <f t="shared" si="4"/>
        <v>ESeHallways/Corridors/Stairways</v>
      </c>
      <c r="C136" t="s">
        <v>150</v>
      </c>
      <c r="D136" s="11" t="s">
        <v>19</v>
      </c>
      <c r="E136" s="11" t="s">
        <v>385</v>
      </c>
      <c r="F136" s="11" t="s">
        <v>148</v>
      </c>
      <c r="G136" s="115">
        <v>13758993.172402805</v>
      </c>
      <c r="H136" s="47">
        <v>4.1365764649841034E-2</v>
      </c>
      <c r="J136" s="20"/>
      <c r="K136" s="20"/>
      <c r="L136" s="20">
        <f t="shared" si="5"/>
        <v>13758993.172402805</v>
      </c>
    </row>
    <row r="137" spans="2:12">
      <c r="B137" s="71" t="str">
        <f t="shared" si="4"/>
        <v>ESeKitchen/Break room and Food Preparation</v>
      </c>
      <c r="C137" t="s">
        <v>150</v>
      </c>
      <c r="D137" s="11" t="s">
        <v>19</v>
      </c>
      <c r="E137" s="11" t="s">
        <v>391</v>
      </c>
      <c r="F137" s="11" t="s">
        <v>136</v>
      </c>
      <c r="G137" s="115">
        <v>12867477.278979996</v>
      </c>
      <c r="H137" s="47">
        <v>3.8685464124444346E-2</v>
      </c>
      <c r="J137" s="20"/>
      <c r="K137" s="20"/>
      <c r="L137" s="20">
        <f t="shared" si="5"/>
        <v>12867477.278979996</v>
      </c>
    </row>
    <row r="138" spans="2:12">
      <c r="B138" s="71" t="str">
        <f t="shared" si="4"/>
        <v>ESeRestrooms</v>
      </c>
      <c r="C138" t="s">
        <v>150</v>
      </c>
      <c r="D138" s="11" t="s">
        <v>19</v>
      </c>
      <c r="E138" s="11" t="s">
        <v>366</v>
      </c>
      <c r="F138" s="11" t="s">
        <v>135</v>
      </c>
      <c r="G138" s="115">
        <v>11545396.700827006</v>
      </c>
      <c r="H138" s="47">
        <v>3.4710691162590207E-2</v>
      </c>
      <c r="J138" s="20"/>
      <c r="K138" s="20"/>
      <c r="L138" s="20">
        <f t="shared" si="5"/>
        <v>11545396.700827006</v>
      </c>
    </row>
    <row r="139" spans="2:12">
      <c r="B139" s="71" t="str">
        <f t="shared" si="4"/>
        <v>ESeLocker and Dressing Room</v>
      </c>
      <c r="C139" t="s">
        <v>150</v>
      </c>
      <c r="D139" s="11" t="s">
        <v>19</v>
      </c>
      <c r="E139" s="11" t="s">
        <v>409</v>
      </c>
      <c r="F139" s="11" t="s">
        <v>145</v>
      </c>
      <c r="G139" s="115">
        <v>10744758.000249999</v>
      </c>
      <c r="H139" s="47">
        <v>3.2303608635356182E-2</v>
      </c>
      <c r="J139" s="20"/>
      <c r="K139" s="20"/>
      <c r="L139" s="20">
        <f t="shared" si="5"/>
        <v>10744758.000249999</v>
      </c>
    </row>
    <row r="140" spans="2:12">
      <c r="B140" s="71" t="str">
        <f t="shared" si="4"/>
        <v>ESeNon-Surveyed Suite (Master-Metered Multi-Tenant Suites Only)</v>
      </c>
      <c r="C140" t="s">
        <v>150</v>
      </c>
      <c r="D140" s="11" t="s">
        <v>19</v>
      </c>
      <c r="E140" s="11" t="s">
        <v>448</v>
      </c>
      <c r="F140" s="11" t="s">
        <v>258</v>
      </c>
      <c r="G140" s="115">
        <v>10396366.202399999</v>
      </c>
      <c r="H140" s="47">
        <v>3.1256185111322173E-2</v>
      </c>
      <c r="J140" s="20"/>
      <c r="K140" s="20"/>
      <c r="L140" s="20">
        <f t="shared" si="5"/>
        <v>10396366.202399999</v>
      </c>
    </row>
    <row r="141" spans="2:12">
      <c r="B141" s="71" t="str">
        <f t="shared" si="4"/>
        <v>ESeOffice (Executive/Private)</v>
      </c>
      <c r="C141" t="s">
        <v>150</v>
      </c>
      <c r="D141" s="11" t="s">
        <v>19</v>
      </c>
      <c r="E141" s="11" t="s">
        <v>397</v>
      </c>
      <c r="F141" s="11" t="s">
        <v>129</v>
      </c>
      <c r="G141" s="115">
        <v>8581754.7627149969</v>
      </c>
      <c r="H141" s="47">
        <v>2.5800641322298659E-2</v>
      </c>
      <c r="J141" s="20"/>
      <c r="K141" s="20"/>
      <c r="L141" s="20">
        <f t="shared" si="5"/>
        <v>8581754.7627149969</v>
      </c>
    </row>
    <row r="142" spans="2:12">
      <c r="B142" s="71" t="str">
        <f t="shared" si="4"/>
        <v>ESeDining Area</v>
      </c>
      <c r="C142" t="s">
        <v>150</v>
      </c>
      <c r="D142" s="11" t="s">
        <v>19</v>
      </c>
      <c r="E142" s="11" t="s">
        <v>405</v>
      </c>
      <c r="F142" s="11" t="s">
        <v>139</v>
      </c>
      <c r="G142" s="115">
        <v>8418542.2119999994</v>
      </c>
      <c r="H142" s="47">
        <v>2.5309950479140274E-2</v>
      </c>
      <c r="J142" s="20"/>
      <c r="K142" s="20"/>
      <c r="L142" s="20">
        <f t="shared" si="5"/>
        <v>8418542.2119999994</v>
      </c>
    </row>
    <row r="143" spans="2:12">
      <c r="B143" s="71" t="str">
        <f t="shared" si="4"/>
        <v>ESeOffice (General)</v>
      </c>
      <c r="C143" t="s">
        <v>150</v>
      </c>
      <c r="D143" s="11" t="s">
        <v>19</v>
      </c>
      <c r="E143" s="11" t="s">
        <v>386</v>
      </c>
      <c r="F143" s="11" t="s">
        <v>129</v>
      </c>
      <c r="G143" s="115">
        <v>8002778.0443680026</v>
      </c>
      <c r="H143" s="47">
        <v>2.4059975099938978E-2</v>
      </c>
      <c r="J143" s="20"/>
      <c r="K143" s="20"/>
      <c r="L143" s="20">
        <f t="shared" si="5"/>
        <v>8002778.0443680026</v>
      </c>
    </row>
    <row r="144" spans="2:12">
      <c r="B144" s="71" t="str">
        <f t="shared" si="4"/>
        <v>ESeComputer Room</v>
      </c>
      <c r="C144" t="s">
        <v>150</v>
      </c>
      <c r="D144" s="11" t="s">
        <v>19</v>
      </c>
      <c r="E144" s="11" t="s">
        <v>421</v>
      </c>
      <c r="F144" s="11" t="s">
        <v>149</v>
      </c>
      <c r="G144" s="115">
        <v>7341069.5822570026</v>
      </c>
      <c r="H144" s="47">
        <v>2.2070579788267944E-2</v>
      </c>
      <c r="J144" s="20"/>
      <c r="K144" s="20"/>
      <c r="L144" s="20">
        <f t="shared" si="5"/>
        <v>7341069.5822570026</v>
      </c>
    </row>
    <row r="145" spans="2:12">
      <c r="B145" s="71" t="str">
        <f t="shared" si="4"/>
        <v>ESeTheater (Performance)</v>
      </c>
      <c r="C145" t="s">
        <v>150</v>
      </c>
      <c r="D145" s="11" t="s">
        <v>19</v>
      </c>
      <c r="E145" s="11" t="s">
        <v>414</v>
      </c>
      <c r="F145" s="11" t="s">
        <v>145</v>
      </c>
      <c r="G145" s="115">
        <v>6099441.4696000004</v>
      </c>
      <c r="H145" s="47">
        <v>1.8337683373011827E-2</v>
      </c>
      <c r="J145" s="20"/>
      <c r="K145" s="20"/>
      <c r="L145" s="20">
        <f t="shared" si="5"/>
        <v>6099441.4696000004</v>
      </c>
    </row>
    <row r="146" spans="2:12">
      <c r="B146" s="71" t="str">
        <f t="shared" si="4"/>
        <v>ESeStorage (Unconditioned)</v>
      </c>
      <c r="C146" t="s">
        <v>150</v>
      </c>
      <c r="D146" s="11" t="s">
        <v>19</v>
      </c>
      <c r="E146" s="11" t="s">
        <v>387</v>
      </c>
      <c r="F146" s="11" t="s">
        <v>147</v>
      </c>
      <c r="G146" s="115">
        <v>6035208.7101570787</v>
      </c>
      <c r="H146" s="47">
        <v>1.8144570608390712E-2</v>
      </c>
      <c r="J146" s="20"/>
      <c r="K146" s="20"/>
      <c r="L146" s="20">
        <f t="shared" si="5"/>
        <v>6035208.7101570787</v>
      </c>
    </row>
    <row r="147" spans="2:12">
      <c r="B147" s="71" t="str">
        <f t="shared" si="4"/>
        <v>ESeOffice (Open Plan)</v>
      </c>
      <c r="C147" t="s">
        <v>150</v>
      </c>
      <c r="D147" s="11" t="s">
        <v>19</v>
      </c>
      <c r="E147" s="11" t="s">
        <v>398</v>
      </c>
      <c r="F147" s="11" t="s">
        <v>129</v>
      </c>
      <c r="G147" s="115">
        <v>5159369.1134750005</v>
      </c>
      <c r="H147" s="47">
        <v>1.5511400130478805E-2</v>
      </c>
      <c r="J147" s="20"/>
      <c r="K147" s="20"/>
      <c r="L147" s="20">
        <f t="shared" si="5"/>
        <v>5159369.1134750005</v>
      </c>
    </row>
    <row r="148" spans="2:12">
      <c r="B148" s="71" t="str">
        <f t="shared" si="4"/>
        <v>ESeStorage (Conditioned)</v>
      </c>
      <c r="C148" t="s">
        <v>150</v>
      </c>
      <c r="D148" s="11" t="s">
        <v>19</v>
      </c>
      <c r="E148" s="11" t="s">
        <v>400</v>
      </c>
      <c r="F148" s="11" t="s">
        <v>147</v>
      </c>
      <c r="G148" s="115">
        <v>5059826.8882999998</v>
      </c>
      <c r="H148" s="47">
        <v>1.5212131120914242E-2</v>
      </c>
      <c r="J148" s="20"/>
      <c r="K148" s="20"/>
      <c r="L148" s="20">
        <f t="shared" si="5"/>
        <v>5059826.8882999998</v>
      </c>
    </row>
    <row r="149" spans="2:12">
      <c r="B149" s="71" t="str">
        <f t="shared" si="4"/>
        <v>ESeOther Unlisted Activity Types</v>
      </c>
      <c r="C149" t="s">
        <v>150</v>
      </c>
      <c r="D149" s="11" t="s">
        <v>19</v>
      </c>
      <c r="E149" s="11" t="s">
        <v>393</v>
      </c>
      <c r="F149" s="11" t="s">
        <v>258</v>
      </c>
      <c r="G149" s="115">
        <v>3908639.8316000002</v>
      </c>
      <c r="H149" s="47">
        <v>1.1751141478815357E-2</v>
      </c>
      <c r="J149" s="20"/>
      <c r="K149" s="20"/>
      <c r="L149" s="20">
        <f t="shared" si="5"/>
        <v>3908639.8316000002</v>
      </c>
    </row>
    <row r="150" spans="2:12">
      <c r="B150" s="71" t="str">
        <f t="shared" si="4"/>
        <v>ESeLobby (Main Entry and Assembly)</v>
      </c>
      <c r="C150" t="s">
        <v>150</v>
      </c>
      <c r="D150" s="11" t="s">
        <v>19</v>
      </c>
      <c r="E150" s="11" t="s">
        <v>392</v>
      </c>
      <c r="F150" s="11" t="s">
        <v>148</v>
      </c>
      <c r="G150" s="115">
        <v>3010184.1390000009</v>
      </c>
      <c r="H150" s="47">
        <v>9.0499767741953948E-3</v>
      </c>
      <c r="J150" s="20"/>
      <c r="K150" s="20"/>
      <c r="L150" s="20">
        <f t="shared" si="5"/>
        <v>3010184.1390000009</v>
      </c>
    </row>
    <row r="151" spans="2:12">
      <c r="B151" s="71" t="str">
        <f t="shared" si="4"/>
        <v>ESeReligious Worship</v>
      </c>
      <c r="C151" t="s">
        <v>150</v>
      </c>
      <c r="D151" s="11" t="s">
        <v>19</v>
      </c>
      <c r="E151" s="11" t="s">
        <v>411</v>
      </c>
      <c r="F151" s="11" t="s">
        <v>258</v>
      </c>
      <c r="G151" s="115">
        <v>2723631.3930000002</v>
      </c>
      <c r="H151" s="47">
        <v>8.1884694456957428E-3</v>
      </c>
      <c r="J151" s="20"/>
      <c r="K151" s="20"/>
      <c r="L151" s="20">
        <f t="shared" si="5"/>
        <v>2723631.3930000002</v>
      </c>
    </row>
    <row r="152" spans="2:12">
      <c r="B152" s="71" t="str">
        <f t="shared" si="4"/>
        <v>ESeComm/Ind Work (General Low Bay)</v>
      </c>
      <c r="C152" t="s">
        <v>150</v>
      </c>
      <c r="D152" s="11" t="s">
        <v>19</v>
      </c>
      <c r="E152" s="11" t="s">
        <v>388</v>
      </c>
      <c r="F152" s="11" t="s">
        <v>151</v>
      </c>
      <c r="G152" s="115">
        <v>2366407.1370000001</v>
      </c>
      <c r="H152" s="47">
        <v>7.114491552418686E-3</v>
      </c>
      <c r="J152" s="20"/>
      <c r="K152" s="20"/>
      <c r="L152" s="20">
        <f t="shared" si="5"/>
        <v>2366407.1370000001</v>
      </c>
    </row>
    <row r="153" spans="2:12">
      <c r="B153" s="71" t="str">
        <f t="shared" si="4"/>
        <v>ESeConference Room</v>
      </c>
      <c r="C153" t="s">
        <v>150</v>
      </c>
      <c r="D153" s="11" t="s">
        <v>19</v>
      </c>
      <c r="E153" s="11" t="s">
        <v>379</v>
      </c>
      <c r="F153" s="11" t="s">
        <v>138</v>
      </c>
      <c r="G153" s="115">
        <v>1998125.0021703201</v>
      </c>
      <c r="H153" s="47">
        <v>6.0072686674868285E-3</v>
      </c>
      <c r="J153" s="47">
        <f>0.01-H161</f>
        <v>7.6649782416469189E-3</v>
      </c>
      <c r="K153" s="75">
        <f>J153*(SUMIFS($G$6:$G$1000,$C$6:$C$1000,C153,$F$6:$F$1000,"&lt;&gt;NA"))/(1-J153)</f>
        <v>2430072.9757197271</v>
      </c>
      <c r="L153" s="20">
        <f t="shared" si="5"/>
        <v>2430072.9757197271</v>
      </c>
    </row>
    <row r="154" spans="2:12">
      <c r="B154" s="71" t="str">
        <f t="shared" si="4"/>
        <v>ESeMechanical/Electrical Room</v>
      </c>
      <c r="C154" t="s">
        <v>150</v>
      </c>
      <c r="D154" s="11" t="s">
        <v>19</v>
      </c>
      <c r="E154" s="11" t="s">
        <v>378</v>
      </c>
      <c r="F154" s="11" t="s">
        <v>141</v>
      </c>
      <c r="G154" s="115">
        <v>1741830.6465588</v>
      </c>
      <c r="H154" s="47">
        <v>5.236731763916481E-3</v>
      </c>
      <c r="J154" s="20"/>
      <c r="K154" s="20"/>
      <c r="L154" s="20">
        <f t="shared" si="5"/>
        <v>1741830.6465588</v>
      </c>
    </row>
    <row r="155" spans="2:12">
      <c r="B155" s="71" t="str">
        <f t="shared" si="4"/>
        <v>ESeLobby (Office Reception/Waiting)</v>
      </c>
      <c r="C155" t="s">
        <v>150</v>
      </c>
      <c r="D155" s="11" t="s">
        <v>19</v>
      </c>
      <c r="E155" s="11" t="s">
        <v>406</v>
      </c>
      <c r="F155" s="11" t="s">
        <v>148</v>
      </c>
      <c r="G155" s="115">
        <v>1708753.2876499998</v>
      </c>
      <c r="H155" s="47">
        <v>5.1372862429604734E-3</v>
      </c>
      <c r="J155" s="20"/>
      <c r="K155" s="20"/>
      <c r="L155" s="20">
        <f t="shared" si="5"/>
        <v>1708753.2876499998</v>
      </c>
    </row>
    <row r="156" spans="2:12">
      <c r="B156" s="71" t="str">
        <f t="shared" si="4"/>
        <v>ESeComm/Ind Work (General High Bay)</v>
      </c>
      <c r="C156" t="s">
        <v>150</v>
      </c>
      <c r="D156" s="11" t="s">
        <v>19</v>
      </c>
      <c r="E156" s="11" t="s">
        <v>396</v>
      </c>
      <c r="F156" s="11" t="s">
        <v>151</v>
      </c>
      <c r="G156" s="115">
        <v>1228800.06</v>
      </c>
      <c r="H156" s="47">
        <v>3.694329479399966E-3</v>
      </c>
      <c r="J156" s="20"/>
      <c r="K156" s="20"/>
      <c r="L156" s="20">
        <f t="shared" si="5"/>
        <v>1228800.06</v>
      </c>
    </row>
    <row r="157" spans="2:12">
      <c r="B157" s="71" t="str">
        <f t="shared" si="4"/>
        <v>ESeAuto Repair Workshop</v>
      </c>
      <c r="C157" t="s">
        <v>150</v>
      </c>
      <c r="D157" s="11" t="s">
        <v>19</v>
      </c>
      <c r="E157" s="11" t="s">
        <v>381</v>
      </c>
      <c r="F157" s="11" t="s">
        <v>151</v>
      </c>
      <c r="G157" s="115">
        <v>1142683.36195</v>
      </c>
      <c r="H157" s="47">
        <v>3.4354236845266319E-3</v>
      </c>
      <c r="J157" s="20"/>
      <c r="K157" s="20"/>
      <c r="L157" s="20">
        <f t="shared" si="5"/>
        <v>1142683.36195</v>
      </c>
    </row>
    <row r="158" spans="2:12">
      <c r="B158" s="71" t="str">
        <f t="shared" si="4"/>
        <v>ESeVacant (Unconditioned)</v>
      </c>
      <c r="C158" t="s">
        <v>150</v>
      </c>
      <c r="D158" s="11" t="s">
        <v>19</v>
      </c>
      <c r="E158" s="11" t="s">
        <v>451</v>
      </c>
      <c r="F158" s="11" t="s">
        <v>147</v>
      </c>
      <c r="G158" s="115">
        <v>1103317.95</v>
      </c>
      <c r="H158" s="47">
        <v>3.3170734283949643E-3</v>
      </c>
      <c r="J158" s="20"/>
      <c r="K158" s="20"/>
      <c r="L158" s="20">
        <f t="shared" si="5"/>
        <v>1103317.95</v>
      </c>
    </row>
    <row r="159" spans="2:12">
      <c r="B159" s="71" t="str">
        <f t="shared" si="4"/>
        <v>ESeStairwells (not stairways/hallways)</v>
      </c>
      <c r="C159" t="s">
        <v>150</v>
      </c>
      <c r="D159" s="11" t="s">
        <v>19</v>
      </c>
      <c r="E159" s="11" t="s">
        <v>423</v>
      </c>
      <c r="F159" s="11" t="s">
        <v>148</v>
      </c>
      <c r="G159" s="115">
        <v>1093102.0430000001</v>
      </c>
      <c r="H159" s="47">
        <v>3.2863597853724303E-3</v>
      </c>
      <c r="J159" s="20"/>
      <c r="K159" s="20"/>
      <c r="L159" s="20">
        <f t="shared" si="5"/>
        <v>1093102.0430000001</v>
      </c>
    </row>
    <row r="160" spans="2:12">
      <c r="B160" s="71" t="str">
        <f t="shared" si="4"/>
        <v>ESeStorage (Refrigerated/Freezer), Walk-in</v>
      </c>
      <c r="C160" t="s">
        <v>150</v>
      </c>
      <c r="D160" s="11" t="s">
        <v>19</v>
      </c>
      <c r="E160" s="11" t="s">
        <v>403</v>
      </c>
      <c r="F160" s="11" t="s">
        <v>147</v>
      </c>
      <c r="G160" s="115">
        <v>872535.44994999981</v>
      </c>
      <c r="H160" s="47">
        <v>2.6232367164531209E-3</v>
      </c>
      <c r="J160" s="20"/>
      <c r="K160" s="20"/>
      <c r="L160" s="20">
        <f t="shared" si="5"/>
        <v>872535.44994999981</v>
      </c>
    </row>
    <row r="161" spans="2:12">
      <c r="B161" s="71" t="str">
        <f t="shared" si="4"/>
        <v>ESeConvention and Meeting Center</v>
      </c>
      <c r="C161" t="s">
        <v>150</v>
      </c>
      <c r="D161" s="11" t="s">
        <v>19</v>
      </c>
      <c r="E161" s="11" t="s">
        <v>404</v>
      </c>
      <c r="F161" s="11" t="s">
        <v>138</v>
      </c>
      <c r="G161" s="115">
        <v>776670</v>
      </c>
      <c r="H161" s="47">
        <v>2.3350217583530813E-3</v>
      </c>
      <c r="J161" s="20"/>
      <c r="K161" s="20"/>
      <c r="L161" s="20">
        <f t="shared" si="5"/>
        <v>776670</v>
      </c>
    </row>
    <row r="162" spans="2:12">
      <c r="B162" s="71" t="str">
        <f t="shared" si="4"/>
        <v>ESeVacant Classroom/Lecture</v>
      </c>
      <c r="C162" t="s">
        <v>150</v>
      </c>
      <c r="D162" s="11" t="s">
        <v>19</v>
      </c>
      <c r="E162" s="11" t="s">
        <v>454</v>
      </c>
      <c r="F162" s="11" t="s">
        <v>147</v>
      </c>
      <c r="G162" s="115">
        <v>764224.8</v>
      </c>
      <c r="H162" s="47">
        <v>2.2976058509702087E-3</v>
      </c>
      <c r="J162" s="20"/>
      <c r="K162" s="20"/>
      <c r="L162" s="20">
        <f t="shared" si="5"/>
        <v>764224.8</v>
      </c>
    </row>
    <row r="163" spans="2:12">
      <c r="B163" s="71" t="str">
        <f t="shared" si="4"/>
        <v>ESeMedical Offices and Exam Rooms</v>
      </c>
      <c r="C163" t="s">
        <v>150</v>
      </c>
      <c r="D163" s="11" t="s">
        <v>19</v>
      </c>
      <c r="E163" s="11" t="s">
        <v>418</v>
      </c>
      <c r="F163" s="11" t="s">
        <v>129</v>
      </c>
      <c r="G163" s="115">
        <v>726255.83570000005</v>
      </c>
      <c r="H163" s="47">
        <v>2.1834539488977309E-3</v>
      </c>
      <c r="J163" s="20"/>
      <c r="K163" s="20"/>
      <c r="L163" s="20">
        <f t="shared" si="5"/>
        <v>726255.83570000005</v>
      </c>
    </row>
    <row r="164" spans="2:12">
      <c r="B164" s="71" t="str">
        <f t="shared" si="4"/>
        <v>ESeCopy Room</v>
      </c>
      <c r="C164" t="s">
        <v>150</v>
      </c>
      <c r="D164" s="11" t="s">
        <v>19</v>
      </c>
      <c r="E164" s="11" t="s">
        <v>395</v>
      </c>
      <c r="F164" s="11" t="s">
        <v>129</v>
      </c>
      <c r="G164" s="115">
        <v>704956.11827499967</v>
      </c>
      <c r="H164" s="47">
        <v>2.1194173521009597E-3</v>
      </c>
      <c r="J164" s="20"/>
      <c r="K164" s="20"/>
      <c r="L164" s="20">
        <f t="shared" si="5"/>
        <v>704956.11827499967</v>
      </c>
    </row>
    <row r="165" spans="2:12">
      <c r="B165" s="71" t="str">
        <f t="shared" si="4"/>
        <v>ESeLaboratory</v>
      </c>
      <c r="C165" t="s">
        <v>150</v>
      </c>
      <c r="D165" s="11" t="s">
        <v>19</v>
      </c>
      <c r="E165" s="11" t="s">
        <v>179</v>
      </c>
      <c r="F165" s="11" t="s">
        <v>131</v>
      </c>
      <c r="G165" s="115">
        <v>662443.04500000004</v>
      </c>
      <c r="H165" s="47">
        <v>1.991603800513306E-3</v>
      </c>
      <c r="J165" s="20"/>
      <c r="K165" s="20"/>
      <c r="L165" s="20">
        <f t="shared" si="5"/>
        <v>662443.04500000004</v>
      </c>
    </row>
    <row r="166" spans="2:12">
      <c r="B166" s="71" t="str">
        <f t="shared" si="4"/>
        <v>ESeUnknown</v>
      </c>
      <c r="C166" t="s">
        <v>150</v>
      </c>
      <c r="D166" s="11" t="s">
        <v>19</v>
      </c>
      <c r="E166" s="11" t="s">
        <v>394</v>
      </c>
      <c r="F166" s="11" t="s">
        <v>258</v>
      </c>
      <c r="G166" s="115">
        <v>642855.79500000004</v>
      </c>
      <c r="H166" s="47">
        <v>1.9327156563384293E-3</v>
      </c>
      <c r="J166" s="20"/>
      <c r="K166" s="20"/>
      <c r="L166" s="20">
        <f t="shared" si="5"/>
        <v>642855.79500000004</v>
      </c>
    </row>
    <row r="167" spans="2:12">
      <c r="B167" s="71" t="str">
        <f t="shared" si="4"/>
        <v>ESeTheater (Motion Picture)</v>
      </c>
      <c r="C167" t="s">
        <v>150</v>
      </c>
      <c r="D167" s="11" t="s">
        <v>19</v>
      </c>
      <c r="E167" s="11" t="s">
        <v>443</v>
      </c>
      <c r="F167" s="11" t="s">
        <v>145</v>
      </c>
      <c r="G167" s="115">
        <v>464162.99999999994</v>
      </c>
      <c r="H167" s="47">
        <v>1.3954841881654255E-3</v>
      </c>
      <c r="J167" s="20"/>
      <c r="K167" s="20"/>
      <c r="L167" s="20">
        <f t="shared" si="5"/>
        <v>464162.99999999994</v>
      </c>
    </row>
    <row r="168" spans="2:12">
      <c r="B168" s="71" t="str">
        <f t="shared" si="4"/>
        <v>ESeComputer (Network Room/Server Room</v>
      </c>
      <c r="C168" t="s">
        <v>150</v>
      </c>
      <c r="D168" s="11" t="s">
        <v>19</v>
      </c>
      <c r="E168" s="11" t="s">
        <v>416</v>
      </c>
      <c r="F168" s="11" t="s">
        <v>149</v>
      </c>
      <c r="G168" s="115">
        <v>361833.26450000005</v>
      </c>
      <c r="H168" s="47">
        <v>1.0878346601560839E-3</v>
      </c>
      <c r="J168" s="20"/>
      <c r="K168" s="20"/>
      <c r="L168" s="20">
        <f t="shared" si="5"/>
        <v>361833.26450000005</v>
      </c>
    </row>
    <row r="169" spans="2:12">
      <c r="B169" s="71" t="str">
        <f t="shared" si="4"/>
        <v>ESeExhibit Display Area/Museum</v>
      </c>
      <c r="C169" t="s">
        <v>150</v>
      </c>
      <c r="D169" s="11" t="s">
        <v>19</v>
      </c>
      <c r="E169" s="11" t="s">
        <v>428</v>
      </c>
      <c r="F169" s="11" t="s">
        <v>146</v>
      </c>
      <c r="G169" s="115">
        <v>331228.79999999999</v>
      </c>
      <c r="H169" s="47">
        <v>9.9582377971748747E-4</v>
      </c>
      <c r="J169" s="20"/>
      <c r="K169" s="20"/>
      <c r="L169" s="20">
        <f t="shared" si="5"/>
        <v>331228.79999999999</v>
      </c>
    </row>
    <row r="170" spans="2:12">
      <c r="B170" s="71" t="str">
        <f t="shared" si="4"/>
        <v>ESeRetail Sales/Showroom</v>
      </c>
      <c r="C170" t="s">
        <v>150</v>
      </c>
      <c r="D170" s="11" t="s">
        <v>19</v>
      </c>
      <c r="E170" s="11" t="s">
        <v>401</v>
      </c>
      <c r="F170" s="11" t="s">
        <v>129</v>
      </c>
      <c r="G170" s="115">
        <v>242363.61309999999</v>
      </c>
      <c r="H170" s="47">
        <v>7.2865478262526919E-4</v>
      </c>
      <c r="J170" s="20"/>
      <c r="K170" s="20"/>
      <c r="L170" s="20">
        <f t="shared" si="5"/>
        <v>242363.61309999999</v>
      </c>
    </row>
    <row r="171" spans="2:12">
      <c r="B171" s="71" t="str">
        <f t="shared" si="4"/>
        <v>ESeDry Cleaning</v>
      </c>
      <c r="C171" t="s">
        <v>150</v>
      </c>
      <c r="D171" s="11" t="s">
        <v>19</v>
      </c>
      <c r="E171" s="11" t="s">
        <v>288</v>
      </c>
      <c r="F171" s="11" t="s">
        <v>258</v>
      </c>
      <c r="G171" s="115">
        <v>180000</v>
      </c>
      <c r="H171" s="47">
        <v>5.4116151841007709E-4</v>
      </c>
      <c r="J171" s="20"/>
      <c r="K171" s="20"/>
      <c r="L171" s="20">
        <f t="shared" si="5"/>
        <v>180000</v>
      </c>
    </row>
    <row r="172" spans="2:12">
      <c r="B172" s="71" t="str">
        <f t="shared" si="4"/>
        <v>ESeLaundry</v>
      </c>
      <c r="C172" t="s">
        <v>150</v>
      </c>
      <c r="D172" s="11" t="s">
        <v>19</v>
      </c>
      <c r="E172" s="11" t="s">
        <v>165</v>
      </c>
      <c r="F172" s="11" t="s">
        <v>258</v>
      </c>
      <c r="G172" s="115">
        <v>103620.06075</v>
      </c>
      <c r="H172" s="47">
        <v>3.1152883007341353E-4</v>
      </c>
      <c r="J172" s="20"/>
      <c r="K172" s="20"/>
      <c r="L172" s="20">
        <f t="shared" si="5"/>
        <v>103620.06075</v>
      </c>
    </row>
    <row r="173" spans="2:12">
      <c r="B173" s="71" t="str">
        <f t="shared" si="4"/>
        <v>ESeElevators</v>
      </c>
      <c r="C173" t="s">
        <v>150</v>
      </c>
      <c r="D173" s="11" t="s">
        <v>19</v>
      </c>
      <c r="E173" s="11" t="s">
        <v>450</v>
      </c>
      <c r="F173" s="11" t="s">
        <v>148</v>
      </c>
      <c r="G173" s="115">
        <v>73143.918000000005</v>
      </c>
      <c r="H173" s="47">
        <v>2.1990374292967874E-4</v>
      </c>
      <c r="J173" s="20"/>
      <c r="K173" s="20"/>
      <c r="L173" s="20">
        <f t="shared" si="5"/>
        <v>73143.918000000005</v>
      </c>
    </row>
    <row r="174" spans="2:12">
      <c r="B174" s="71" t="str">
        <f t="shared" si="4"/>
        <v>ESePatient Rooms</v>
      </c>
      <c r="C174" t="s">
        <v>150</v>
      </c>
      <c r="D174" s="11" t="s">
        <v>19</v>
      </c>
      <c r="E174" s="11" t="s">
        <v>383</v>
      </c>
      <c r="F174" s="11" t="s">
        <v>258</v>
      </c>
      <c r="G174" s="115">
        <v>56984.340000000004</v>
      </c>
      <c r="H174" s="47">
        <v>1.7132073311108942E-4</v>
      </c>
      <c r="J174" s="20"/>
      <c r="K174" s="20"/>
      <c r="L174" s="20">
        <f t="shared" si="5"/>
        <v>56984.340000000004</v>
      </c>
    </row>
    <row r="175" spans="2:12">
      <c r="B175" s="71" t="str">
        <f t="shared" si="4"/>
        <v>ESeComputer (Data Center)</v>
      </c>
      <c r="C175" t="s">
        <v>150</v>
      </c>
      <c r="D175" s="11" t="s">
        <v>19</v>
      </c>
      <c r="E175" s="11" t="s">
        <v>449</v>
      </c>
      <c r="F175" s="11" t="s">
        <v>149</v>
      </c>
      <c r="G175" s="115">
        <v>31078.739999999994</v>
      </c>
      <c r="H175" s="47">
        <v>9.3436767381511096E-5</v>
      </c>
      <c r="J175" s="20"/>
      <c r="K175" s="20"/>
      <c r="L175" s="20">
        <f t="shared" si="5"/>
        <v>31078.739999999994</v>
      </c>
    </row>
    <row r="176" spans="2:12">
      <c r="B176" s="71" t="str">
        <f t="shared" si="4"/>
        <v>ESeVacant (Conditioned)</v>
      </c>
      <c r="C176" t="s">
        <v>150</v>
      </c>
      <c r="D176" s="11" t="s">
        <v>19</v>
      </c>
      <c r="E176" s="11" t="s">
        <v>445</v>
      </c>
      <c r="F176" s="11" t="s">
        <v>147</v>
      </c>
      <c r="G176" s="115">
        <v>24807.200000000001</v>
      </c>
      <c r="H176" s="47">
        <v>7.4581677886124807E-5</v>
      </c>
      <c r="J176" s="20"/>
      <c r="K176" s="20"/>
      <c r="L176" s="20">
        <f t="shared" si="5"/>
        <v>24807.200000000001</v>
      </c>
    </row>
    <row r="177" spans="2:12">
      <c r="B177" s="71" t="str">
        <f t="shared" si="4"/>
        <v>ESeOutside/Outdoor Area</v>
      </c>
      <c r="C177" t="s">
        <v>150</v>
      </c>
      <c r="D177" s="11" t="s">
        <v>19</v>
      </c>
      <c r="E177" s="11" t="s">
        <v>430</v>
      </c>
      <c r="F177" s="11" t="s">
        <v>258</v>
      </c>
      <c r="G177" s="115">
        <v>0</v>
      </c>
      <c r="H177" s="47">
        <v>0</v>
      </c>
      <c r="J177" s="20"/>
      <c r="K177" s="20"/>
      <c r="L177" s="20">
        <f t="shared" si="5"/>
        <v>0</v>
      </c>
    </row>
    <row r="178" spans="2:12">
      <c r="B178" s="71" t="str">
        <f t="shared" si="4"/>
        <v>ESeParking</v>
      </c>
      <c r="C178" t="s">
        <v>150</v>
      </c>
      <c r="D178" s="11" t="s">
        <v>19</v>
      </c>
      <c r="E178" s="11" t="s">
        <v>424</v>
      </c>
      <c r="F178" s="11" t="s">
        <v>258</v>
      </c>
      <c r="G178" s="115">
        <v>0</v>
      </c>
      <c r="H178" s="47">
        <v>0</v>
      </c>
      <c r="J178" s="20"/>
      <c r="K178" s="20"/>
      <c r="L178" s="20">
        <f t="shared" si="5"/>
        <v>0</v>
      </c>
    </row>
    <row r="179" spans="2:12">
      <c r="B179" s="71" t="str">
        <f t="shared" si="4"/>
        <v>ESeResidential</v>
      </c>
      <c r="C179" t="s">
        <v>150</v>
      </c>
      <c r="D179" s="11" t="s">
        <v>19</v>
      </c>
      <c r="E179" s="11" t="s">
        <v>417</v>
      </c>
      <c r="F179" s="11" t="s">
        <v>258</v>
      </c>
      <c r="G179" s="115">
        <v>0</v>
      </c>
      <c r="H179" s="47">
        <v>0</v>
      </c>
      <c r="J179" s="20"/>
      <c r="K179" s="20"/>
      <c r="L179" s="20">
        <f t="shared" si="5"/>
        <v>0</v>
      </c>
    </row>
    <row r="180" spans="2:12">
      <c r="B180" s="71" t="str">
        <f t="shared" si="4"/>
        <v>ESePatio Area</v>
      </c>
      <c r="C180" t="s">
        <v>150</v>
      </c>
      <c r="D180" s="11" t="s">
        <v>19</v>
      </c>
      <c r="E180" s="11" t="s">
        <v>447</v>
      </c>
      <c r="F180" s="11" t="s">
        <v>258</v>
      </c>
      <c r="G180" s="115">
        <v>0</v>
      </c>
      <c r="H180" s="47">
        <v>0</v>
      </c>
      <c r="J180" s="20"/>
      <c r="K180" s="20"/>
      <c r="L180" s="20">
        <f t="shared" si="5"/>
        <v>0</v>
      </c>
    </row>
    <row r="181" spans="2:12">
      <c r="B181" s="71" t="str">
        <f t="shared" si="4"/>
        <v>GroRetail Sales/Showroom</v>
      </c>
      <c r="C181" t="s">
        <v>156</v>
      </c>
      <c r="D181" s="11" t="s">
        <v>26</v>
      </c>
      <c r="E181" s="11" t="s">
        <v>401</v>
      </c>
      <c r="F181" s="11" t="s">
        <v>157</v>
      </c>
      <c r="G181" s="115">
        <v>81694217.810100004</v>
      </c>
      <c r="H181" s="47">
        <v>0.61088938248944447</v>
      </c>
      <c r="J181" s="20"/>
      <c r="K181" s="20"/>
      <c r="L181" s="20">
        <f t="shared" si="5"/>
        <v>81694217.810100004</v>
      </c>
    </row>
    <row r="182" spans="2:12">
      <c r="B182" s="71" t="str">
        <f t="shared" si="4"/>
        <v>GroStorage (Conditioned)</v>
      </c>
      <c r="C182" t="s">
        <v>156</v>
      </c>
      <c r="D182" s="11" t="s">
        <v>26</v>
      </c>
      <c r="E182" s="11" t="s">
        <v>400</v>
      </c>
      <c r="F182" s="11" t="s">
        <v>133</v>
      </c>
      <c r="G182" s="115">
        <v>11846710.666120002</v>
      </c>
      <c r="H182" s="47">
        <v>8.8586805251992209E-2</v>
      </c>
      <c r="J182" s="20"/>
      <c r="K182" s="20"/>
      <c r="L182" s="20">
        <f t="shared" si="5"/>
        <v>11846710.666120002</v>
      </c>
    </row>
    <row r="183" spans="2:12">
      <c r="B183" s="71" t="str">
        <f t="shared" si="4"/>
        <v>GroStorage (Refrigerated/Freezer), Walk-in</v>
      </c>
      <c r="C183" t="s">
        <v>156</v>
      </c>
      <c r="D183" s="11" t="s">
        <v>26</v>
      </c>
      <c r="E183" s="11" t="s">
        <v>403</v>
      </c>
      <c r="F183" s="12" t="s">
        <v>158</v>
      </c>
      <c r="G183" s="115">
        <v>10961691.96947</v>
      </c>
      <c r="H183" s="47">
        <v>8.1968851869478873E-2</v>
      </c>
      <c r="J183" s="20"/>
      <c r="K183" s="20"/>
      <c r="L183" s="20">
        <f t="shared" si="5"/>
        <v>10961691.96947</v>
      </c>
    </row>
    <row r="184" spans="2:12">
      <c r="B184" s="71" t="str">
        <f t="shared" si="4"/>
        <v>GroStorage (Unconditioned)</v>
      </c>
      <c r="C184" t="s">
        <v>156</v>
      </c>
      <c r="D184" s="11" t="s">
        <v>26</v>
      </c>
      <c r="E184" s="11" t="s">
        <v>387</v>
      </c>
      <c r="F184" s="11" t="s">
        <v>133</v>
      </c>
      <c r="G184" s="115">
        <v>8898190.2625899985</v>
      </c>
      <c r="H184" s="47">
        <v>6.6538490734103742E-2</v>
      </c>
      <c r="J184" s="20"/>
      <c r="K184" s="20"/>
      <c r="L184" s="20">
        <f t="shared" si="5"/>
        <v>8898190.2625899985</v>
      </c>
    </row>
    <row r="185" spans="2:12">
      <c r="B185" s="71" t="str">
        <f t="shared" si="4"/>
        <v>GroKitchen/Break room and Food Preparation</v>
      </c>
      <c r="C185" t="s">
        <v>156</v>
      </c>
      <c r="D185" s="11" t="s">
        <v>26</v>
      </c>
      <c r="E185" s="11" t="s">
        <v>391</v>
      </c>
      <c r="F185" s="11" t="s">
        <v>136</v>
      </c>
      <c r="G185" s="115">
        <v>6579513.7505899994</v>
      </c>
      <c r="H185" s="47">
        <v>4.9199994808957127E-2</v>
      </c>
      <c r="J185" s="20"/>
      <c r="K185" s="20"/>
      <c r="L185" s="20">
        <f t="shared" si="5"/>
        <v>6579513.7505899994</v>
      </c>
    </row>
    <row r="186" spans="2:12">
      <c r="B186" s="71" t="str">
        <f t="shared" si="4"/>
        <v>GroRestrooms</v>
      </c>
      <c r="C186" t="s">
        <v>156</v>
      </c>
      <c r="D186" s="11" t="s">
        <v>26</v>
      </c>
      <c r="E186" s="11" t="s">
        <v>366</v>
      </c>
      <c r="F186" s="11" t="s">
        <v>135</v>
      </c>
      <c r="G186" s="115">
        <v>3579864.6975900005</v>
      </c>
      <c r="H186" s="47">
        <v>2.6769352753826678E-2</v>
      </c>
      <c r="J186" s="20"/>
      <c r="K186" s="20"/>
      <c r="L186" s="20">
        <f t="shared" si="5"/>
        <v>3579864.6975900005</v>
      </c>
    </row>
    <row r="187" spans="2:12">
      <c r="B187" s="71" t="str">
        <f t="shared" si="4"/>
        <v>GroOffice (Executive/Private)</v>
      </c>
      <c r="C187" t="s">
        <v>156</v>
      </c>
      <c r="D187" s="11" t="s">
        <v>26</v>
      </c>
      <c r="E187" s="11" t="s">
        <v>397</v>
      </c>
      <c r="F187" s="11" t="s">
        <v>129</v>
      </c>
      <c r="G187" s="115">
        <v>2406930.6858799998</v>
      </c>
      <c r="H187" s="47">
        <v>1.7998439054891638E-2</v>
      </c>
      <c r="J187" s="20"/>
      <c r="K187" s="20"/>
      <c r="L187" s="20">
        <f t="shared" si="5"/>
        <v>2406930.6858799998</v>
      </c>
    </row>
    <row r="188" spans="2:12">
      <c r="B188" s="71" t="str">
        <f t="shared" si="4"/>
        <v>GroMechanical/Electrical Room</v>
      </c>
      <c r="C188" t="s">
        <v>156</v>
      </c>
      <c r="D188" s="11" t="s">
        <v>26</v>
      </c>
      <c r="E188" s="11" t="s">
        <v>378</v>
      </c>
      <c r="F188" s="11" t="s">
        <v>141</v>
      </c>
      <c r="G188" s="115">
        <v>2115573.9392400002</v>
      </c>
      <c r="H188" s="47">
        <v>1.5819744554715666E-2</v>
      </c>
      <c r="J188" s="20"/>
      <c r="K188" s="20"/>
      <c r="L188" s="20">
        <f t="shared" si="5"/>
        <v>2115573.9392400002</v>
      </c>
    </row>
    <row r="189" spans="2:12">
      <c r="B189" s="71" t="str">
        <f t="shared" si="4"/>
        <v>GroOffice (General)</v>
      </c>
      <c r="C189" t="s">
        <v>156</v>
      </c>
      <c r="D189" s="11" t="s">
        <v>26</v>
      </c>
      <c r="E189" s="11" t="s">
        <v>386</v>
      </c>
      <c r="F189" s="11" t="s">
        <v>129</v>
      </c>
      <c r="G189" s="115">
        <v>1633537.8797800003</v>
      </c>
      <c r="H189" s="47">
        <v>1.2215196783835871E-2</v>
      </c>
      <c r="J189" s="20"/>
      <c r="K189" s="20"/>
      <c r="L189" s="20">
        <f t="shared" si="5"/>
        <v>1633537.8797800003</v>
      </c>
    </row>
    <row r="190" spans="2:12">
      <c r="B190" s="71" t="str">
        <f t="shared" si="4"/>
        <v>GroDining Area</v>
      </c>
      <c r="C190" t="s">
        <v>156</v>
      </c>
      <c r="D190" s="11" t="s">
        <v>26</v>
      </c>
      <c r="E190" s="11" t="s">
        <v>405</v>
      </c>
      <c r="F190" s="11" t="s">
        <v>157</v>
      </c>
      <c r="G190" s="115">
        <v>1314273.7635999999</v>
      </c>
      <c r="H190" s="47">
        <v>9.8278177989779471E-3</v>
      </c>
      <c r="J190" s="20"/>
      <c r="K190" s="20"/>
      <c r="L190" s="20">
        <f t="shared" si="5"/>
        <v>1314273.7635999999</v>
      </c>
    </row>
    <row r="191" spans="2:12">
      <c r="B191" s="71" t="str">
        <f t="shared" si="4"/>
        <v>GroHallways/Corridors/Stairways</v>
      </c>
      <c r="C191" t="s">
        <v>156</v>
      </c>
      <c r="D191" s="11" t="s">
        <v>26</v>
      </c>
      <c r="E191" s="11" t="s">
        <v>385</v>
      </c>
      <c r="F191" s="11" t="s">
        <v>148</v>
      </c>
      <c r="G191" s="115">
        <v>897941.04970000009</v>
      </c>
      <c r="H191" s="47">
        <v>6.7145835784639734E-3</v>
      </c>
      <c r="J191" s="20"/>
      <c r="K191" s="20"/>
      <c r="L191" s="20">
        <f t="shared" si="5"/>
        <v>897941.04970000009</v>
      </c>
    </row>
    <row r="192" spans="2:12">
      <c r="B192" s="71" t="str">
        <f t="shared" si="4"/>
        <v>GroOffice (Open Plan)</v>
      </c>
      <c r="C192" t="s">
        <v>156</v>
      </c>
      <c r="D192" s="11" t="s">
        <v>26</v>
      </c>
      <c r="E192" s="11" t="s">
        <v>398</v>
      </c>
      <c r="F192" s="11" t="s">
        <v>129</v>
      </c>
      <c r="G192" s="115">
        <v>362788.74</v>
      </c>
      <c r="H192" s="47">
        <v>2.7128454778512349E-3</v>
      </c>
      <c r="J192" s="20"/>
      <c r="K192" s="20"/>
      <c r="L192" s="20">
        <f t="shared" si="5"/>
        <v>362788.74</v>
      </c>
    </row>
    <row r="193" spans="2:12">
      <c r="B193" s="71" t="str">
        <f t="shared" si="4"/>
        <v>GroMedical Offices and Exam Rooms</v>
      </c>
      <c r="C193" t="s">
        <v>156</v>
      </c>
      <c r="D193" s="11" t="s">
        <v>26</v>
      </c>
      <c r="E193" s="11" t="s">
        <v>418</v>
      </c>
      <c r="F193" s="11" t="s">
        <v>129</v>
      </c>
      <c r="G193" s="115">
        <v>278599.40000000002</v>
      </c>
      <c r="H193" s="47">
        <v>2.0832981818070411E-3</v>
      </c>
      <c r="J193" s="20"/>
      <c r="K193" s="20"/>
      <c r="L193" s="20">
        <f t="shared" si="5"/>
        <v>278599.40000000002</v>
      </c>
    </row>
    <row r="194" spans="2:12">
      <c r="B194" s="71" t="str">
        <f t="shared" si="4"/>
        <v>GroLobby (Office Reception/Waiting)</v>
      </c>
      <c r="C194" t="s">
        <v>156</v>
      </c>
      <c r="D194" s="11" t="s">
        <v>26</v>
      </c>
      <c r="E194" s="11" t="s">
        <v>406</v>
      </c>
      <c r="F194" s="11" t="s">
        <v>157</v>
      </c>
      <c r="G194" s="115">
        <v>252081.05</v>
      </c>
      <c r="H194" s="47">
        <v>1.8850004455609371E-3</v>
      </c>
      <c r="J194" s="20"/>
      <c r="K194" s="20"/>
      <c r="L194" s="20">
        <f t="shared" si="5"/>
        <v>252081.05</v>
      </c>
    </row>
    <row r="195" spans="2:12">
      <c r="B195" s="71" t="str">
        <f t="shared" si="4"/>
        <v>GroBank/Financial</v>
      </c>
      <c r="C195" t="s">
        <v>156</v>
      </c>
      <c r="D195" s="11" t="s">
        <v>26</v>
      </c>
      <c r="E195" s="11" t="s">
        <v>419</v>
      </c>
      <c r="F195" s="11" t="s">
        <v>129</v>
      </c>
      <c r="G195" s="115">
        <v>164465.50400000002</v>
      </c>
      <c r="H195" s="47">
        <v>1.2298328189263102E-3</v>
      </c>
      <c r="J195" s="20"/>
      <c r="K195" s="20"/>
      <c r="L195" s="20">
        <f t="shared" si="5"/>
        <v>164465.50400000002</v>
      </c>
    </row>
    <row r="196" spans="2:12">
      <c r="B196" s="71" t="str">
        <f t="shared" si="4"/>
        <v>GroConference Room</v>
      </c>
      <c r="C196" t="s">
        <v>156</v>
      </c>
      <c r="D196" s="11" t="s">
        <v>26</v>
      </c>
      <c r="E196" s="11" t="s">
        <v>379</v>
      </c>
      <c r="F196" s="11" t="s">
        <v>129</v>
      </c>
      <c r="G196" s="115">
        <v>132895.65682</v>
      </c>
      <c r="H196" s="47">
        <v>9.9376122211016415E-4</v>
      </c>
      <c r="J196" s="20"/>
      <c r="K196" s="20"/>
      <c r="L196" s="20">
        <f t="shared" si="5"/>
        <v>132895.65682</v>
      </c>
    </row>
    <row r="197" spans="2:12">
      <c r="B197" s="71" t="str">
        <f t="shared" si="4"/>
        <v>GroComm/Ind Work (General Low Bay)</v>
      </c>
      <c r="C197" t="s">
        <v>156</v>
      </c>
      <c r="D197" s="11" t="s">
        <v>26</v>
      </c>
      <c r="E197" s="11" t="s">
        <v>388</v>
      </c>
      <c r="F197" s="11" t="s">
        <v>136</v>
      </c>
      <c r="G197" s="115">
        <v>121220</v>
      </c>
      <c r="H197" s="47">
        <v>9.0645351568829479E-4</v>
      </c>
      <c r="J197" s="20"/>
      <c r="K197" s="20"/>
      <c r="L197" s="20">
        <f t="shared" si="5"/>
        <v>121220</v>
      </c>
    </row>
    <row r="198" spans="2:12">
      <c r="B198" s="71" t="str">
        <f t="shared" ref="B198:B261" si="6">C198&amp;E198</f>
        <v>GroComm/Ind Work (General High Bay)</v>
      </c>
      <c r="C198" t="s">
        <v>156</v>
      </c>
      <c r="D198" s="11" t="s">
        <v>26</v>
      </c>
      <c r="E198" s="11" t="s">
        <v>396</v>
      </c>
      <c r="F198" s="11" t="s">
        <v>136</v>
      </c>
      <c r="G198" s="115">
        <v>106856.8</v>
      </c>
      <c r="H198" s="47">
        <v>7.9904901860419883E-4</v>
      </c>
      <c r="J198" s="20"/>
      <c r="K198" s="20"/>
      <c r="L198" s="20">
        <f t="shared" ref="L198:L261" si="7">IF(K198=0,G198,K198)</f>
        <v>106856.8</v>
      </c>
    </row>
    <row r="199" spans="2:12">
      <c r="B199" s="71" t="str">
        <f t="shared" si="6"/>
        <v>GroClassroom/Lecture</v>
      </c>
      <c r="C199" t="s">
        <v>156</v>
      </c>
      <c r="D199" s="11" t="s">
        <v>26</v>
      </c>
      <c r="E199" s="11" t="s">
        <v>389</v>
      </c>
      <c r="F199" s="11" t="s">
        <v>129</v>
      </c>
      <c r="G199" s="115">
        <v>79967.7</v>
      </c>
      <c r="H199" s="47">
        <v>5.9797890452488738E-4</v>
      </c>
      <c r="J199" s="20"/>
      <c r="K199" s="20"/>
      <c r="L199" s="20">
        <f t="shared" si="7"/>
        <v>79967.7</v>
      </c>
    </row>
    <row r="200" spans="2:12">
      <c r="B200" s="71" t="str">
        <f t="shared" si="6"/>
        <v>GroLoading Dock</v>
      </c>
      <c r="C200" t="s">
        <v>156</v>
      </c>
      <c r="D200" s="11" t="s">
        <v>26</v>
      </c>
      <c r="E200" s="11" t="s">
        <v>407</v>
      </c>
      <c r="F200" s="11" t="s">
        <v>133</v>
      </c>
      <c r="G200" s="115">
        <v>72154.074999999997</v>
      </c>
      <c r="H200" s="47">
        <v>5.3955052759434828E-4</v>
      </c>
      <c r="J200" s="20"/>
      <c r="K200" s="20"/>
      <c r="L200" s="20">
        <f t="shared" si="7"/>
        <v>72154.074999999997</v>
      </c>
    </row>
    <row r="201" spans="2:12">
      <c r="B201" s="71" t="str">
        <f t="shared" si="6"/>
        <v>GroStorage (Refrigerated/Freezer), Building</v>
      </c>
      <c r="C201" t="s">
        <v>156</v>
      </c>
      <c r="D201" s="11" t="s">
        <v>26</v>
      </c>
      <c r="E201" s="11" t="s">
        <v>425</v>
      </c>
      <c r="F201" s="12" t="s">
        <v>158</v>
      </c>
      <c r="G201" s="115">
        <v>59925.25</v>
      </c>
      <c r="H201" s="47">
        <v>4.4810636479953789E-4</v>
      </c>
      <c r="J201" s="20"/>
      <c r="K201" s="20"/>
      <c r="L201" s="20">
        <f t="shared" si="7"/>
        <v>59925.25</v>
      </c>
    </row>
    <row r="202" spans="2:12">
      <c r="B202" s="71" t="str">
        <f t="shared" si="6"/>
        <v>GroLocker and Dressing Room</v>
      </c>
      <c r="C202" t="s">
        <v>156</v>
      </c>
      <c r="D202" s="11" t="s">
        <v>26</v>
      </c>
      <c r="E202" s="11" t="s">
        <v>409</v>
      </c>
      <c r="F202" s="11" t="s">
        <v>129</v>
      </c>
      <c r="G202" s="115">
        <v>52339.582000000002</v>
      </c>
      <c r="H202" s="47">
        <v>3.9138259456818837E-4</v>
      </c>
      <c r="J202" s="20"/>
      <c r="K202" s="20"/>
      <c r="L202" s="20">
        <f t="shared" si="7"/>
        <v>52339.582000000002</v>
      </c>
    </row>
    <row r="203" spans="2:12">
      <c r="B203" s="71" t="str">
        <f t="shared" si="6"/>
        <v>GroConvention and Meeting Center</v>
      </c>
      <c r="C203" t="s">
        <v>156</v>
      </c>
      <c r="D203" s="11" t="s">
        <v>26</v>
      </c>
      <c r="E203" s="11" t="s">
        <v>404</v>
      </c>
      <c r="F203" s="11" t="s">
        <v>129</v>
      </c>
      <c r="G203" s="115">
        <v>41184.74</v>
      </c>
      <c r="H203" s="47">
        <v>3.0796941400518344E-4</v>
      </c>
      <c r="J203" s="20"/>
      <c r="K203" s="20"/>
      <c r="L203" s="20">
        <f t="shared" si="7"/>
        <v>41184.74</v>
      </c>
    </row>
    <row r="204" spans="2:12">
      <c r="B204" s="71" t="str">
        <f t="shared" si="6"/>
        <v>GroComputer (Network Room/Server Room</v>
      </c>
      <c r="C204" t="s">
        <v>156</v>
      </c>
      <c r="D204" s="11" t="s">
        <v>26</v>
      </c>
      <c r="E204" s="11" t="s">
        <v>416</v>
      </c>
      <c r="F204" s="11" t="s">
        <v>129</v>
      </c>
      <c r="G204" s="115">
        <v>23158.067520000004</v>
      </c>
      <c r="H204" s="47">
        <v>1.7317036561665495E-4</v>
      </c>
      <c r="J204" s="20"/>
      <c r="K204" s="20"/>
      <c r="L204" s="20">
        <f t="shared" si="7"/>
        <v>23158.067520000004</v>
      </c>
    </row>
    <row r="205" spans="2:12">
      <c r="B205" s="71" t="str">
        <f t="shared" si="6"/>
        <v>GroElevators</v>
      </c>
      <c r="C205" t="s">
        <v>156</v>
      </c>
      <c r="D205" s="11" t="s">
        <v>26</v>
      </c>
      <c r="E205" s="11" t="s">
        <v>450</v>
      </c>
      <c r="F205" s="11" t="s">
        <v>148</v>
      </c>
      <c r="G205" s="115">
        <v>20531.849999999999</v>
      </c>
      <c r="H205" s="47">
        <v>1.5353215324273811E-4</v>
      </c>
      <c r="J205" s="20"/>
      <c r="K205" s="20"/>
      <c r="L205" s="20">
        <f t="shared" si="7"/>
        <v>20531.849999999999</v>
      </c>
    </row>
    <row r="206" spans="2:12">
      <c r="B206" s="71" t="str">
        <f t="shared" si="6"/>
        <v>GroVacant Storage (Refrigerated/Freezer), Walk-in</v>
      </c>
      <c r="C206" t="s">
        <v>156</v>
      </c>
      <c r="D206" s="11" t="s">
        <v>26</v>
      </c>
      <c r="E206" s="11" t="s">
        <v>455</v>
      </c>
      <c r="F206" s="12" t="s">
        <v>158</v>
      </c>
      <c r="G206" s="115">
        <v>16232</v>
      </c>
      <c r="H206" s="47">
        <v>1.2137892646966177E-4</v>
      </c>
      <c r="J206" s="20"/>
      <c r="K206" s="20"/>
      <c r="L206" s="20">
        <f t="shared" si="7"/>
        <v>16232</v>
      </c>
    </row>
    <row r="207" spans="2:12">
      <c r="B207" s="71" t="str">
        <f t="shared" si="6"/>
        <v>GroStairwells (not stairways/hallways)</v>
      </c>
      <c r="C207" t="s">
        <v>156</v>
      </c>
      <c r="D207" s="11" t="s">
        <v>26</v>
      </c>
      <c r="E207" s="11" t="s">
        <v>423</v>
      </c>
      <c r="F207" s="11" t="s">
        <v>148</v>
      </c>
      <c r="G207" s="115">
        <v>8560.75</v>
      </c>
      <c r="H207" s="47">
        <v>6.4015194971362558E-5</v>
      </c>
      <c r="J207" s="20"/>
      <c r="K207" s="20"/>
      <c r="L207" s="20">
        <f t="shared" si="7"/>
        <v>8560.75</v>
      </c>
    </row>
    <row r="208" spans="2:12">
      <c r="B208" s="71" t="str">
        <f t="shared" si="6"/>
        <v>GroCopy Room</v>
      </c>
      <c r="C208" t="s">
        <v>156</v>
      </c>
      <c r="D208" s="11" t="s">
        <v>26</v>
      </c>
      <c r="E208" s="11" t="s">
        <v>395</v>
      </c>
      <c r="F208" s="11" t="s">
        <v>129</v>
      </c>
      <c r="G208" s="115">
        <v>8560.75</v>
      </c>
      <c r="H208" s="47">
        <v>6.4015194971362558E-5</v>
      </c>
      <c r="J208" s="20"/>
      <c r="K208" s="20"/>
      <c r="L208" s="20">
        <f t="shared" si="7"/>
        <v>8560.75</v>
      </c>
    </row>
    <row r="209" spans="2:12">
      <c r="B209" s="71" t="str">
        <f t="shared" si="6"/>
        <v>GroOutside/Outdoor Area</v>
      </c>
      <c r="C209" t="s">
        <v>156</v>
      </c>
      <c r="D209" s="11" t="s">
        <v>26</v>
      </c>
      <c r="E209" s="11" t="s">
        <v>430</v>
      </c>
      <c r="F209" s="11" t="s">
        <v>258</v>
      </c>
      <c r="G209" s="115">
        <v>0</v>
      </c>
      <c r="H209" s="47">
        <v>0</v>
      </c>
      <c r="J209" s="20"/>
      <c r="K209" s="20"/>
      <c r="L209" s="20">
        <f t="shared" si="7"/>
        <v>0</v>
      </c>
    </row>
    <row r="210" spans="2:12">
      <c r="B210" s="71" t="str">
        <f t="shared" si="6"/>
        <v>GroPatio Area</v>
      </c>
      <c r="C210" t="s">
        <v>156</v>
      </c>
      <c r="D210" s="11" t="s">
        <v>26</v>
      </c>
      <c r="E210" s="11" t="s">
        <v>447</v>
      </c>
      <c r="F210" s="11" t="s">
        <v>258</v>
      </c>
      <c r="G210" s="115">
        <v>0</v>
      </c>
      <c r="H210" s="47">
        <v>0</v>
      </c>
      <c r="J210" s="20"/>
      <c r="K210" s="20"/>
      <c r="L210" s="20">
        <f t="shared" si="7"/>
        <v>0</v>
      </c>
    </row>
    <row r="211" spans="2:12">
      <c r="B211" s="71" t="str">
        <f t="shared" si="6"/>
        <v>GroParking</v>
      </c>
      <c r="C211" t="s">
        <v>156</v>
      </c>
      <c r="D211" s="11" t="s">
        <v>26</v>
      </c>
      <c r="E211" s="11" t="s">
        <v>424</v>
      </c>
      <c r="F211" s="11" t="s">
        <v>258</v>
      </c>
      <c r="G211" s="115">
        <v>0</v>
      </c>
      <c r="H211" s="47">
        <v>0</v>
      </c>
      <c r="J211" s="20"/>
      <c r="K211" s="20"/>
      <c r="L211" s="20">
        <f t="shared" si="7"/>
        <v>0</v>
      </c>
    </row>
    <row r="212" spans="2:12">
      <c r="B212" s="71" t="str">
        <f t="shared" si="6"/>
        <v>MBTLaboratory</v>
      </c>
      <c r="C212" t="s">
        <v>177</v>
      </c>
      <c r="D212" s="11" t="s">
        <v>456</v>
      </c>
      <c r="E212" s="11" t="s">
        <v>179</v>
      </c>
      <c r="F212" s="11" t="s">
        <v>179</v>
      </c>
      <c r="G212" s="115">
        <v>5601620.4119999995</v>
      </c>
      <c r="H212" s="47">
        <v>0.16124321100075562</v>
      </c>
      <c r="J212" s="20"/>
      <c r="K212" s="20"/>
      <c r="L212" s="20">
        <f t="shared" si="7"/>
        <v>5601620.4119999995</v>
      </c>
    </row>
    <row r="213" spans="2:12">
      <c r="B213" s="71" t="str">
        <f t="shared" si="6"/>
        <v>MBTOffice (Open Plan)</v>
      </c>
      <c r="C213" t="s">
        <v>177</v>
      </c>
      <c r="D213" s="11" t="s">
        <v>456</v>
      </c>
      <c r="E213" s="11" t="s">
        <v>398</v>
      </c>
      <c r="F213" s="11" t="s">
        <v>178</v>
      </c>
      <c r="G213" s="115">
        <v>4565191.6619999995</v>
      </c>
      <c r="H213" s="47">
        <v>0.13140950444229355</v>
      </c>
      <c r="J213" s="20"/>
      <c r="K213" s="20"/>
      <c r="L213" s="20">
        <f t="shared" si="7"/>
        <v>4565191.6619999995</v>
      </c>
    </row>
    <row r="214" spans="2:12">
      <c r="B214" s="71" t="str">
        <f t="shared" si="6"/>
        <v>MBTOffice (General)</v>
      </c>
      <c r="C214" t="s">
        <v>177</v>
      </c>
      <c r="D214" s="11" t="s">
        <v>456</v>
      </c>
      <c r="E214" s="11" t="s">
        <v>386</v>
      </c>
      <c r="F214" s="11" t="s">
        <v>178</v>
      </c>
      <c r="G214" s="115">
        <v>4330586.4884000001</v>
      </c>
      <c r="H214" s="47">
        <v>0.12465637075483126</v>
      </c>
      <c r="J214" s="20"/>
      <c r="K214" s="20"/>
      <c r="L214" s="20">
        <f t="shared" si="7"/>
        <v>4330586.4884000001</v>
      </c>
    </row>
    <row r="215" spans="2:12">
      <c r="B215" s="71" t="str">
        <f t="shared" si="6"/>
        <v>MBTStorage (Conditioned)</v>
      </c>
      <c r="C215" t="s">
        <v>177</v>
      </c>
      <c r="D215" s="11" t="s">
        <v>456</v>
      </c>
      <c r="E215" s="11" t="s">
        <v>400</v>
      </c>
      <c r="F215" s="11" t="s">
        <v>147</v>
      </c>
      <c r="G215" s="115">
        <v>3637889.9832000001</v>
      </c>
      <c r="H215" s="47">
        <v>0.10471703168284102</v>
      </c>
      <c r="J215" s="20"/>
      <c r="K215" s="20"/>
      <c r="L215" s="20">
        <f t="shared" si="7"/>
        <v>3637889.9832000001</v>
      </c>
    </row>
    <row r="216" spans="2:12">
      <c r="B216" s="71" t="str">
        <f t="shared" si="6"/>
        <v>MBTOffice (Executive/Private)</v>
      </c>
      <c r="C216" t="s">
        <v>177</v>
      </c>
      <c r="D216" s="11" t="s">
        <v>456</v>
      </c>
      <c r="E216" s="11" t="s">
        <v>397</v>
      </c>
      <c r="F216" s="11" t="s">
        <v>180</v>
      </c>
      <c r="G216" s="115">
        <v>3466698.3740000003</v>
      </c>
      <c r="H216" s="47">
        <v>9.9789263870394954E-2</v>
      </c>
      <c r="J216" s="20"/>
      <c r="K216" s="20"/>
      <c r="L216" s="20">
        <f t="shared" si="7"/>
        <v>3466698.3740000003</v>
      </c>
    </row>
    <row r="217" spans="2:12">
      <c r="B217" s="71" t="str">
        <f t="shared" si="6"/>
        <v>MBTConference Room</v>
      </c>
      <c r="C217" t="s">
        <v>177</v>
      </c>
      <c r="D217" s="11" t="s">
        <v>456</v>
      </c>
      <c r="E217" s="11" t="s">
        <v>379</v>
      </c>
      <c r="F217" s="11" t="s">
        <v>138</v>
      </c>
      <c r="G217" s="115">
        <v>1994998.1032</v>
      </c>
      <c r="H217" s="47">
        <v>5.7426222492918337E-2</v>
      </c>
      <c r="J217" s="20"/>
      <c r="K217" s="20"/>
      <c r="L217" s="20">
        <f t="shared" si="7"/>
        <v>1994998.1032</v>
      </c>
    </row>
    <row r="218" spans="2:12">
      <c r="B218" s="71" t="str">
        <f t="shared" si="6"/>
        <v>MBTHallways/Corridors/Stairways</v>
      </c>
      <c r="C218" t="s">
        <v>177</v>
      </c>
      <c r="D218" s="11" t="s">
        <v>456</v>
      </c>
      <c r="E218" s="11" t="s">
        <v>385</v>
      </c>
      <c r="F218" s="11" t="s">
        <v>148</v>
      </c>
      <c r="G218" s="115">
        <v>1990421.7480000001</v>
      </c>
      <c r="H218" s="47">
        <v>5.7294491644903855E-2</v>
      </c>
      <c r="J218" s="20"/>
      <c r="K218" s="20"/>
      <c r="L218" s="20">
        <f t="shared" si="7"/>
        <v>1990421.7480000001</v>
      </c>
    </row>
    <row r="219" spans="2:12">
      <c r="B219" s="71" t="str">
        <f t="shared" si="6"/>
        <v>MBTLobby (Office Reception/Waiting)</v>
      </c>
      <c r="C219" t="s">
        <v>177</v>
      </c>
      <c r="D219" s="11" t="s">
        <v>456</v>
      </c>
      <c r="E219" s="11" t="s">
        <v>406</v>
      </c>
      <c r="F219" s="11" t="s">
        <v>137</v>
      </c>
      <c r="G219" s="115">
        <v>1382990.1355999999</v>
      </c>
      <c r="H219" s="47">
        <v>3.9809511149452449E-2</v>
      </c>
      <c r="J219" s="20"/>
      <c r="K219" s="20"/>
      <c r="L219" s="20">
        <f t="shared" si="7"/>
        <v>1382990.1355999999</v>
      </c>
    </row>
    <row r="220" spans="2:12">
      <c r="B220" s="71" t="str">
        <f t="shared" si="6"/>
        <v>MBTRestrooms</v>
      </c>
      <c r="C220" t="s">
        <v>177</v>
      </c>
      <c r="D220" s="11" t="s">
        <v>456</v>
      </c>
      <c r="E220" s="11" t="s">
        <v>366</v>
      </c>
      <c r="F220" s="11" t="s">
        <v>135</v>
      </c>
      <c r="G220" s="115">
        <v>1183567.7000000002</v>
      </c>
      <c r="H220" s="47">
        <v>3.4069116139313849E-2</v>
      </c>
      <c r="J220" s="20"/>
      <c r="K220" s="20"/>
      <c r="L220" s="20">
        <f t="shared" si="7"/>
        <v>1183567.7000000002</v>
      </c>
    </row>
    <row r="221" spans="2:12">
      <c r="B221" s="71" t="str">
        <f t="shared" si="6"/>
        <v>MBTKitchen/Break room and Food Preparation</v>
      </c>
      <c r="C221" t="s">
        <v>177</v>
      </c>
      <c r="D221" s="11" t="s">
        <v>456</v>
      </c>
      <c r="E221" s="11" t="s">
        <v>391</v>
      </c>
      <c r="F221" s="11" t="s">
        <v>174</v>
      </c>
      <c r="G221" s="115">
        <v>1025427.1527999999</v>
      </c>
      <c r="H221" s="47">
        <v>2.9517024468603797E-2</v>
      </c>
      <c r="J221" s="20"/>
      <c r="K221" s="20"/>
      <c r="L221" s="20">
        <f t="shared" si="7"/>
        <v>1025427.1527999999</v>
      </c>
    </row>
    <row r="222" spans="2:12">
      <c r="B222" s="71" t="str">
        <f t="shared" si="6"/>
        <v>MBTComm/Ind Work (General High Bay)</v>
      </c>
      <c r="C222" t="s">
        <v>177</v>
      </c>
      <c r="D222" s="11" t="s">
        <v>456</v>
      </c>
      <c r="E222" s="11" t="s">
        <v>396</v>
      </c>
      <c r="F222" s="11" t="s">
        <v>176</v>
      </c>
      <c r="G222" s="115">
        <v>1009343.664</v>
      </c>
      <c r="H222" s="47">
        <v>2.9054059614246456E-2</v>
      </c>
      <c r="J222" s="20"/>
      <c r="K222" s="20"/>
      <c r="L222" s="20">
        <f t="shared" si="7"/>
        <v>1009343.664</v>
      </c>
    </row>
    <row r="223" spans="2:12">
      <c r="B223" s="71" t="str">
        <f t="shared" si="6"/>
        <v>MBTStorage (Unconditioned)</v>
      </c>
      <c r="C223" t="s">
        <v>177</v>
      </c>
      <c r="D223" s="11" t="s">
        <v>456</v>
      </c>
      <c r="E223" s="11" t="s">
        <v>387</v>
      </c>
      <c r="F223" s="11" t="s">
        <v>147</v>
      </c>
      <c r="G223" s="115">
        <v>685103.93280000007</v>
      </c>
      <c r="H223" s="47">
        <v>1.9720786106332461E-2</v>
      </c>
      <c r="J223" s="20"/>
      <c r="K223" s="20"/>
      <c r="L223" s="20">
        <f t="shared" si="7"/>
        <v>685103.93280000007</v>
      </c>
    </row>
    <row r="224" spans="2:12">
      <c r="B224" s="71" t="str">
        <f t="shared" si="6"/>
        <v>MBTComm/Ind Work (Precision)</v>
      </c>
      <c r="C224" t="s">
        <v>177</v>
      </c>
      <c r="D224" s="11" t="s">
        <v>456</v>
      </c>
      <c r="E224" s="11" t="s">
        <v>408</v>
      </c>
      <c r="F224" s="11" t="s">
        <v>176</v>
      </c>
      <c r="G224" s="115">
        <v>650092.79999999993</v>
      </c>
      <c r="H224" s="47">
        <v>1.871298710207428E-2</v>
      </c>
      <c r="J224" s="20"/>
      <c r="K224" s="20"/>
      <c r="L224" s="20">
        <f t="shared" si="7"/>
        <v>650092.79999999993</v>
      </c>
    </row>
    <row r="225" spans="2:12">
      <c r="B225" s="71" t="str">
        <f t="shared" si="6"/>
        <v>MBTVacant Office (Open Plan)</v>
      </c>
      <c r="C225" t="s">
        <v>177</v>
      </c>
      <c r="D225" s="11" t="s">
        <v>456</v>
      </c>
      <c r="E225" s="11" t="s">
        <v>422</v>
      </c>
      <c r="F225" s="11" t="s">
        <v>178</v>
      </c>
      <c r="G225" s="115">
        <v>534004.79999999993</v>
      </c>
      <c r="H225" s="47">
        <v>1.537138226241816E-2</v>
      </c>
      <c r="J225" s="20"/>
      <c r="K225" s="20"/>
      <c r="L225" s="20">
        <f t="shared" si="7"/>
        <v>534004.79999999993</v>
      </c>
    </row>
    <row r="226" spans="2:12">
      <c r="B226" s="71" t="str">
        <f t="shared" si="6"/>
        <v>MBTComputer (Network Room/Server Room</v>
      </c>
      <c r="C226" t="s">
        <v>177</v>
      </c>
      <c r="D226" s="11" t="s">
        <v>456</v>
      </c>
      <c r="E226" s="11" t="s">
        <v>416</v>
      </c>
      <c r="F226" s="11" t="s">
        <v>181</v>
      </c>
      <c r="G226" s="115">
        <v>518860.26880000002</v>
      </c>
      <c r="H226" s="47">
        <v>1.4935445397692754E-2</v>
      </c>
      <c r="J226" s="20"/>
      <c r="K226" s="20"/>
      <c r="L226" s="20">
        <f t="shared" si="7"/>
        <v>518860.26880000002</v>
      </c>
    </row>
    <row r="227" spans="2:12">
      <c r="B227" s="71" t="str">
        <f t="shared" si="6"/>
        <v>MBTStorage (Refrigerated/Freezer), Walk-in</v>
      </c>
      <c r="C227" t="s">
        <v>177</v>
      </c>
      <c r="D227" s="11" t="s">
        <v>456</v>
      </c>
      <c r="E227" s="11" t="s">
        <v>403</v>
      </c>
      <c r="F227" s="11" t="s">
        <v>174</v>
      </c>
      <c r="G227" s="115">
        <v>502753.45360000001</v>
      </c>
      <c r="H227" s="47">
        <v>1.447180909054846E-2</v>
      </c>
      <c r="J227" s="20"/>
      <c r="K227" s="20"/>
      <c r="L227" s="20">
        <f t="shared" si="7"/>
        <v>502753.45360000001</v>
      </c>
    </row>
    <row r="228" spans="2:12">
      <c r="B228" s="71" t="str">
        <f t="shared" si="6"/>
        <v>MBTMechanical/Electrical Room</v>
      </c>
      <c r="C228" t="s">
        <v>177</v>
      </c>
      <c r="D228" s="11" t="s">
        <v>456</v>
      </c>
      <c r="E228" s="11" t="s">
        <v>378</v>
      </c>
      <c r="F228" s="11" t="s">
        <v>141</v>
      </c>
      <c r="G228" s="115">
        <v>483570.94479999994</v>
      </c>
      <c r="H228" s="47">
        <v>1.3919638631561947E-2</v>
      </c>
      <c r="J228" s="20"/>
      <c r="K228" s="20"/>
      <c r="L228" s="20">
        <f t="shared" si="7"/>
        <v>483570.94479999994</v>
      </c>
    </row>
    <row r="229" spans="2:12">
      <c r="B229" s="71" t="str">
        <f t="shared" si="6"/>
        <v>MBTCopy Room</v>
      </c>
      <c r="C229" t="s">
        <v>177</v>
      </c>
      <c r="D229" s="11" t="s">
        <v>456</v>
      </c>
      <c r="E229" s="11" t="s">
        <v>395</v>
      </c>
      <c r="F229" s="11" t="s">
        <v>178</v>
      </c>
      <c r="G229" s="115">
        <v>366035.7</v>
      </c>
      <c r="H229" s="47">
        <v>1.0536374703732655E-2</v>
      </c>
      <c r="J229" s="20"/>
      <c r="K229" s="20"/>
      <c r="L229" s="20">
        <f t="shared" si="7"/>
        <v>366035.7</v>
      </c>
    </row>
    <row r="230" spans="2:12">
      <c r="B230" s="71" t="str">
        <f t="shared" si="6"/>
        <v>MBTLobby (Main Entry and Assembly)</v>
      </c>
      <c r="C230" t="s">
        <v>177</v>
      </c>
      <c r="D230" s="11" t="s">
        <v>456</v>
      </c>
      <c r="E230" s="11" t="s">
        <v>392</v>
      </c>
      <c r="F230" s="11" t="s">
        <v>137</v>
      </c>
      <c r="G230" s="115">
        <v>181787</v>
      </c>
      <c r="H230" s="47">
        <v>5.2327572099318403E-3</v>
      </c>
      <c r="J230" s="20"/>
      <c r="K230" s="20"/>
      <c r="L230" s="20">
        <f t="shared" si="7"/>
        <v>181787</v>
      </c>
    </row>
    <row r="231" spans="2:12">
      <c r="B231" s="71" t="str">
        <f t="shared" si="6"/>
        <v>MBTComm/Ind Work (General Low Bay)</v>
      </c>
      <c r="C231" t="s">
        <v>177</v>
      </c>
      <c r="D231" s="11" t="s">
        <v>456</v>
      </c>
      <c r="E231" s="11" t="s">
        <v>388</v>
      </c>
      <c r="F231" s="11" t="s">
        <v>176</v>
      </c>
      <c r="G231" s="115">
        <v>170648.4</v>
      </c>
      <c r="H231" s="47">
        <v>4.9121314805972514E-3</v>
      </c>
      <c r="J231" s="20"/>
      <c r="K231" s="20"/>
      <c r="L231" s="20">
        <f t="shared" si="7"/>
        <v>170648.4</v>
      </c>
    </row>
    <row r="232" spans="2:12">
      <c r="B232" s="71" t="str">
        <f t="shared" si="6"/>
        <v>MBTLoading Dock</v>
      </c>
      <c r="C232" t="s">
        <v>177</v>
      </c>
      <c r="D232" s="11" t="s">
        <v>456</v>
      </c>
      <c r="E232" s="11" t="s">
        <v>407</v>
      </c>
      <c r="F232" s="11" t="s">
        <v>258</v>
      </c>
      <c r="G232" s="115">
        <v>159482.79999999999</v>
      </c>
      <c r="H232" s="47">
        <v>4.5907285535275767E-3</v>
      </c>
      <c r="J232" s="20"/>
      <c r="K232" s="20"/>
      <c r="L232" s="20">
        <f t="shared" si="7"/>
        <v>159482.79999999999</v>
      </c>
    </row>
    <row r="233" spans="2:12">
      <c r="B233" s="71" t="str">
        <f t="shared" si="6"/>
        <v>MBTVacant Conference Room</v>
      </c>
      <c r="C233" t="s">
        <v>177</v>
      </c>
      <c r="D233" s="11" t="s">
        <v>456</v>
      </c>
      <c r="E233" s="11" t="s">
        <v>457</v>
      </c>
      <c r="F233" s="11" t="s">
        <v>138</v>
      </c>
      <c r="G233" s="115">
        <v>104479.2</v>
      </c>
      <c r="H233" s="47">
        <v>3.0074443556905098E-3</v>
      </c>
      <c r="J233" s="20"/>
      <c r="K233" s="20"/>
      <c r="L233" s="20">
        <f t="shared" si="7"/>
        <v>104479.2</v>
      </c>
    </row>
    <row r="234" spans="2:12">
      <c r="B234" s="71" t="str">
        <f t="shared" si="6"/>
        <v>MBTExercise Centers/Gymnasium</v>
      </c>
      <c r="C234" t="s">
        <v>177</v>
      </c>
      <c r="D234" s="11" t="s">
        <v>456</v>
      </c>
      <c r="E234" s="11" t="s">
        <v>402</v>
      </c>
      <c r="F234" s="11" t="s">
        <v>258</v>
      </c>
      <c r="G234" s="115">
        <v>57668.956800000007</v>
      </c>
      <c r="H234" s="47">
        <v>1.6600067633243732E-3</v>
      </c>
      <c r="J234" s="20"/>
      <c r="K234" s="20"/>
      <c r="L234" s="20">
        <f t="shared" si="7"/>
        <v>57668.956800000007</v>
      </c>
    </row>
    <row r="235" spans="2:12">
      <c r="B235" s="71" t="str">
        <f t="shared" si="6"/>
        <v>MBTLocker and Dressing Room</v>
      </c>
      <c r="C235" t="s">
        <v>177</v>
      </c>
      <c r="D235" s="11" t="s">
        <v>456</v>
      </c>
      <c r="E235" s="11" t="s">
        <v>409</v>
      </c>
      <c r="F235" s="11" t="s">
        <v>258</v>
      </c>
      <c r="G235" s="115">
        <v>53497.399999999994</v>
      </c>
      <c r="H235" s="47">
        <v>1.5399280782597633E-3</v>
      </c>
      <c r="J235" s="20"/>
      <c r="K235" s="20"/>
      <c r="L235" s="20">
        <f t="shared" si="7"/>
        <v>53497.399999999994</v>
      </c>
    </row>
    <row r="236" spans="2:12">
      <c r="B236" s="71" t="str">
        <f t="shared" si="6"/>
        <v>MBTVacant Office (Executive/Private)</v>
      </c>
      <c r="C236" t="s">
        <v>177</v>
      </c>
      <c r="D236" s="11" t="s">
        <v>456</v>
      </c>
      <c r="E236" s="11" t="s">
        <v>458</v>
      </c>
      <c r="F236" s="11" t="s">
        <v>180</v>
      </c>
      <c r="G236" s="115">
        <v>46435.199999999997</v>
      </c>
      <c r="H236" s="47">
        <v>1.3366419358624487E-3</v>
      </c>
      <c r="J236" s="20"/>
      <c r="K236" s="20"/>
      <c r="L236" s="20">
        <f t="shared" si="7"/>
        <v>46435.199999999997</v>
      </c>
    </row>
    <row r="237" spans="2:12">
      <c r="B237" s="71" t="str">
        <f t="shared" si="6"/>
        <v>MBTClean Room</v>
      </c>
      <c r="C237" t="s">
        <v>177</v>
      </c>
      <c r="D237" s="11" t="s">
        <v>456</v>
      </c>
      <c r="E237" s="11" t="s">
        <v>459</v>
      </c>
      <c r="F237" s="11" t="s">
        <v>176</v>
      </c>
      <c r="G237" s="115">
        <v>23217.599999999999</v>
      </c>
      <c r="H237" s="47">
        <v>6.6832096793122435E-4</v>
      </c>
      <c r="J237" s="20"/>
      <c r="K237" s="20"/>
      <c r="L237" s="20">
        <f t="shared" si="7"/>
        <v>23217.599999999999</v>
      </c>
    </row>
    <row r="238" spans="2:12">
      <c r="B238" s="71" t="str">
        <f t="shared" si="6"/>
        <v>MBTComputer Room</v>
      </c>
      <c r="C238" t="s">
        <v>177</v>
      </c>
      <c r="D238" s="11" t="s">
        <v>456</v>
      </c>
      <c r="E238" s="11" t="s">
        <v>421</v>
      </c>
      <c r="F238" s="11" t="s">
        <v>181</v>
      </c>
      <c r="G238" s="115">
        <v>13819.999999999998</v>
      </c>
      <c r="H238" s="47">
        <v>3.9781009995906209E-4</v>
      </c>
      <c r="J238" s="20"/>
      <c r="K238" s="20"/>
      <c r="L238" s="20">
        <f t="shared" si="7"/>
        <v>13819.999999999998</v>
      </c>
    </row>
    <row r="239" spans="2:12">
      <c r="B239" s="71" t="str">
        <f t="shared" si="6"/>
        <v>MBTOutside/Outdoor Area</v>
      </c>
      <c r="C239" t="s">
        <v>177</v>
      </c>
      <c r="D239" s="11" t="s">
        <v>456</v>
      </c>
      <c r="E239" s="11" t="s">
        <v>430</v>
      </c>
      <c r="F239" s="11" t="s">
        <v>258</v>
      </c>
      <c r="G239" s="115">
        <v>0</v>
      </c>
      <c r="H239" s="47">
        <v>0</v>
      </c>
      <c r="J239" s="20"/>
      <c r="K239" s="20"/>
      <c r="L239" s="20">
        <f t="shared" si="7"/>
        <v>0</v>
      </c>
    </row>
    <row r="240" spans="2:12">
      <c r="B240" s="71" t="str">
        <f t="shared" si="6"/>
        <v>NrsPatient Rooms</v>
      </c>
      <c r="C240" t="s">
        <v>164</v>
      </c>
      <c r="D240" s="11" t="s">
        <v>107</v>
      </c>
      <c r="E240" s="11" t="s">
        <v>383</v>
      </c>
      <c r="F240" s="11" t="s">
        <v>161</v>
      </c>
      <c r="G240" s="115">
        <v>9242642.4453400001</v>
      </c>
      <c r="H240" s="47">
        <v>0.17029407550133233</v>
      </c>
      <c r="J240" s="20"/>
      <c r="K240" s="20"/>
      <c r="L240" s="20">
        <f t="shared" si="7"/>
        <v>9242642.4453400001</v>
      </c>
    </row>
    <row r="241" spans="2:12">
      <c r="B241" s="71" t="str">
        <f t="shared" si="6"/>
        <v>NrsHallways/Corridors/Stairways</v>
      </c>
      <c r="C241" t="s">
        <v>164</v>
      </c>
      <c r="D241" s="11" t="s">
        <v>107</v>
      </c>
      <c r="E241" s="11" t="s">
        <v>385</v>
      </c>
      <c r="F241" s="11" t="s">
        <v>148</v>
      </c>
      <c r="G241" s="115">
        <v>7637299.8246500008</v>
      </c>
      <c r="H241" s="47">
        <v>0.14071591762386043</v>
      </c>
      <c r="J241" s="20"/>
      <c r="K241" s="20"/>
      <c r="L241" s="20">
        <f t="shared" si="7"/>
        <v>7637299.8246500008</v>
      </c>
    </row>
    <row r="242" spans="2:12">
      <c r="B242" s="71" t="str">
        <f t="shared" si="6"/>
        <v>NrsDining Area</v>
      </c>
      <c r="C242" t="s">
        <v>164</v>
      </c>
      <c r="D242" s="11" t="s">
        <v>107</v>
      </c>
      <c r="E242" s="11" t="s">
        <v>405</v>
      </c>
      <c r="F242" s="11" t="s">
        <v>139</v>
      </c>
      <c r="G242" s="115">
        <v>5471867.4110700004</v>
      </c>
      <c r="H242" s="47">
        <v>0.10081820297006591</v>
      </c>
      <c r="J242" s="20"/>
      <c r="K242" s="20"/>
      <c r="L242" s="20">
        <f t="shared" si="7"/>
        <v>5471867.4110700004</v>
      </c>
    </row>
    <row r="243" spans="2:12">
      <c r="B243" s="71" t="str">
        <f t="shared" si="6"/>
        <v>NrsKitchen/Break room and Food Preparation</v>
      </c>
      <c r="C243" t="s">
        <v>164</v>
      </c>
      <c r="D243" s="11" t="s">
        <v>107</v>
      </c>
      <c r="E243" s="11" t="s">
        <v>391</v>
      </c>
      <c r="F243" s="11" t="s">
        <v>136</v>
      </c>
      <c r="G243" s="115">
        <v>3876529.2013450013</v>
      </c>
      <c r="H243" s="47">
        <v>7.142437462024756E-2</v>
      </c>
      <c r="J243" s="20"/>
      <c r="K243" s="20"/>
      <c r="L243" s="20">
        <f t="shared" si="7"/>
        <v>3876529.2013450013</v>
      </c>
    </row>
    <row r="244" spans="2:12">
      <c r="B244" s="71" t="str">
        <f t="shared" si="6"/>
        <v>NrsRestrooms</v>
      </c>
      <c r="C244" t="s">
        <v>164</v>
      </c>
      <c r="D244" s="11" t="s">
        <v>107</v>
      </c>
      <c r="E244" s="11" t="s">
        <v>366</v>
      </c>
      <c r="F244" s="11" t="s">
        <v>135</v>
      </c>
      <c r="G244" s="115">
        <v>3747781.3069500001</v>
      </c>
      <c r="H244" s="47">
        <v>6.9052217114598927E-2</v>
      </c>
      <c r="J244" s="20"/>
      <c r="K244" s="20"/>
      <c r="L244" s="20">
        <f t="shared" si="7"/>
        <v>3747781.3069500001</v>
      </c>
    </row>
    <row r="245" spans="2:12">
      <c r="B245" s="71" t="str">
        <f t="shared" si="6"/>
        <v>NrsLobby (Office Reception/Waiting)</v>
      </c>
      <c r="C245" t="s">
        <v>164</v>
      </c>
      <c r="D245" s="11" t="s">
        <v>107</v>
      </c>
      <c r="E245" s="11" t="s">
        <v>406</v>
      </c>
      <c r="F245" s="11" t="s">
        <v>137</v>
      </c>
      <c r="G245" s="115">
        <v>3271582.7277000002</v>
      </c>
      <c r="H245" s="47">
        <v>6.0278341322258511E-2</v>
      </c>
      <c r="J245" s="20"/>
      <c r="K245" s="20"/>
      <c r="L245" s="20">
        <f t="shared" si="7"/>
        <v>3271582.7277000002</v>
      </c>
    </row>
    <row r="246" spans="2:12">
      <c r="B246" s="71" t="str">
        <f t="shared" si="6"/>
        <v>NrsStorage (Conditioned)</v>
      </c>
      <c r="C246" t="s">
        <v>164</v>
      </c>
      <c r="D246" s="11" t="s">
        <v>107</v>
      </c>
      <c r="E246" s="11" t="s">
        <v>400</v>
      </c>
      <c r="F246" s="11" t="s">
        <v>147</v>
      </c>
      <c r="G246" s="115">
        <v>2860786.1013780003</v>
      </c>
      <c r="H246" s="47">
        <v>5.2709485109083014E-2</v>
      </c>
      <c r="J246" s="20"/>
      <c r="K246" s="20"/>
      <c r="L246" s="20">
        <f t="shared" si="7"/>
        <v>2860786.1013780003</v>
      </c>
    </row>
    <row r="247" spans="2:12">
      <c r="B247" s="71" t="str">
        <f t="shared" si="6"/>
        <v>NrsOffice (Executive/Private)</v>
      </c>
      <c r="C247" t="s">
        <v>164</v>
      </c>
      <c r="D247" s="11" t="s">
        <v>107</v>
      </c>
      <c r="E247" s="11" t="s">
        <v>397</v>
      </c>
      <c r="F247" s="11" t="s">
        <v>129</v>
      </c>
      <c r="G247" s="115">
        <v>2285784.4354500002</v>
      </c>
      <c r="H247" s="47">
        <v>4.2115179672080616E-2</v>
      </c>
      <c r="J247" s="20"/>
      <c r="K247" s="20"/>
      <c r="L247" s="20">
        <f t="shared" si="7"/>
        <v>2285784.4354500002</v>
      </c>
    </row>
    <row r="248" spans="2:12">
      <c r="B248" s="71" t="str">
        <f t="shared" si="6"/>
        <v>NrsLobby (Main Entry and Assembly)</v>
      </c>
      <c r="C248" t="s">
        <v>164</v>
      </c>
      <c r="D248" s="11" t="s">
        <v>107</v>
      </c>
      <c r="E248" s="11" t="s">
        <v>392</v>
      </c>
      <c r="F248" s="11" t="s">
        <v>137</v>
      </c>
      <c r="G248" s="115">
        <v>2211178.2494500005</v>
      </c>
      <c r="H248" s="47">
        <v>4.0740573703421074E-2</v>
      </c>
      <c r="J248" s="20"/>
      <c r="K248" s="20"/>
      <c r="L248" s="20">
        <f t="shared" si="7"/>
        <v>2211178.2494500005</v>
      </c>
    </row>
    <row r="249" spans="2:12">
      <c r="B249" s="71" t="str">
        <f t="shared" si="6"/>
        <v>NrsRetail Sales/Showroom</v>
      </c>
      <c r="C249" t="s">
        <v>164</v>
      </c>
      <c r="D249" s="11" t="s">
        <v>107</v>
      </c>
      <c r="E249" s="11" t="s">
        <v>401</v>
      </c>
      <c r="F249" s="11" t="s">
        <v>129</v>
      </c>
      <c r="G249" s="115">
        <v>1821868.3016749998</v>
      </c>
      <c r="H249" s="47">
        <v>3.3567605796040671E-2</v>
      </c>
      <c r="J249" s="20"/>
      <c r="K249" s="20"/>
      <c r="L249" s="20">
        <f t="shared" si="7"/>
        <v>1821868.3016749998</v>
      </c>
    </row>
    <row r="250" spans="2:12">
      <c r="B250" s="71" t="str">
        <f t="shared" si="6"/>
        <v>NrsOffice (General)</v>
      </c>
      <c r="C250" t="s">
        <v>164</v>
      </c>
      <c r="D250" s="11" t="s">
        <v>107</v>
      </c>
      <c r="E250" s="11" t="s">
        <v>386</v>
      </c>
      <c r="F250" s="11" t="s">
        <v>129</v>
      </c>
      <c r="G250" s="115">
        <v>1750719.2152910002</v>
      </c>
      <c r="H250" s="47">
        <v>3.2256696285023458E-2</v>
      </c>
      <c r="J250" s="20"/>
      <c r="K250" s="20"/>
      <c r="L250" s="20">
        <f t="shared" si="7"/>
        <v>1750719.2152910002</v>
      </c>
    </row>
    <row r="251" spans="2:12">
      <c r="B251" s="71" t="str">
        <f t="shared" si="6"/>
        <v>NrsOther Unlisted Activity Types</v>
      </c>
      <c r="C251" t="s">
        <v>164</v>
      </c>
      <c r="D251" s="11" t="s">
        <v>107</v>
      </c>
      <c r="E251" s="11" t="s">
        <v>393</v>
      </c>
      <c r="F251" s="11" t="s">
        <v>258</v>
      </c>
      <c r="G251" s="115">
        <v>1632806.3993000002</v>
      </c>
      <c r="H251" s="47">
        <v>3.0084173209756163E-2</v>
      </c>
      <c r="J251" s="20"/>
      <c r="K251" s="20"/>
      <c r="L251" s="20">
        <f t="shared" si="7"/>
        <v>1632806.3993000002</v>
      </c>
    </row>
    <row r="252" spans="2:12">
      <c r="B252" s="71" t="str">
        <f t="shared" si="6"/>
        <v>NrsLaundry</v>
      </c>
      <c r="C252" t="s">
        <v>164</v>
      </c>
      <c r="D252" s="11" t="s">
        <v>107</v>
      </c>
      <c r="E252" s="11" t="s">
        <v>165</v>
      </c>
      <c r="F252" s="11" t="s">
        <v>165</v>
      </c>
      <c r="G252" s="115">
        <v>1354400.2968560003</v>
      </c>
      <c r="H252" s="47">
        <v>2.4954589315321941E-2</v>
      </c>
      <c r="J252" s="20"/>
      <c r="K252" s="20"/>
      <c r="L252" s="20">
        <f t="shared" si="7"/>
        <v>1354400.2968560003</v>
      </c>
    </row>
    <row r="253" spans="2:12">
      <c r="B253" s="71" t="str">
        <f t="shared" si="6"/>
        <v>NrsOffice (Open Plan)</v>
      </c>
      <c r="C253" t="s">
        <v>164</v>
      </c>
      <c r="D253" s="11" t="s">
        <v>107</v>
      </c>
      <c r="E253" s="11" t="s">
        <v>398</v>
      </c>
      <c r="F253" s="11" t="s">
        <v>129</v>
      </c>
      <c r="G253" s="115">
        <v>921225.75079999992</v>
      </c>
      <c r="H253" s="47">
        <v>1.6973423832878323E-2</v>
      </c>
      <c r="J253" s="20"/>
      <c r="K253" s="20"/>
      <c r="L253" s="20">
        <f t="shared" si="7"/>
        <v>921225.75079999992</v>
      </c>
    </row>
    <row r="254" spans="2:12">
      <c r="B254" s="71" t="str">
        <f t="shared" si="6"/>
        <v>NrsMechanical/Electrical Room</v>
      </c>
      <c r="C254" t="s">
        <v>164</v>
      </c>
      <c r="D254" s="11" t="s">
        <v>107</v>
      </c>
      <c r="E254" s="11" t="s">
        <v>378</v>
      </c>
      <c r="F254" s="11" t="s">
        <v>141</v>
      </c>
      <c r="G254" s="115">
        <v>917325.12529999996</v>
      </c>
      <c r="H254" s="47">
        <v>1.6901555488156809E-2</v>
      </c>
      <c r="J254" s="20"/>
      <c r="K254" s="20"/>
      <c r="L254" s="20">
        <f t="shared" si="7"/>
        <v>917325.12529999996</v>
      </c>
    </row>
    <row r="255" spans="2:12">
      <c r="B255" s="71" t="str">
        <f t="shared" si="6"/>
        <v>NrsExercise Centers/Gymnasium</v>
      </c>
      <c r="C255" t="s">
        <v>164</v>
      </c>
      <c r="D255" s="11" t="s">
        <v>107</v>
      </c>
      <c r="E255" s="11" t="s">
        <v>402</v>
      </c>
      <c r="F255" s="11" t="s">
        <v>129</v>
      </c>
      <c r="G255" s="115">
        <v>893297.15640000009</v>
      </c>
      <c r="H255" s="47">
        <v>1.6458844350708959E-2</v>
      </c>
      <c r="J255" s="20"/>
      <c r="K255" s="20"/>
      <c r="L255" s="20">
        <f t="shared" si="7"/>
        <v>893297.15640000009</v>
      </c>
    </row>
    <row r="256" spans="2:12">
      <c r="B256" s="71" t="str">
        <f t="shared" si="6"/>
        <v>NrsBarber/Beauty Shop</v>
      </c>
      <c r="C256" t="s">
        <v>164</v>
      </c>
      <c r="D256" s="11" t="s">
        <v>107</v>
      </c>
      <c r="E256" s="11" t="s">
        <v>413</v>
      </c>
      <c r="F256" s="11" t="s">
        <v>129</v>
      </c>
      <c r="G256" s="115">
        <v>791127.96610000008</v>
      </c>
      <c r="H256" s="47">
        <v>1.4576394833727977E-2</v>
      </c>
      <c r="J256" s="20"/>
      <c r="K256" s="20"/>
      <c r="L256" s="20">
        <f t="shared" si="7"/>
        <v>791127.96610000008</v>
      </c>
    </row>
    <row r="257" spans="2:12">
      <c r="B257" s="71" t="str">
        <f t="shared" si="6"/>
        <v>NrsMedical Offices and Exam Rooms</v>
      </c>
      <c r="C257" t="s">
        <v>164</v>
      </c>
      <c r="D257" s="11" t="s">
        <v>107</v>
      </c>
      <c r="E257" s="11" t="s">
        <v>418</v>
      </c>
      <c r="F257" s="11" t="s">
        <v>129</v>
      </c>
      <c r="G257" s="115">
        <v>695781.57304999989</v>
      </c>
      <c r="H257" s="47">
        <v>1.2819654166450206E-2</v>
      </c>
      <c r="J257" s="20"/>
      <c r="K257" s="20"/>
      <c r="L257" s="20">
        <f t="shared" si="7"/>
        <v>695781.57304999989</v>
      </c>
    </row>
    <row r="258" spans="2:12">
      <c r="B258" s="71" t="str">
        <f t="shared" si="6"/>
        <v>NrsStorage (Unconditioned)</v>
      </c>
      <c r="C258" t="s">
        <v>164</v>
      </c>
      <c r="D258" s="11" t="s">
        <v>107</v>
      </c>
      <c r="E258" s="11" t="s">
        <v>387</v>
      </c>
      <c r="F258" s="11" t="s">
        <v>147</v>
      </c>
      <c r="G258" s="115">
        <v>506426.06679999997</v>
      </c>
      <c r="H258" s="47">
        <v>9.3308119799618075E-3</v>
      </c>
      <c r="J258" s="20"/>
      <c r="K258" s="20"/>
      <c r="L258" s="20">
        <f t="shared" si="7"/>
        <v>506426.06679999997</v>
      </c>
    </row>
    <row r="259" spans="2:12">
      <c r="B259" s="71" t="str">
        <f t="shared" si="6"/>
        <v>NrsAuditorium</v>
      </c>
      <c r="C259" t="s">
        <v>164</v>
      </c>
      <c r="D259" s="11" t="s">
        <v>107</v>
      </c>
      <c r="E259" s="11" t="s">
        <v>130</v>
      </c>
      <c r="F259" s="11" t="s">
        <v>129</v>
      </c>
      <c r="G259" s="115">
        <v>409478.99999999994</v>
      </c>
      <c r="H259" s="47">
        <v>7.5445791779349628E-3</v>
      </c>
      <c r="J259" s="20"/>
      <c r="K259" s="20"/>
      <c r="L259" s="20">
        <f t="shared" si="7"/>
        <v>409478.99999999994</v>
      </c>
    </row>
    <row r="260" spans="2:12">
      <c r="B260" s="71" t="str">
        <f t="shared" si="6"/>
        <v>NrsLibrary</v>
      </c>
      <c r="C260" t="s">
        <v>164</v>
      </c>
      <c r="D260" s="11" t="s">
        <v>107</v>
      </c>
      <c r="E260" s="11" t="s">
        <v>399</v>
      </c>
      <c r="F260" s="11" t="s">
        <v>129</v>
      </c>
      <c r="G260" s="115">
        <v>340962.23140000005</v>
      </c>
      <c r="H260" s="47">
        <v>6.2821696631150392E-3</v>
      </c>
      <c r="J260" s="20"/>
      <c r="K260" s="20"/>
      <c r="L260" s="20">
        <f t="shared" si="7"/>
        <v>340962.23140000005</v>
      </c>
    </row>
    <row r="261" spans="2:12">
      <c r="B261" s="71" t="str">
        <f t="shared" si="6"/>
        <v>NrsConference Room</v>
      </c>
      <c r="C261" t="s">
        <v>164</v>
      </c>
      <c r="D261" s="11" t="s">
        <v>107</v>
      </c>
      <c r="E261" s="11" t="s">
        <v>379</v>
      </c>
      <c r="F261" s="11" t="s">
        <v>129</v>
      </c>
      <c r="G261" s="115">
        <v>326653.58780000004</v>
      </c>
      <c r="H261" s="47">
        <v>6.0185353996508508E-3</v>
      </c>
      <c r="J261" s="20"/>
      <c r="K261" s="20"/>
      <c r="L261" s="20">
        <f t="shared" si="7"/>
        <v>326653.58780000004</v>
      </c>
    </row>
    <row r="262" spans="2:12">
      <c r="B262" s="71" t="str">
        <f t="shared" ref="B262:B325" si="8">C262&amp;E262</f>
        <v>NrsStairwells (not stairways/hallways)</v>
      </c>
      <c r="C262" t="s">
        <v>164</v>
      </c>
      <c r="D262" s="11" t="s">
        <v>107</v>
      </c>
      <c r="E262" s="11" t="s">
        <v>423</v>
      </c>
      <c r="F262" s="11" t="s">
        <v>148</v>
      </c>
      <c r="G262" s="115">
        <v>289972.94805000001</v>
      </c>
      <c r="H262" s="47">
        <v>5.3427010079209114E-3</v>
      </c>
      <c r="J262" s="20"/>
      <c r="K262" s="20"/>
      <c r="L262" s="20">
        <f t="shared" ref="L262:L325" si="9">IF(K262=0,G262,K262)</f>
        <v>289972.94805000001</v>
      </c>
    </row>
    <row r="263" spans="2:12">
      <c r="B263" s="71" t="str">
        <f t="shared" si="8"/>
        <v>NrsComm/Ind Work (General High Bay)</v>
      </c>
      <c r="C263" t="s">
        <v>164</v>
      </c>
      <c r="D263" s="11" t="s">
        <v>107</v>
      </c>
      <c r="E263" s="11" t="s">
        <v>396</v>
      </c>
      <c r="F263" s="11" t="s">
        <v>258</v>
      </c>
      <c r="G263" s="115">
        <v>239837.69999999998</v>
      </c>
      <c r="H263" s="47">
        <v>4.4189678042190501E-3</v>
      </c>
      <c r="J263" s="20"/>
      <c r="K263" s="20"/>
      <c r="L263" s="20">
        <f t="shared" si="9"/>
        <v>239837.69999999998</v>
      </c>
    </row>
    <row r="264" spans="2:12">
      <c r="B264" s="71" t="str">
        <f t="shared" si="8"/>
        <v>NrsStorage (Refrigerated/Freezer), Walk-in</v>
      </c>
      <c r="C264" t="s">
        <v>164</v>
      </c>
      <c r="D264" s="11" t="s">
        <v>107</v>
      </c>
      <c r="E264" s="11" t="s">
        <v>403</v>
      </c>
      <c r="F264" s="11" t="s">
        <v>258</v>
      </c>
      <c r="G264" s="115">
        <v>132595.42040999999</v>
      </c>
      <c r="H264" s="47">
        <v>2.4430475016174666E-3</v>
      </c>
      <c r="J264" s="20"/>
      <c r="K264" s="20"/>
      <c r="L264" s="20">
        <f t="shared" si="9"/>
        <v>132595.42040999999</v>
      </c>
    </row>
    <row r="265" spans="2:12">
      <c r="B265" s="71" t="str">
        <f t="shared" si="8"/>
        <v>NrsClassroom/Lecture</v>
      </c>
      <c r="C265" t="s">
        <v>164</v>
      </c>
      <c r="D265" s="11" t="s">
        <v>107</v>
      </c>
      <c r="E265" s="11" t="s">
        <v>389</v>
      </c>
      <c r="F265" s="11" t="s">
        <v>129</v>
      </c>
      <c r="G265" s="115">
        <v>127647.2632</v>
      </c>
      <c r="H265" s="47">
        <v>2.3518785677876129E-3</v>
      </c>
      <c r="J265" s="20"/>
      <c r="K265" s="20"/>
      <c r="L265" s="20">
        <f t="shared" si="9"/>
        <v>127647.2632</v>
      </c>
    </row>
    <row r="266" spans="2:12">
      <c r="B266" s="71" t="str">
        <f t="shared" si="8"/>
        <v>NrsElevators</v>
      </c>
      <c r="C266" t="s">
        <v>164</v>
      </c>
      <c r="D266" s="11" t="s">
        <v>107</v>
      </c>
      <c r="E266" s="11" t="s">
        <v>450</v>
      </c>
      <c r="F266" s="11" t="s">
        <v>148</v>
      </c>
      <c r="G266" s="115">
        <v>124563.99740000001</v>
      </c>
      <c r="H266" s="47">
        <v>2.2950699330231464E-3</v>
      </c>
      <c r="J266" s="20"/>
      <c r="K266" s="20"/>
      <c r="L266" s="20">
        <f t="shared" si="9"/>
        <v>124563.99740000001</v>
      </c>
    </row>
    <row r="267" spans="2:12">
      <c r="B267" s="71" t="str">
        <f t="shared" si="8"/>
        <v>NrsLocker and Dressing Room</v>
      </c>
      <c r="C267" t="s">
        <v>164</v>
      </c>
      <c r="D267" s="11" t="s">
        <v>107</v>
      </c>
      <c r="E267" s="11" t="s">
        <v>409</v>
      </c>
      <c r="F267" s="11" t="s">
        <v>129</v>
      </c>
      <c r="G267" s="115">
        <v>104016.00000000001</v>
      </c>
      <c r="H267" s="47">
        <v>1.9164766636923585E-3</v>
      </c>
      <c r="J267" s="20"/>
      <c r="K267" s="20"/>
      <c r="L267" s="20">
        <f t="shared" si="9"/>
        <v>104016.00000000001</v>
      </c>
    </row>
    <row r="268" spans="2:12">
      <c r="B268" s="71" t="str">
        <f t="shared" si="8"/>
        <v>NrsSmoking Lounge</v>
      </c>
      <c r="C268" t="s">
        <v>164</v>
      </c>
      <c r="D268" s="11" t="s">
        <v>107</v>
      </c>
      <c r="E268" s="11" t="s">
        <v>426</v>
      </c>
      <c r="F268" s="11" t="s">
        <v>137</v>
      </c>
      <c r="G268" s="115">
        <v>89879.836200000005</v>
      </c>
      <c r="H268" s="47">
        <v>1.6560203104694631E-3</v>
      </c>
      <c r="J268" s="20"/>
      <c r="K268" s="20"/>
      <c r="L268" s="20">
        <f t="shared" si="9"/>
        <v>89879.836200000005</v>
      </c>
    </row>
    <row r="269" spans="2:12">
      <c r="B269" s="71" t="str">
        <f t="shared" si="8"/>
        <v>NrsCopy Room</v>
      </c>
      <c r="C269" t="s">
        <v>164</v>
      </c>
      <c r="D269" s="11" t="s">
        <v>107</v>
      </c>
      <c r="E269" s="11" t="s">
        <v>395</v>
      </c>
      <c r="F269" s="11" t="s">
        <v>129</v>
      </c>
      <c r="G269" s="115">
        <v>53732.89026</v>
      </c>
      <c r="H269" s="47">
        <v>9.9001913413352197E-4</v>
      </c>
      <c r="J269" s="20"/>
      <c r="K269" s="20"/>
      <c r="L269" s="20">
        <f t="shared" si="9"/>
        <v>53732.89026</v>
      </c>
    </row>
    <row r="270" spans="2:12">
      <c r="B270" s="71" t="str">
        <f t="shared" si="8"/>
        <v>NrsLobby (Hotel)</v>
      </c>
      <c r="C270" t="s">
        <v>164</v>
      </c>
      <c r="D270" s="11" t="s">
        <v>107</v>
      </c>
      <c r="E270" s="11" t="s">
        <v>460</v>
      </c>
      <c r="F270" s="11" t="s">
        <v>137</v>
      </c>
      <c r="G270" s="115">
        <v>39839.861600000004</v>
      </c>
      <c r="H270" s="47">
        <v>7.340425034719015E-4</v>
      </c>
      <c r="J270" s="20"/>
      <c r="K270" s="20"/>
      <c r="L270" s="20">
        <f t="shared" si="9"/>
        <v>39839.861600000004</v>
      </c>
    </row>
    <row r="271" spans="2:12">
      <c r="B271" s="71" t="str">
        <f t="shared" si="8"/>
        <v>NrsConvention and Meeting Center</v>
      </c>
      <c r="C271" t="s">
        <v>164</v>
      </c>
      <c r="D271" s="11" t="s">
        <v>107</v>
      </c>
      <c r="E271" s="11" t="s">
        <v>404</v>
      </c>
      <c r="F271" s="11" t="s">
        <v>129</v>
      </c>
      <c r="G271" s="115">
        <v>27272.7</v>
      </c>
      <c r="H271" s="47">
        <v>5.0249474221160763E-4</v>
      </c>
      <c r="J271" s="20"/>
      <c r="K271" s="20"/>
      <c r="L271" s="20">
        <f t="shared" si="9"/>
        <v>27272.7</v>
      </c>
    </row>
    <row r="272" spans="2:12">
      <c r="B272" s="71" t="str">
        <f t="shared" si="8"/>
        <v>NrsUnknown</v>
      </c>
      <c r="C272" t="s">
        <v>164</v>
      </c>
      <c r="D272" s="11" t="s">
        <v>107</v>
      </c>
      <c r="E272" s="11" t="s">
        <v>394</v>
      </c>
      <c r="F272" s="11" t="s">
        <v>258</v>
      </c>
      <c r="G272" s="115">
        <v>23398.799999999999</v>
      </c>
      <c r="H272" s="47">
        <v>4.3111881016771219E-4</v>
      </c>
      <c r="J272" s="20"/>
      <c r="K272" s="20"/>
      <c r="L272" s="20">
        <f t="shared" si="9"/>
        <v>23398.799999999999</v>
      </c>
    </row>
    <row r="273" spans="2:12">
      <c r="B273" s="71" t="str">
        <f t="shared" si="8"/>
        <v>NrsVacant (Conditioned)</v>
      </c>
      <c r="C273" t="s">
        <v>164</v>
      </c>
      <c r="D273" s="11" t="s">
        <v>107</v>
      </c>
      <c r="E273" s="11" t="s">
        <v>445</v>
      </c>
      <c r="F273" s="11" t="s">
        <v>258</v>
      </c>
      <c r="G273" s="115">
        <v>21818.16</v>
      </c>
      <c r="H273" s="47">
        <v>4.0199579376928613E-4</v>
      </c>
      <c r="J273" s="20"/>
      <c r="K273" s="20"/>
      <c r="L273" s="20">
        <f t="shared" si="9"/>
        <v>21818.16</v>
      </c>
    </row>
    <row r="274" spans="2:12">
      <c r="B274" s="71" t="str">
        <f t="shared" si="8"/>
        <v>NrsComputer (Data Center)</v>
      </c>
      <c r="C274" t="s">
        <v>164</v>
      </c>
      <c r="D274" s="11" t="s">
        <v>107</v>
      </c>
      <c r="E274" s="11" t="s">
        <v>449</v>
      </c>
      <c r="F274" s="11" t="s">
        <v>129</v>
      </c>
      <c r="G274" s="115">
        <v>14671.702500000001</v>
      </c>
      <c r="H274" s="47">
        <v>2.703235603934667E-4</v>
      </c>
      <c r="J274" s="20"/>
      <c r="K274" s="20"/>
      <c r="L274" s="20">
        <f t="shared" si="9"/>
        <v>14671.702500000001</v>
      </c>
    </row>
    <row r="275" spans="2:12">
      <c r="B275" s="71" t="str">
        <f t="shared" si="8"/>
        <v>NrsComputer Room</v>
      </c>
      <c r="C275" t="s">
        <v>164</v>
      </c>
      <c r="D275" s="11" t="s">
        <v>107</v>
      </c>
      <c r="E275" s="11" t="s">
        <v>421</v>
      </c>
      <c r="F275" s="11" t="s">
        <v>129</v>
      </c>
      <c r="G275" s="115">
        <v>13125.586275</v>
      </c>
      <c r="H275" s="47">
        <v>2.4183663852982433E-4</v>
      </c>
      <c r="J275" s="20"/>
      <c r="K275" s="20"/>
      <c r="L275" s="20">
        <f t="shared" si="9"/>
        <v>13125.586275</v>
      </c>
    </row>
    <row r="276" spans="2:12">
      <c r="B276" s="71" t="str">
        <f t="shared" si="8"/>
        <v>NrsTheater (Performance)</v>
      </c>
      <c r="C276" t="s">
        <v>164</v>
      </c>
      <c r="D276" s="11" t="s">
        <v>107</v>
      </c>
      <c r="E276" s="11" t="s">
        <v>414</v>
      </c>
      <c r="F276" s="11" t="s">
        <v>129</v>
      </c>
      <c r="G276" s="115">
        <v>4700.5</v>
      </c>
      <c r="H276" s="47">
        <v>8.6605892917300512E-5</v>
      </c>
      <c r="J276" s="20"/>
      <c r="K276" s="20"/>
      <c r="L276" s="20">
        <f t="shared" si="9"/>
        <v>4700.5</v>
      </c>
    </row>
    <row r="277" spans="2:12">
      <c r="B277" s="71" t="str">
        <f t="shared" si="8"/>
        <v>NrsPatio Area</v>
      </c>
      <c r="C277" t="s">
        <v>164</v>
      </c>
      <c r="D277" s="11" t="s">
        <v>107</v>
      </c>
      <c r="E277" s="11" t="s">
        <v>447</v>
      </c>
      <c r="F277" s="11" t="s">
        <v>258</v>
      </c>
      <c r="G277" s="115">
        <v>0</v>
      </c>
      <c r="H277" s="47">
        <v>0</v>
      </c>
      <c r="J277" s="20"/>
      <c r="K277" s="20"/>
      <c r="L277" s="20">
        <f t="shared" si="9"/>
        <v>0</v>
      </c>
    </row>
    <row r="278" spans="2:12">
      <c r="B278" s="71" t="str">
        <f t="shared" si="8"/>
        <v>NrsResidential</v>
      </c>
      <c r="C278" t="s">
        <v>164</v>
      </c>
      <c r="D278" s="11" t="s">
        <v>107</v>
      </c>
      <c r="E278" s="11" t="s">
        <v>417</v>
      </c>
      <c r="F278" s="11" t="s">
        <v>258</v>
      </c>
      <c r="G278" s="115">
        <v>0</v>
      </c>
      <c r="H278" s="47">
        <v>0</v>
      </c>
      <c r="J278" s="20"/>
      <c r="K278" s="20"/>
      <c r="L278" s="20">
        <f t="shared" si="9"/>
        <v>0</v>
      </c>
    </row>
    <row r="279" spans="2:12">
      <c r="B279" s="71" t="str">
        <f t="shared" si="8"/>
        <v>NrsOutside/Outdoor Area</v>
      </c>
      <c r="C279" t="s">
        <v>164</v>
      </c>
      <c r="D279" s="11" t="s">
        <v>107</v>
      </c>
      <c r="E279" s="11" t="s">
        <v>430</v>
      </c>
      <c r="F279" s="11" t="s">
        <v>258</v>
      </c>
      <c r="G279" s="115">
        <v>0</v>
      </c>
      <c r="H279" s="47">
        <v>0</v>
      </c>
      <c r="J279" s="20"/>
      <c r="K279" s="20"/>
      <c r="L279" s="20">
        <f t="shared" si="9"/>
        <v>0</v>
      </c>
    </row>
    <row r="280" spans="2:12">
      <c r="B280" s="71" t="str">
        <f t="shared" si="8"/>
        <v>NrsParking</v>
      </c>
      <c r="C280" t="s">
        <v>164</v>
      </c>
      <c r="D280" s="11" t="s">
        <v>107</v>
      </c>
      <c r="E280" s="11" t="s">
        <v>424</v>
      </c>
      <c r="F280" s="11" t="s">
        <v>258</v>
      </c>
      <c r="G280" s="115">
        <v>0</v>
      </c>
      <c r="H280" s="47">
        <v>0</v>
      </c>
      <c r="J280" s="20"/>
      <c r="K280" s="20"/>
      <c r="L280" s="20">
        <f t="shared" si="9"/>
        <v>0</v>
      </c>
    </row>
    <row r="281" spans="2:12">
      <c r="B281" s="71" t="str">
        <f t="shared" si="8"/>
        <v>OfLNon-Surveyed Suite (Master-Metered Multi-Tenant Suites Only)</v>
      </c>
      <c r="C281" t="s">
        <v>182</v>
      </c>
      <c r="D281" s="11" t="s">
        <v>36</v>
      </c>
      <c r="E281" s="11" t="s">
        <v>448</v>
      </c>
      <c r="F281" s="12" t="s">
        <v>258</v>
      </c>
      <c r="G281" s="115">
        <v>318529833.28019863</v>
      </c>
      <c r="H281" s="47">
        <v>0.42421566390019844</v>
      </c>
      <c r="J281" s="20"/>
      <c r="K281" s="20"/>
      <c r="L281" s="20">
        <f t="shared" si="9"/>
        <v>318529833.28019863</v>
      </c>
    </row>
    <row r="282" spans="2:12">
      <c r="B282" s="71" t="str">
        <f t="shared" si="8"/>
        <v>OfLOffice (Open Plan)</v>
      </c>
      <c r="C282" t="s">
        <v>182</v>
      </c>
      <c r="D282" s="11" t="s">
        <v>36</v>
      </c>
      <c r="E282" s="11" t="s">
        <v>398</v>
      </c>
      <c r="F282" s="12" t="s">
        <v>178</v>
      </c>
      <c r="G282" s="115">
        <v>91753613.38815926</v>
      </c>
      <c r="H282" s="47">
        <v>0.12219678018184484</v>
      </c>
      <c r="J282" s="46"/>
      <c r="K282" s="75"/>
      <c r="L282" s="20">
        <f t="shared" si="9"/>
        <v>91753613.38815926</v>
      </c>
    </row>
    <row r="283" spans="2:12">
      <c r="B283" s="71" t="str">
        <f t="shared" si="8"/>
        <v>OfLOffice (General)</v>
      </c>
      <c r="C283" t="s">
        <v>182</v>
      </c>
      <c r="D283" s="11" t="s">
        <v>36</v>
      </c>
      <c r="E283" s="11" t="s">
        <v>386</v>
      </c>
      <c r="F283" s="12" t="s">
        <v>178</v>
      </c>
      <c r="G283" s="115">
        <v>73676373.233967975</v>
      </c>
      <c r="H283" s="47">
        <v>9.8121646137029117E-2</v>
      </c>
      <c r="J283" s="20"/>
      <c r="K283" s="20"/>
      <c r="L283" s="20">
        <f t="shared" si="9"/>
        <v>73676373.233967975</v>
      </c>
    </row>
    <row r="284" spans="2:12">
      <c r="B284" s="71" t="str">
        <f t="shared" si="8"/>
        <v>OfLOffice (Executive/Private)</v>
      </c>
      <c r="C284" t="s">
        <v>182</v>
      </c>
      <c r="D284" s="11" t="s">
        <v>36</v>
      </c>
      <c r="E284" s="11" t="s">
        <v>397</v>
      </c>
      <c r="F284" s="12" t="s">
        <v>180</v>
      </c>
      <c r="G284" s="115">
        <v>60009679.578442715</v>
      </c>
      <c r="H284" s="47">
        <v>7.9920445129589027E-2</v>
      </c>
      <c r="J284" s="20"/>
      <c r="K284" s="20"/>
      <c r="L284" s="20">
        <f t="shared" si="9"/>
        <v>60009679.578442715</v>
      </c>
    </row>
    <row r="285" spans="2:12">
      <c r="B285" s="71" t="str">
        <f t="shared" si="8"/>
        <v>OfLHallways/Corridors/Stairways</v>
      </c>
      <c r="C285" t="s">
        <v>182</v>
      </c>
      <c r="D285" s="11" t="s">
        <v>36</v>
      </c>
      <c r="E285" s="11" t="s">
        <v>385</v>
      </c>
      <c r="F285" s="12" t="s">
        <v>148</v>
      </c>
      <c r="G285" s="115">
        <v>51356092.804937519</v>
      </c>
      <c r="H285" s="47">
        <v>6.8395662598430468E-2</v>
      </c>
      <c r="J285" s="20"/>
      <c r="K285" s="20"/>
      <c r="L285" s="20">
        <f t="shared" si="9"/>
        <v>51356092.804937519</v>
      </c>
    </row>
    <row r="286" spans="2:12">
      <c r="B286" s="71" t="str">
        <f t="shared" si="8"/>
        <v>OfLVacant Office (Open Plan)</v>
      </c>
      <c r="C286" t="s">
        <v>182</v>
      </c>
      <c r="D286" s="11" t="s">
        <v>36</v>
      </c>
      <c r="E286" s="11" t="s">
        <v>422</v>
      </c>
      <c r="F286" s="12" t="s">
        <v>178</v>
      </c>
      <c r="G286" s="115">
        <v>22399103.300000001</v>
      </c>
      <c r="H286" s="47">
        <v>2.9830959252159065E-2</v>
      </c>
      <c r="J286" s="20"/>
      <c r="K286" s="20"/>
      <c r="L286" s="20">
        <f t="shared" si="9"/>
        <v>22399103.300000001</v>
      </c>
    </row>
    <row r="287" spans="2:12">
      <c r="B287" s="71" t="str">
        <f t="shared" si="8"/>
        <v>OfLRestrooms</v>
      </c>
      <c r="C287" t="s">
        <v>182</v>
      </c>
      <c r="D287" s="11" t="s">
        <v>36</v>
      </c>
      <c r="E287" s="11" t="s">
        <v>366</v>
      </c>
      <c r="F287" s="11" t="s">
        <v>173</v>
      </c>
      <c r="G287" s="115">
        <v>11705417.578674896</v>
      </c>
      <c r="H287" s="47">
        <v>1.5589188109104226E-2</v>
      </c>
      <c r="J287" s="20"/>
      <c r="K287" s="20"/>
      <c r="L287" s="20">
        <f t="shared" si="9"/>
        <v>11705417.578674896</v>
      </c>
    </row>
    <row r="288" spans="2:12">
      <c r="B288" s="71" t="str">
        <f t="shared" si="8"/>
        <v>OfLConference Room</v>
      </c>
      <c r="C288" t="s">
        <v>182</v>
      </c>
      <c r="D288" s="11" t="s">
        <v>36</v>
      </c>
      <c r="E288" s="11" t="s">
        <v>379</v>
      </c>
      <c r="F288" s="11" t="s">
        <v>138</v>
      </c>
      <c r="G288" s="115">
        <v>11410239.243782787</v>
      </c>
      <c r="H288" s="47">
        <v>1.5196071797154065E-2</v>
      </c>
      <c r="J288" s="20"/>
      <c r="K288" s="20"/>
      <c r="L288" s="20">
        <f t="shared" si="9"/>
        <v>11410239.243782787</v>
      </c>
    </row>
    <row r="289" spans="2:12">
      <c r="B289" s="71" t="str">
        <f t="shared" si="8"/>
        <v>OfLMedical Offices and Exam Rooms</v>
      </c>
      <c r="C289" t="s">
        <v>182</v>
      </c>
      <c r="D289" s="11" t="s">
        <v>36</v>
      </c>
      <c r="E289" s="11" t="s">
        <v>418</v>
      </c>
      <c r="F289" s="12" t="s">
        <v>180</v>
      </c>
      <c r="G289" s="115">
        <v>11334187.084269999</v>
      </c>
      <c r="H289" s="47">
        <v>1.5094786096513331E-2</v>
      </c>
      <c r="J289" s="20"/>
      <c r="K289" s="20"/>
      <c r="L289" s="20">
        <f t="shared" si="9"/>
        <v>11334187.084269999</v>
      </c>
    </row>
    <row r="290" spans="2:12">
      <c r="B290" s="71" t="str">
        <f t="shared" si="8"/>
        <v>OfLStorage (Conditioned)</v>
      </c>
      <c r="C290" t="s">
        <v>182</v>
      </c>
      <c r="D290" s="11" t="s">
        <v>36</v>
      </c>
      <c r="E290" s="11" t="s">
        <v>400</v>
      </c>
      <c r="F290" s="12" t="s">
        <v>147</v>
      </c>
      <c r="G290" s="115">
        <v>11008648.382168898</v>
      </c>
      <c r="H290" s="47">
        <v>1.4661236073223841E-2</v>
      </c>
      <c r="J290" s="46"/>
      <c r="K290" s="75"/>
      <c r="L290" s="20">
        <f t="shared" si="9"/>
        <v>11008648.382168898</v>
      </c>
    </row>
    <row r="291" spans="2:12">
      <c r="B291" s="71" t="str">
        <f t="shared" si="8"/>
        <v>OfLMechanical/Electrical Room</v>
      </c>
      <c r="C291" t="s">
        <v>182</v>
      </c>
      <c r="D291" s="11" t="s">
        <v>36</v>
      </c>
      <c r="E291" s="11" t="s">
        <v>378</v>
      </c>
      <c r="F291" s="11" t="s">
        <v>141</v>
      </c>
      <c r="G291" s="115">
        <v>7970766.6856162427</v>
      </c>
      <c r="H291" s="47">
        <v>1.0615407814431798E-2</v>
      </c>
      <c r="J291" s="20"/>
      <c r="K291" s="20"/>
      <c r="L291" s="20">
        <f t="shared" si="9"/>
        <v>7970766.6856162427</v>
      </c>
    </row>
    <row r="292" spans="2:12">
      <c r="B292" s="71" t="str">
        <f t="shared" si="8"/>
        <v>OfLLobby (Main Entry and Assembly)</v>
      </c>
      <c r="C292" t="s">
        <v>182</v>
      </c>
      <c r="D292" s="11" t="s">
        <v>36</v>
      </c>
      <c r="E292" s="11" t="s">
        <v>392</v>
      </c>
      <c r="F292" s="11" t="s">
        <v>137</v>
      </c>
      <c r="G292" s="115">
        <v>7528504.6546946531</v>
      </c>
      <c r="H292" s="47">
        <v>1.0026406529581299E-2</v>
      </c>
      <c r="J292" s="20"/>
      <c r="K292" s="20"/>
      <c r="L292" s="20">
        <f t="shared" si="9"/>
        <v>7528504.6546946531</v>
      </c>
    </row>
    <row r="293" spans="2:12">
      <c r="B293" s="71" t="str">
        <f t="shared" si="8"/>
        <v>OfLKitchen/Break room and Food Preparation</v>
      </c>
      <c r="C293" t="s">
        <v>182</v>
      </c>
      <c r="D293" s="11" t="s">
        <v>36</v>
      </c>
      <c r="E293" s="11" t="s">
        <v>391</v>
      </c>
      <c r="F293" s="11" t="s">
        <v>174</v>
      </c>
      <c r="G293" s="115">
        <v>7447111.390494789</v>
      </c>
      <c r="H293" s="47">
        <v>9.9180075854259607E-3</v>
      </c>
      <c r="J293" s="20"/>
      <c r="K293" s="20"/>
      <c r="L293" s="20">
        <f t="shared" si="9"/>
        <v>7447111.390494789</v>
      </c>
    </row>
    <row r="294" spans="2:12">
      <c r="B294" s="71" t="str">
        <f t="shared" si="8"/>
        <v>OfLVacant Office (Executive/Private)</v>
      </c>
      <c r="C294" t="s">
        <v>182</v>
      </c>
      <c r="D294" s="11" t="s">
        <v>36</v>
      </c>
      <c r="E294" s="11" t="s">
        <v>458</v>
      </c>
      <c r="F294" s="12" t="s">
        <v>180</v>
      </c>
      <c r="G294" s="115">
        <v>6524432.1229999997</v>
      </c>
      <c r="H294" s="47">
        <v>8.6891901964973144E-3</v>
      </c>
      <c r="J294" s="20"/>
      <c r="K294" s="20"/>
      <c r="L294" s="20">
        <f t="shared" si="9"/>
        <v>6524432.1229999997</v>
      </c>
    </row>
    <row r="295" spans="2:12">
      <c r="B295" s="71" t="str">
        <f t="shared" si="8"/>
        <v>OfLLobby (Office Reception/Waiting)</v>
      </c>
      <c r="C295" t="s">
        <v>182</v>
      </c>
      <c r="D295" s="11" t="s">
        <v>36</v>
      </c>
      <c r="E295" s="11" t="s">
        <v>406</v>
      </c>
      <c r="F295" s="11" t="s">
        <v>137</v>
      </c>
      <c r="G295" s="115">
        <v>6308395.6776228938</v>
      </c>
      <c r="H295" s="47">
        <v>8.401474464634703E-3</v>
      </c>
      <c r="J295" s="20"/>
      <c r="K295" s="20"/>
      <c r="L295" s="20">
        <f t="shared" si="9"/>
        <v>6308395.6776228938</v>
      </c>
    </row>
    <row r="296" spans="2:12">
      <c r="B296" s="71" t="str">
        <f t="shared" si="8"/>
        <v>OfLLaboratory</v>
      </c>
      <c r="C296" t="s">
        <v>182</v>
      </c>
      <c r="D296" s="11" t="s">
        <v>36</v>
      </c>
      <c r="E296" s="11" t="s">
        <v>179</v>
      </c>
      <c r="F296" s="12" t="s">
        <v>180</v>
      </c>
      <c r="G296" s="115">
        <v>6171303</v>
      </c>
      <c r="H296" s="47">
        <v>8.2188954557715251E-3</v>
      </c>
      <c r="J296" s="20"/>
      <c r="K296" s="20"/>
      <c r="L296" s="20">
        <f t="shared" si="9"/>
        <v>6171303</v>
      </c>
    </row>
    <row r="297" spans="2:12">
      <c r="B297" s="71" t="str">
        <f t="shared" si="8"/>
        <v>OfLVacant Non-Surveyed Suite (MM-MT Suites Only)</v>
      </c>
      <c r="C297" t="s">
        <v>182</v>
      </c>
      <c r="D297" s="11" t="s">
        <v>36</v>
      </c>
      <c r="E297" s="11" t="s">
        <v>461</v>
      </c>
      <c r="F297" s="11" t="s">
        <v>258</v>
      </c>
      <c r="G297" s="115">
        <v>5533175.1199999992</v>
      </c>
      <c r="H297" s="47">
        <v>7.3690414892537371E-3</v>
      </c>
      <c r="J297" s="20"/>
      <c r="K297" s="20"/>
      <c r="L297" s="20">
        <f t="shared" si="9"/>
        <v>5533175.1199999992</v>
      </c>
    </row>
    <row r="298" spans="2:12">
      <c r="B298" s="71" t="str">
        <f t="shared" si="8"/>
        <v>OfLParking</v>
      </c>
      <c r="C298" t="s">
        <v>182</v>
      </c>
      <c r="D298" s="11" t="s">
        <v>36</v>
      </c>
      <c r="E298" s="11" t="s">
        <v>424</v>
      </c>
      <c r="F298" s="11" t="s">
        <v>258</v>
      </c>
      <c r="G298" s="115">
        <v>5275454.4565100009</v>
      </c>
      <c r="H298" s="47">
        <v>7.0258110256034567E-3</v>
      </c>
      <c r="J298" s="20"/>
      <c r="K298" s="20"/>
      <c r="L298" s="20">
        <f t="shared" si="9"/>
        <v>5275454.4565100009</v>
      </c>
    </row>
    <row r="299" spans="2:12">
      <c r="B299" s="71" t="str">
        <f t="shared" si="8"/>
        <v>OfLVacant Office (General)</v>
      </c>
      <c r="C299" t="s">
        <v>182</v>
      </c>
      <c r="D299" s="11" t="s">
        <v>36</v>
      </c>
      <c r="E299" s="11" t="s">
        <v>429</v>
      </c>
      <c r="F299" s="12" t="s">
        <v>178</v>
      </c>
      <c r="G299" s="115">
        <v>5182653.8626996577</v>
      </c>
      <c r="H299" s="47">
        <v>6.9022198846789666E-3</v>
      </c>
      <c r="J299" s="20"/>
      <c r="K299" s="20"/>
      <c r="L299" s="20">
        <f t="shared" si="9"/>
        <v>5182653.8626996577</v>
      </c>
    </row>
    <row r="300" spans="2:12">
      <c r="B300" s="71" t="str">
        <f t="shared" si="8"/>
        <v>OfLVacant (Conditioned)</v>
      </c>
      <c r="C300" t="s">
        <v>182</v>
      </c>
      <c r="D300" s="11" t="s">
        <v>36</v>
      </c>
      <c r="E300" s="11" t="s">
        <v>445</v>
      </c>
      <c r="F300" s="12" t="s">
        <v>147</v>
      </c>
      <c r="G300" s="115">
        <v>4012622.8543139999</v>
      </c>
      <c r="H300" s="47">
        <v>5.3439812861313567E-3</v>
      </c>
      <c r="J300" s="20"/>
      <c r="K300" s="20"/>
      <c r="L300" s="20">
        <f t="shared" si="9"/>
        <v>4012622.8543139999</v>
      </c>
    </row>
    <row r="301" spans="2:12">
      <c r="B301" s="71" t="str">
        <f t="shared" si="8"/>
        <v>OfLStorage (Unconditioned)</v>
      </c>
      <c r="C301" t="s">
        <v>182</v>
      </c>
      <c r="D301" s="11" t="s">
        <v>36</v>
      </c>
      <c r="E301" s="11" t="s">
        <v>387</v>
      </c>
      <c r="F301" s="12" t="s">
        <v>147</v>
      </c>
      <c r="G301" s="115">
        <v>3593628.3039450203</v>
      </c>
      <c r="H301" s="47">
        <v>4.7859674589022221E-3</v>
      </c>
      <c r="J301" s="20"/>
      <c r="K301" s="20"/>
      <c r="L301" s="20">
        <f t="shared" si="9"/>
        <v>3593628.3039450203</v>
      </c>
    </row>
    <row r="302" spans="2:12">
      <c r="B302" s="71" t="str">
        <f t="shared" si="8"/>
        <v>OfLStairwells (not stairways/hallways)</v>
      </c>
      <c r="C302" t="s">
        <v>182</v>
      </c>
      <c r="D302" s="11" t="s">
        <v>36</v>
      </c>
      <c r="E302" s="11" t="s">
        <v>423</v>
      </c>
      <c r="F302" s="12" t="s">
        <v>148</v>
      </c>
      <c r="G302" s="115">
        <v>2901307.7641486134</v>
      </c>
      <c r="H302" s="47">
        <v>3.8639401109547989E-3</v>
      </c>
      <c r="J302" s="20"/>
      <c r="K302" s="20"/>
      <c r="L302" s="20">
        <f t="shared" si="9"/>
        <v>2901307.7641486134</v>
      </c>
    </row>
    <row r="303" spans="2:12">
      <c r="B303" s="71" t="str">
        <f t="shared" si="8"/>
        <v>OfLDining Area</v>
      </c>
      <c r="C303" t="s">
        <v>182</v>
      </c>
      <c r="D303" s="11" t="s">
        <v>36</v>
      </c>
      <c r="E303" s="11" t="s">
        <v>405</v>
      </c>
      <c r="F303" s="11" t="s">
        <v>174</v>
      </c>
      <c r="G303" s="115">
        <v>2194482.181816</v>
      </c>
      <c r="H303" s="47">
        <v>2.9225950551932233E-3</v>
      </c>
      <c r="J303" s="20"/>
      <c r="K303" s="20"/>
      <c r="L303" s="20">
        <f t="shared" si="9"/>
        <v>2194482.181816</v>
      </c>
    </row>
    <row r="304" spans="2:12">
      <c r="B304" s="71" t="str">
        <f t="shared" si="8"/>
        <v>OfLElevators</v>
      </c>
      <c r="C304" t="s">
        <v>182</v>
      </c>
      <c r="D304" s="11" t="s">
        <v>36</v>
      </c>
      <c r="E304" s="11" t="s">
        <v>450</v>
      </c>
      <c r="F304" s="12" t="s">
        <v>148</v>
      </c>
      <c r="G304" s="115">
        <v>1736416.8069222413</v>
      </c>
      <c r="H304" s="47">
        <v>2.3125469943281853E-3</v>
      </c>
      <c r="J304" s="20"/>
      <c r="K304" s="20"/>
      <c r="L304" s="20">
        <f t="shared" si="9"/>
        <v>1736416.8069222413</v>
      </c>
    </row>
    <row r="305" spans="2:12">
      <c r="B305" s="71" t="str">
        <f t="shared" si="8"/>
        <v>OfLComputer (Network Room/Server Room</v>
      </c>
      <c r="C305" t="s">
        <v>182</v>
      </c>
      <c r="D305" s="11" t="s">
        <v>36</v>
      </c>
      <c r="E305" s="11" t="s">
        <v>416</v>
      </c>
      <c r="F305" s="12" t="s">
        <v>180</v>
      </c>
      <c r="G305" s="115">
        <v>1438440.1751689999</v>
      </c>
      <c r="H305" s="47">
        <v>1.9157039314218879E-3</v>
      </c>
      <c r="J305" s="20"/>
      <c r="K305" s="20"/>
      <c r="L305" s="20">
        <f t="shared" si="9"/>
        <v>1438440.1751689999</v>
      </c>
    </row>
    <row r="306" spans="2:12">
      <c r="B306" s="71" t="str">
        <f t="shared" si="8"/>
        <v>OfLClassroom/Lecture</v>
      </c>
      <c r="C306" t="s">
        <v>182</v>
      </c>
      <c r="D306" s="11" t="s">
        <v>36</v>
      </c>
      <c r="E306" s="11" t="s">
        <v>389</v>
      </c>
      <c r="F306" s="11" t="s">
        <v>138</v>
      </c>
      <c r="G306" s="115">
        <v>1246024.8418000001</v>
      </c>
      <c r="H306" s="47">
        <v>1.6594466209240502E-3</v>
      </c>
      <c r="J306" s="20"/>
      <c r="K306" s="20"/>
      <c r="L306" s="20">
        <f t="shared" si="9"/>
        <v>1246024.8418000001</v>
      </c>
    </row>
    <row r="307" spans="2:12">
      <c r="B307" s="71" t="str">
        <f t="shared" si="8"/>
        <v>OfLExercise Centers/Gymnasium</v>
      </c>
      <c r="C307" t="s">
        <v>182</v>
      </c>
      <c r="D307" s="11" t="s">
        <v>36</v>
      </c>
      <c r="E307" s="11" t="s">
        <v>402</v>
      </c>
      <c r="F307" s="11" t="s">
        <v>137</v>
      </c>
      <c r="G307" s="115">
        <v>1190033.7744</v>
      </c>
      <c r="H307" s="47">
        <v>1.5848781336179403E-3</v>
      </c>
      <c r="J307" s="20"/>
      <c r="K307" s="20"/>
      <c r="L307" s="20">
        <f t="shared" si="9"/>
        <v>1190033.7744</v>
      </c>
    </row>
    <row r="308" spans="2:12">
      <c r="B308" s="71" t="str">
        <f t="shared" si="8"/>
        <v>OfLRetail Sales/Showroom</v>
      </c>
      <c r="C308" t="s">
        <v>182</v>
      </c>
      <c r="D308" s="11" t="s">
        <v>36</v>
      </c>
      <c r="E308" s="11" t="s">
        <v>401</v>
      </c>
      <c r="F308" s="11" t="s">
        <v>137</v>
      </c>
      <c r="G308" s="115">
        <v>1167505.3648497825</v>
      </c>
      <c r="H308" s="47">
        <v>1.5548749652630498E-3</v>
      </c>
      <c r="J308" s="20"/>
      <c r="K308" s="20"/>
      <c r="L308" s="20">
        <f t="shared" si="9"/>
        <v>1167505.3648497825</v>
      </c>
    </row>
    <row r="309" spans="2:12">
      <c r="B309" s="71" t="str">
        <f t="shared" si="8"/>
        <v>OfLCopy Room</v>
      </c>
      <c r="C309" t="s">
        <v>182</v>
      </c>
      <c r="D309" s="11" t="s">
        <v>36</v>
      </c>
      <c r="E309" s="11" t="s">
        <v>395</v>
      </c>
      <c r="F309" s="12" t="s">
        <v>183</v>
      </c>
      <c r="G309" s="115">
        <v>1042813.4929381574</v>
      </c>
      <c r="H309" s="47">
        <v>1.388811257254206E-3</v>
      </c>
      <c r="J309" s="46">
        <v>0.01</v>
      </c>
      <c r="K309" s="75">
        <f>J309*(SUMIFS($G$6:$G$1000,$C$6:$C$1000,C309,$F$6:$F$1000,"&lt;&gt;NA"))/(1-J309)</f>
        <v>4207288.8393716682</v>
      </c>
      <c r="L309" s="20">
        <f t="shared" si="9"/>
        <v>4207288.8393716682</v>
      </c>
    </row>
    <row r="310" spans="2:12">
      <c r="B310" s="71" t="str">
        <f t="shared" si="8"/>
        <v>OfLVacant Restrooms</v>
      </c>
      <c r="C310" t="s">
        <v>182</v>
      </c>
      <c r="D310" s="11" t="s">
        <v>36</v>
      </c>
      <c r="E310" s="11" t="s">
        <v>462</v>
      </c>
      <c r="F310" s="11" t="s">
        <v>173</v>
      </c>
      <c r="G310" s="115">
        <v>901911.95999999985</v>
      </c>
      <c r="H310" s="47">
        <v>1.2011596431985253E-3</v>
      </c>
      <c r="J310" s="46"/>
      <c r="K310" s="75"/>
      <c r="L310" s="20">
        <f t="shared" si="9"/>
        <v>901911.95999999985</v>
      </c>
    </row>
    <row r="311" spans="2:12">
      <c r="B311" s="71" t="str">
        <f t="shared" si="8"/>
        <v>OfLOther Unlisted Activity Types</v>
      </c>
      <c r="C311" t="s">
        <v>182</v>
      </c>
      <c r="D311" s="11" t="s">
        <v>36</v>
      </c>
      <c r="E311" s="11" t="s">
        <v>393</v>
      </c>
      <c r="F311" s="11" t="s">
        <v>258</v>
      </c>
      <c r="G311" s="115">
        <v>897534.6</v>
      </c>
      <c r="H311" s="47">
        <v>1.1953299076933532E-3</v>
      </c>
      <c r="J311" s="20"/>
      <c r="K311" s="20"/>
      <c r="L311" s="20">
        <f t="shared" si="9"/>
        <v>897534.6</v>
      </c>
    </row>
    <row r="312" spans="2:12">
      <c r="B312" s="71" t="str">
        <f t="shared" si="8"/>
        <v>OfLStorage (Refrigerated/Freezer), Walk-in</v>
      </c>
      <c r="C312" t="s">
        <v>182</v>
      </c>
      <c r="D312" s="11" t="s">
        <v>36</v>
      </c>
      <c r="E312" s="11" t="s">
        <v>403</v>
      </c>
      <c r="F312" s="11" t="s">
        <v>258</v>
      </c>
      <c r="G312" s="115">
        <v>884847.71530000004</v>
      </c>
      <c r="H312" s="47">
        <v>1.1784336089686388E-3</v>
      </c>
      <c r="J312" s="20"/>
      <c r="K312" s="20"/>
      <c r="L312" s="20">
        <f t="shared" si="9"/>
        <v>884847.71530000004</v>
      </c>
    </row>
    <row r="313" spans="2:12">
      <c r="B313" s="71" t="str">
        <f t="shared" si="8"/>
        <v>OfLLoading Dock</v>
      </c>
      <c r="C313" t="s">
        <v>182</v>
      </c>
      <c r="D313" s="11" t="s">
        <v>36</v>
      </c>
      <c r="E313" s="11" t="s">
        <v>407</v>
      </c>
      <c r="F313" s="11" t="s">
        <v>258</v>
      </c>
      <c r="G313" s="115">
        <v>810266.12800000003</v>
      </c>
      <c r="H313" s="47">
        <v>1.0791064054681465E-3</v>
      </c>
      <c r="J313" s="20"/>
      <c r="K313" s="20"/>
      <c r="L313" s="20">
        <f t="shared" si="9"/>
        <v>810266.12800000003</v>
      </c>
    </row>
    <row r="314" spans="2:12">
      <c r="B314" s="71" t="str">
        <f t="shared" si="8"/>
        <v>OfLAuditorium</v>
      </c>
      <c r="C314" t="s">
        <v>182</v>
      </c>
      <c r="D314" s="11" t="s">
        <v>36</v>
      </c>
      <c r="E314" s="11" t="s">
        <v>130</v>
      </c>
      <c r="F314" s="11" t="s">
        <v>138</v>
      </c>
      <c r="G314" s="115">
        <v>753993.9209599999</v>
      </c>
      <c r="H314" s="47">
        <v>1.0041634984795753E-3</v>
      </c>
      <c r="J314" s="46"/>
      <c r="K314" s="75"/>
      <c r="L314" s="20">
        <f t="shared" si="9"/>
        <v>753993.9209599999</v>
      </c>
    </row>
    <row r="315" spans="2:12">
      <c r="B315" s="71" t="str">
        <f t="shared" si="8"/>
        <v>OfLMall Arcade and Atrium</v>
      </c>
      <c r="C315" t="s">
        <v>182</v>
      </c>
      <c r="D315" s="11" t="s">
        <v>36</v>
      </c>
      <c r="E315" s="11" t="s">
        <v>412</v>
      </c>
      <c r="F315" s="11" t="s">
        <v>258</v>
      </c>
      <c r="G315" s="115">
        <v>723638.30800000008</v>
      </c>
      <c r="H315" s="47">
        <v>9.6373611881370852E-4</v>
      </c>
      <c r="J315" s="20"/>
      <c r="K315" s="20"/>
      <c r="L315" s="20">
        <f t="shared" si="9"/>
        <v>723638.30800000008</v>
      </c>
    </row>
    <row r="316" spans="2:12">
      <c r="B316" s="71" t="str">
        <f t="shared" si="8"/>
        <v>OfLVacant Kitchen/Break room and Food Preparation</v>
      </c>
      <c r="C316" t="s">
        <v>182</v>
      </c>
      <c r="D316" s="11" t="s">
        <v>36</v>
      </c>
      <c r="E316" s="11" t="s">
        <v>463</v>
      </c>
      <c r="F316" s="11" t="s">
        <v>174</v>
      </c>
      <c r="G316" s="115">
        <v>670943.45200000016</v>
      </c>
      <c r="H316" s="47">
        <v>8.9355750134492858E-4</v>
      </c>
      <c r="J316" s="20"/>
      <c r="K316" s="20"/>
      <c r="L316" s="20">
        <f t="shared" si="9"/>
        <v>670943.45200000016</v>
      </c>
    </row>
    <row r="317" spans="2:12">
      <c r="B317" s="71" t="str">
        <f t="shared" si="8"/>
        <v>OfLVacant (Unconditioned)</v>
      </c>
      <c r="C317" t="s">
        <v>182</v>
      </c>
      <c r="D317" s="11" t="s">
        <v>36</v>
      </c>
      <c r="E317" s="11" t="s">
        <v>451</v>
      </c>
      <c r="F317" s="12" t="s">
        <v>147</v>
      </c>
      <c r="G317" s="115">
        <v>669134.69000000006</v>
      </c>
      <c r="H317" s="47">
        <v>8.9114860556029887E-4</v>
      </c>
      <c r="J317" s="20"/>
      <c r="K317" s="20"/>
      <c r="L317" s="20">
        <f t="shared" si="9"/>
        <v>669134.69000000006</v>
      </c>
    </row>
    <row r="318" spans="2:12">
      <c r="B318" s="71" t="str">
        <f t="shared" si="8"/>
        <v>OfLVacant Storage (Conditioned)</v>
      </c>
      <c r="C318" t="s">
        <v>182</v>
      </c>
      <c r="D318" s="11" t="s">
        <v>36</v>
      </c>
      <c r="E318" s="11" t="s">
        <v>464</v>
      </c>
      <c r="F318" s="12" t="s">
        <v>147</v>
      </c>
      <c r="G318" s="115">
        <v>597114.00000000012</v>
      </c>
      <c r="H318" s="47">
        <v>7.9523198604533911E-4</v>
      </c>
      <c r="J318" s="20"/>
      <c r="K318" s="20"/>
      <c r="L318" s="20">
        <f t="shared" si="9"/>
        <v>597114.00000000012</v>
      </c>
    </row>
    <row r="319" spans="2:12">
      <c r="B319" s="71" t="str">
        <f t="shared" si="8"/>
        <v>OfLAuto Repair Workshop</v>
      </c>
      <c r="C319" t="s">
        <v>182</v>
      </c>
      <c r="D319" s="11" t="s">
        <v>36</v>
      </c>
      <c r="E319" s="11" t="s">
        <v>381</v>
      </c>
      <c r="F319" s="11" t="s">
        <v>258</v>
      </c>
      <c r="G319" s="115">
        <v>537950</v>
      </c>
      <c r="H319" s="47">
        <v>7.1643781069124167E-4</v>
      </c>
      <c r="J319" s="20"/>
      <c r="K319" s="20"/>
      <c r="L319" s="20">
        <f t="shared" si="9"/>
        <v>537950</v>
      </c>
    </row>
    <row r="320" spans="2:12">
      <c r="B320" s="71" t="str">
        <f t="shared" si="8"/>
        <v>OfLConvention and Meeting Center</v>
      </c>
      <c r="C320" t="s">
        <v>182</v>
      </c>
      <c r="D320" s="11" t="s">
        <v>36</v>
      </c>
      <c r="E320" s="11" t="s">
        <v>404</v>
      </c>
      <c r="F320" s="11" t="s">
        <v>258</v>
      </c>
      <c r="G320" s="115">
        <v>391200.28800000006</v>
      </c>
      <c r="H320" s="47">
        <v>5.2099763523841118E-4</v>
      </c>
      <c r="J320" s="20"/>
      <c r="K320" s="20"/>
      <c r="L320" s="20">
        <f t="shared" si="9"/>
        <v>391200.28800000006</v>
      </c>
    </row>
    <row r="321" spans="2:12">
      <c r="B321" s="71" t="str">
        <f t="shared" si="8"/>
        <v>OfLLobby (Hotel)</v>
      </c>
      <c r="C321" t="s">
        <v>182</v>
      </c>
      <c r="D321" s="11" t="s">
        <v>36</v>
      </c>
      <c r="E321" s="11" t="s">
        <v>460</v>
      </c>
      <c r="F321" s="11" t="s">
        <v>258</v>
      </c>
      <c r="G321" s="115">
        <v>220029.16627999998</v>
      </c>
      <c r="H321" s="47">
        <v>2.9303320787779972E-4</v>
      </c>
      <c r="J321" s="20"/>
      <c r="K321" s="20"/>
      <c r="L321" s="20">
        <f t="shared" si="9"/>
        <v>220029.16627999998</v>
      </c>
    </row>
    <row r="322" spans="2:12">
      <c r="B322" s="71" t="str">
        <f t="shared" si="8"/>
        <v>OfLExhibit Display Area/Museum</v>
      </c>
      <c r="C322" t="s">
        <v>182</v>
      </c>
      <c r="D322" s="11" t="s">
        <v>36</v>
      </c>
      <c r="E322" s="11" t="s">
        <v>428</v>
      </c>
      <c r="F322" s="11" t="s">
        <v>137</v>
      </c>
      <c r="G322" s="115">
        <v>134886.74400000001</v>
      </c>
      <c r="H322" s="47">
        <v>1.7964116286389066E-4</v>
      </c>
      <c r="J322" s="20"/>
      <c r="K322" s="20"/>
      <c r="L322" s="20">
        <f t="shared" si="9"/>
        <v>134886.74400000001</v>
      </c>
    </row>
    <row r="323" spans="2:12">
      <c r="B323" s="71" t="str">
        <f t="shared" si="8"/>
        <v>OfLPool/Spa Area</v>
      </c>
      <c r="C323" t="s">
        <v>182</v>
      </c>
      <c r="D323" s="11" t="s">
        <v>36</v>
      </c>
      <c r="E323" s="11" t="s">
        <v>427</v>
      </c>
      <c r="F323" s="11" t="s">
        <v>258</v>
      </c>
      <c r="G323" s="115">
        <v>125371.55250000002</v>
      </c>
      <c r="H323" s="47">
        <v>1.6696890156345774E-4</v>
      </c>
      <c r="J323" s="20"/>
      <c r="K323" s="20"/>
      <c r="L323" s="20">
        <f t="shared" si="9"/>
        <v>125371.55250000002</v>
      </c>
    </row>
    <row r="324" spans="2:12">
      <c r="B324" s="71" t="str">
        <f t="shared" si="8"/>
        <v>OfLComputer Room</v>
      </c>
      <c r="C324" t="s">
        <v>182</v>
      </c>
      <c r="D324" s="11" t="s">
        <v>36</v>
      </c>
      <c r="E324" s="11" t="s">
        <v>421</v>
      </c>
      <c r="F324" s="11" t="s">
        <v>180</v>
      </c>
      <c r="G324" s="115">
        <v>113088.8</v>
      </c>
      <c r="H324" s="47">
        <v>1.5061082309824277E-4</v>
      </c>
      <c r="J324" s="20"/>
      <c r="K324" s="20"/>
      <c r="L324" s="20">
        <f t="shared" si="9"/>
        <v>113088.8</v>
      </c>
    </row>
    <row r="325" spans="2:12">
      <c r="B325" s="71" t="str">
        <f t="shared" si="8"/>
        <v>OfLComm/Ind Work (General High Bay)</v>
      </c>
      <c r="C325" t="s">
        <v>182</v>
      </c>
      <c r="D325" s="11" t="s">
        <v>36</v>
      </c>
      <c r="E325" s="11" t="s">
        <v>396</v>
      </c>
      <c r="F325" s="11" t="s">
        <v>258</v>
      </c>
      <c r="G325" s="115">
        <v>97637.759999999995</v>
      </c>
      <c r="H325" s="47">
        <v>1.3003324289468702E-4</v>
      </c>
      <c r="J325" s="20"/>
      <c r="K325" s="20"/>
      <c r="L325" s="20">
        <f t="shared" si="9"/>
        <v>97637.759999999995</v>
      </c>
    </row>
    <row r="326" spans="2:12">
      <c r="B326" s="71" t="str">
        <f t="shared" ref="B326:B389" si="10">C326&amp;E326</f>
        <v>OfLVacant Hallways/Corridors/Stairways</v>
      </c>
      <c r="C326" t="s">
        <v>182</v>
      </c>
      <c r="D326" s="11" t="s">
        <v>36</v>
      </c>
      <c r="E326" s="11" t="s">
        <v>465</v>
      </c>
      <c r="F326" s="11" t="s">
        <v>148</v>
      </c>
      <c r="G326" s="115">
        <v>86377.012000000002</v>
      </c>
      <c r="H326" s="47">
        <v>1.1503626242463262E-4</v>
      </c>
      <c r="J326" s="20"/>
      <c r="K326" s="20"/>
      <c r="L326" s="20">
        <f t="shared" ref="L326:L389" si="11">IF(K326=0,G326,K326)</f>
        <v>86377.012000000002</v>
      </c>
    </row>
    <row r="327" spans="2:12">
      <c r="B327" s="71" t="str">
        <f t="shared" si="10"/>
        <v>OfLDry Cleaning</v>
      </c>
      <c r="C327" t="s">
        <v>182</v>
      </c>
      <c r="D327" s="11" t="s">
        <v>36</v>
      </c>
      <c r="E327" s="11" t="s">
        <v>288</v>
      </c>
      <c r="F327" s="11" t="s">
        <v>258</v>
      </c>
      <c r="G327" s="115">
        <v>77365.200100000002</v>
      </c>
      <c r="H327" s="47">
        <v>1.0303439833317936E-4</v>
      </c>
      <c r="J327" s="20"/>
      <c r="K327" s="20"/>
      <c r="L327" s="20">
        <f t="shared" si="11"/>
        <v>77365.200100000002</v>
      </c>
    </row>
    <row r="328" spans="2:12">
      <c r="B328" s="71" t="str">
        <f t="shared" si="10"/>
        <v>OfLVacant Medical Offices and Exam Rooms</v>
      </c>
      <c r="C328" t="s">
        <v>182</v>
      </c>
      <c r="D328" s="11" t="s">
        <v>36</v>
      </c>
      <c r="E328" s="11" t="s">
        <v>466</v>
      </c>
      <c r="F328" s="11" t="s">
        <v>180</v>
      </c>
      <c r="G328" s="115">
        <v>69588.600000000006</v>
      </c>
      <c r="H328" s="47">
        <v>9.2677580133968866E-5</v>
      </c>
      <c r="J328" s="20"/>
      <c r="K328" s="20"/>
      <c r="L328" s="20">
        <f t="shared" si="11"/>
        <v>69588.600000000006</v>
      </c>
    </row>
    <row r="329" spans="2:12">
      <c r="B329" s="71" t="str">
        <f t="shared" si="10"/>
        <v>OfLUnknown</v>
      </c>
      <c r="C329" t="s">
        <v>182</v>
      </c>
      <c r="D329" s="11" t="s">
        <v>36</v>
      </c>
      <c r="E329" s="11" t="s">
        <v>394</v>
      </c>
      <c r="F329" s="11" t="s">
        <v>258</v>
      </c>
      <c r="G329" s="115">
        <v>69003</v>
      </c>
      <c r="H329" s="47">
        <v>9.18976824075244E-5</v>
      </c>
      <c r="J329" s="20"/>
      <c r="K329" s="20"/>
      <c r="L329" s="20">
        <f t="shared" si="11"/>
        <v>69003</v>
      </c>
    </row>
    <row r="330" spans="2:12">
      <c r="B330" s="71" t="str">
        <f t="shared" si="10"/>
        <v>OfLLibrary</v>
      </c>
      <c r="C330" t="s">
        <v>182</v>
      </c>
      <c r="D330" s="11" t="s">
        <v>36</v>
      </c>
      <c r="E330" s="11" t="s">
        <v>399</v>
      </c>
      <c r="F330" s="11" t="s">
        <v>178</v>
      </c>
      <c r="G330" s="115">
        <v>66848.152000000002</v>
      </c>
      <c r="H330" s="47">
        <v>8.9027871861019334E-5</v>
      </c>
      <c r="J330" s="20"/>
      <c r="K330" s="20"/>
      <c r="L330" s="20">
        <f t="shared" si="11"/>
        <v>66848.152000000002</v>
      </c>
    </row>
    <row r="331" spans="2:12">
      <c r="B331" s="71" t="str">
        <f t="shared" si="10"/>
        <v>OfLVacant Lobby (Office Reception/Waiting)</v>
      </c>
      <c r="C331" t="s">
        <v>182</v>
      </c>
      <c r="D331" s="11" t="s">
        <v>36</v>
      </c>
      <c r="E331" s="11" t="s">
        <v>467</v>
      </c>
      <c r="F331" s="11" t="s">
        <v>137</v>
      </c>
      <c r="G331" s="115">
        <v>66297.90400000001</v>
      </c>
      <c r="H331" s="47">
        <v>8.8295055665355742E-5</v>
      </c>
      <c r="J331" s="20"/>
      <c r="K331" s="20"/>
      <c r="L331" s="20">
        <f t="shared" si="11"/>
        <v>66297.90400000001</v>
      </c>
    </row>
    <row r="332" spans="2:12">
      <c r="B332" s="71" t="str">
        <f t="shared" si="10"/>
        <v>OfLVacant Copy Room</v>
      </c>
      <c r="C332" t="s">
        <v>182</v>
      </c>
      <c r="D332" s="11" t="s">
        <v>36</v>
      </c>
      <c r="E332" s="11" t="s">
        <v>468</v>
      </c>
      <c r="F332" s="11" t="s">
        <v>178</v>
      </c>
      <c r="G332" s="115">
        <v>65995.650000000009</v>
      </c>
      <c r="H332" s="47">
        <v>8.7892516035217871E-5</v>
      </c>
      <c r="J332" s="20"/>
      <c r="K332" s="20"/>
      <c r="L332" s="20">
        <f t="shared" si="11"/>
        <v>65995.650000000009</v>
      </c>
    </row>
    <row r="333" spans="2:12">
      <c r="B333" s="71" t="str">
        <f t="shared" si="10"/>
        <v>OfLPatient Rooms</v>
      </c>
      <c r="C333" t="s">
        <v>182</v>
      </c>
      <c r="D333" s="11" t="s">
        <v>36</v>
      </c>
      <c r="E333" s="11" t="s">
        <v>383</v>
      </c>
      <c r="F333" s="11" t="s">
        <v>258</v>
      </c>
      <c r="G333" s="115">
        <v>50557.821930000006</v>
      </c>
      <c r="H333" s="47">
        <v>6.7332531381814024E-5</v>
      </c>
      <c r="J333" s="20"/>
      <c r="K333" s="20"/>
      <c r="L333" s="20">
        <f t="shared" si="11"/>
        <v>50557.821930000006</v>
      </c>
    </row>
    <row r="334" spans="2:12">
      <c r="B334" s="71" t="str">
        <f t="shared" si="10"/>
        <v>OfLBank/Financial</v>
      </c>
      <c r="C334" t="s">
        <v>182</v>
      </c>
      <c r="D334" s="11" t="s">
        <v>36</v>
      </c>
      <c r="E334" s="11" t="s">
        <v>419</v>
      </c>
      <c r="F334" s="11" t="s">
        <v>258</v>
      </c>
      <c r="G334" s="115">
        <v>39223.488000000005</v>
      </c>
      <c r="H334" s="47">
        <v>5.223754971724918E-5</v>
      </c>
      <c r="J334" s="20"/>
      <c r="K334" s="20"/>
      <c r="L334" s="20">
        <f t="shared" si="11"/>
        <v>39223.488000000005</v>
      </c>
    </row>
    <row r="335" spans="2:12">
      <c r="B335" s="71" t="str">
        <f t="shared" si="10"/>
        <v>OfLBarber/Beauty Shop</v>
      </c>
      <c r="C335" t="s">
        <v>182</v>
      </c>
      <c r="D335" s="11" t="s">
        <v>36</v>
      </c>
      <c r="E335" s="11" t="s">
        <v>413</v>
      </c>
      <c r="F335" s="11" t="s">
        <v>258</v>
      </c>
      <c r="G335" s="115">
        <v>28787.5</v>
      </c>
      <c r="H335" s="47">
        <v>3.833897848363997E-5</v>
      </c>
      <c r="J335" s="20"/>
      <c r="K335" s="20"/>
      <c r="L335" s="20">
        <f t="shared" si="11"/>
        <v>28787.5</v>
      </c>
    </row>
    <row r="336" spans="2:12">
      <c r="B336" s="71" t="str">
        <f t="shared" si="10"/>
        <v>OfLSurgery Rooms</v>
      </c>
      <c r="C336" t="s">
        <v>182</v>
      </c>
      <c r="D336" s="11" t="s">
        <v>36</v>
      </c>
      <c r="E336" s="11" t="s">
        <v>469</v>
      </c>
      <c r="F336" s="11" t="s">
        <v>258</v>
      </c>
      <c r="G336" s="115">
        <v>28087.67885</v>
      </c>
      <c r="H336" s="47">
        <v>3.7406961878785566E-5</v>
      </c>
      <c r="J336" s="20"/>
      <c r="K336" s="20"/>
      <c r="L336" s="20">
        <f t="shared" si="11"/>
        <v>28087.67885</v>
      </c>
    </row>
    <row r="337" spans="2:12">
      <c r="B337" s="71" t="str">
        <f t="shared" si="10"/>
        <v>OfLComm/Ind Work (Precision)</v>
      </c>
      <c r="C337" t="s">
        <v>182</v>
      </c>
      <c r="D337" s="11" t="s">
        <v>36</v>
      </c>
      <c r="E337" s="11" t="s">
        <v>408</v>
      </c>
      <c r="F337" s="11" t="s">
        <v>258</v>
      </c>
      <c r="G337" s="115">
        <v>20508.8</v>
      </c>
      <c r="H337" s="47">
        <v>2.7313467370396017E-5</v>
      </c>
      <c r="J337" s="20"/>
      <c r="K337" s="20"/>
      <c r="L337" s="20">
        <f t="shared" si="11"/>
        <v>20508.8</v>
      </c>
    </row>
    <row r="338" spans="2:12">
      <c r="B338" s="71" t="str">
        <f t="shared" si="10"/>
        <v>OfLVacant Mechanical/Electrical Room</v>
      </c>
      <c r="C338" t="s">
        <v>182</v>
      </c>
      <c r="D338" s="11" t="s">
        <v>36</v>
      </c>
      <c r="E338" s="11" t="s">
        <v>470</v>
      </c>
      <c r="F338" s="11" t="s">
        <v>141</v>
      </c>
      <c r="G338" s="115">
        <v>13057.743999999999</v>
      </c>
      <c r="H338" s="47">
        <v>1.7390206383356624E-5</v>
      </c>
      <c r="J338" s="20"/>
      <c r="K338" s="20"/>
      <c r="L338" s="20">
        <f t="shared" si="11"/>
        <v>13057.743999999999</v>
      </c>
    </row>
    <row r="339" spans="2:12">
      <c r="B339" s="71" t="str">
        <f t="shared" si="10"/>
        <v>OfLPatio Area</v>
      </c>
      <c r="C339" t="s">
        <v>182</v>
      </c>
      <c r="D339" s="11" t="s">
        <v>36</v>
      </c>
      <c r="E339" s="11" t="s">
        <v>447</v>
      </c>
      <c r="F339" s="11" t="s">
        <v>258</v>
      </c>
      <c r="G339" s="115">
        <v>5617.5357700000004</v>
      </c>
      <c r="H339" s="47">
        <v>7.4813923757571137E-6</v>
      </c>
      <c r="J339" s="20"/>
      <c r="K339" s="20"/>
      <c r="L339" s="20">
        <f t="shared" si="11"/>
        <v>5617.5357700000004</v>
      </c>
    </row>
    <row r="340" spans="2:12">
      <c r="B340" s="71" t="str">
        <f t="shared" si="10"/>
        <v>OfLVacant Conference Room</v>
      </c>
      <c r="C340" t="s">
        <v>182</v>
      </c>
      <c r="D340" s="11" t="s">
        <v>36</v>
      </c>
      <c r="E340" s="11" t="s">
        <v>457</v>
      </c>
      <c r="F340" s="11" t="s">
        <v>138</v>
      </c>
      <c r="G340" s="115">
        <v>2558.92</v>
      </c>
      <c r="H340" s="47">
        <v>3.4079506320922621E-6</v>
      </c>
      <c r="J340" s="20"/>
      <c r="K340" s="20"/>
      <c r="L340" s="20">
        <f t="shared" si="11"/>
        <v>2558.92</v>
      </c>
    </row>
    <row r="341" spans="2:12">
      <c r="B341" s="71" t="str">
        <f t="shared" si="10"/>
        <v>OfLOutside/Outdoor Area</v>
      </c>
      <c r="C341" t="s">
        <v>182</v>
      </c>
      <c r="D341" s="11" t="s">
        <v>36</v>
      </c>
      <c r="E341" s="11" t="s">
        <v>430</v>
      </c>
      <c r="F341" s="11" t="s">
        <v>258</v>
      </c>
      <c r="G341" s="115">
        <v>0</v>
      </c>
      <c r="H341" s="47">
        <v>0</v>
      </c>
      <c r="J341" s="20"/>
      <c r="K341" s="20"/>
      <c r="L341" s="20">
        <f t="shared" si="11"/>
        <v>0</v>
      </c>
    </row>
    <row r="342" spans="2:12">
      <c r="B342" s="71" t="str">
        <f t="shared" si="10"/>
        <v>OfSOffice (Open Plan)</v>
      </c>
      <c r="C342" t="s">
        <v>221</v>
      </c>
      <c r="D342" s="11" t="s">
        <v>34</v>
      </c>
      <c r="E342" s="11" t="s">
        <v>398</v>
      </c>
      <c r="F342" s="11" t="s">
        <v>178</v>
      </c>
      <c r="G342" s="115">
        <v>134171414.87191501</v>
      </c>
      <c r="H342" s="47">
        <v>0.17078978445276652</v>
      </c>
      <c r="J342" s="20"/>
      <c r="K342" s="20"/>
      <c r="L342" s="20">
        <f t="shared" si="11"/>
        <v>134171414.87191501</v>
      </c>
    </row>
    <row r="343" spans="2:12">
      <c r="B343" s="71" t="str">
        <f t="shared" si="10"/>
        <v>OfSOffice (General)</v>
      </c>
      <c r="C343" t="s">
        <v>221</v>
      </c>
      <c r="D343" s="11" t="s">
        <v>34</v>
      </c>
      <c r="E343" s="11" t="s">
        <v>386</v>
      </c>
      <c r="F343" s="11" t="s">
        <v>178</v>
      </c>
      <c r="G343" s="115">
        <v>103566590.64984097</v>
      </c>
      <c r="H343" s="47">
        <v>0.13183222156880414</v>
      </c>
      <c r="J343" s="20"/>
      <c r="K343" s="20"/>
      <c r="L343" s="20">
        <f t="shared" si="11"/>
        <v>103566590.64984097</v>
      </c>
    </row>
    <row r="344" spans="2:12">
      <c r="B344" s="71" t="str">
        <f t="shared" si="10"/>
        <v>OfSOffice (Executive/Private)</v>
      </c>
      <c r="C344" t="s">
        <v>221</v>
      </c>
      <c r="D344" s="11" t="s">
        <v>34</v>
      </c>
      <c r="E344" s="11" t="s">
        <v>397</v>
      </c>
      <c r="F344" s="11" t="s">
        <v>180</v>
      </c>
      <c r="G344" s="115">
        <v>98505905.146634921</v>
      </c>
      <c r="H344" s="47">
        <v>0.12539036219733588</v>
      </c>
      <c r="J344" s="20"/>
      <c r="K344" s="20"/>
      <c r="L344" s="20">
        <f t="shared" si="11"/>
        <v>98505905.146634921</v>
      </c>
    </row>
    <row r="345" spans="2:12">
      <c r="B345" s="71" t="str">
        <f t="shared" si="10"/>
        <v>OfSNon-Surveyed Suite (Master-Metered Multi-Tenant Suites Only)</v>
      </c>
      <c r="C345" t="s">
        <v>221</v>
      </c>
      <c r="D345" s="11" t="s">
        <v>34</v>
      </c>
      <c r="E345" s="11" t="s">
        <v>448</v>
      </c>
      <c r="F345" s="11" t="s">
        <v>180</v>
      </c>
      <c r="G345" s="115">
        <v>50212640.667267002</v>
      </c>
      <c r="H345" s="47">
        <v>6.391678946334084E-2</v>
      </c>
      <c r="J345" s="20"/>
      <c r="K345" s="20"/>
      <c r="L345" s="20">
        <f t="shared" si="11"/>
        <v>50212640.667267002</v>
      </c>
    </row>
    <row r="346" spans="2:12">
      <c r="B346" s="71" t="str">
        <f t="shared" si="10"/>
        <v>OfSHallways/Corridors/Stairways</v>
      </c>
      <c r="C346" t="s">
        <v>221</v>
      </c>
      <c r="D346" s="11" t="s">
        <v>34</v>
      </c>
      <c r="E346" s="11" t="s">
        <v>385</v>
      </c>
      <c r="F346" s="11" t="s">
        <v>134</v>
      </c>
      <c r="G346" s="115">
        <v>45681692.280319981</v>
      </c>
      <c r="H346" s="47">
        <v>5.8149244274136203E-2</v>
      </c>
      <c r="J346" s="20"/>
      <c r="K346" s="20"/>
      <c r="L346" s="20">
        <f t="shared" si="11"/>
        <v>45681692.280319981</v>
      </c>
    </row>
    <row r="347" spans="2:12">
      <c r="B347" s="71" t="str">
        <f t="shared" si="10"/>
        <v>OfSLobby (Office Reception/Waiting)</v>
      </c>
      <c r="C347" t="s">
        <v>221</v>
      </c>
      <c r="D347" s="11" t="s">
        <v>34</v>
      </c>
      <c r="E347" s="11" t="s">
        <v>406</v>
      </c>
      <c r="F347" s="11" t="s">
        <v>137</v>
      </c>
      <c r="G347" s="115">
        <v>34851226.377099991</v>
      </c>
      <c r="H347" s="47">
        <v>4.4362902832482613E-2</v>
      </c>
      <c r="J347" s="20"/>
      <c r="K347" s="20"/>
      <c r="L347" s="20">
        <f t="shared" si="11"/>
        <v>34851226.377099991</v>
      </c>
    </row>
    <row r="348" spans="2:12">
      <c r="B348" s="71" t="str">
        <f t="shared" si="10"/>
        <v>OfSStorage (Unconditioned)</v>
      </c>
      <c r="C348" t="s">
        <v>221</v>
      </c>
      <c r="D348" s="11" t="s">
        <v>34</v>
      </c>
      <c r="E348" s="11" t="s">
        <v>387</v>
      </c>
      <c r="F348" s="11" t="s">
        <v>147</v>
      </c>
      <c r="G348" s="115">
        <v>34205565.371560007</v>
      </c>
      <c r="H348" s="47">
        <v>4.3541026547798574E-2</v>
      </c>
      <c r="J348" s="20"/>
      <c r="K348" s="20"/>
      <c r="L348" s="20">
        <f t="shared" si="11"/>
        <v>34205565.371560007</v>
      </c>
    </row>
    <row r="349" spans="2:12">
      <c r="B349" s="71" t="str">
        <f t="shared" si="10"/>
        <v>OfSStorage (Conditioned)</v>
      </c>
      <c r="C349" t="s">
        <v>221</v>
      </c>
      <c r="D349" s="11" t="s">
        <v>34</v>
      </c>
      <c r="E349" s="11" t="s">
        <v>400</v>
      </c>
      <c r="F349" s="11" t="s">
        <v>147</v>
      </c>
      <c r="G349" s="115">
        <v>33290064.446102004</v>
      </c>
      <c r="H349" s="47">
        <v>4.2375665014758576E-2</v>
      </c>
      <c r="J349" s="20"/>
      <c r="K349" s="20"/>
      <c r="L349" s="20">
        <f t="shared" si="11"/>
        <v>33290064.446102004</v>
      </c>
    </row>
    <row r="350" spans="2:12">
      <c r="B350" s="71" t="str">
        <f t="shared" si="10"/>
        <v>OfSRestrooms</v>
      </c>
      <c r="C350" t="s">
        <v>221</v>
      </c>
      <c r="D350" s="11" t="s">
        <v>34</v>
      </c>
      <c r="E350" s="11" t="s">
        <v>366</v>
      </c>
      <c r="F350" s="11" t="s">
        <v>173</v>
      </c>
      <c r="G350" s="115">
        <v>32682781.662580017</v>
      </c>
      <c r="H350" s="47">
        <v>4.16026412242693E-2</v>
      </c>
      <c r="J350" s="20"/>
      <c r="K350" s="20"/>
      <c r="L350" s="20">
        <f t="shared" si="11"/>
        <v>32682781.662580017</v>
      </c>
    </row>
    <row r="351" spans="2:12">
      <c r="B351" s="71" t="str">
        <f t="shared" si="10"/>
        <v>OfSConference Room</v>
      </c>
      <c r="C351" t="s">
        <v>221</v>
      </c>
      <c r="D351" s="11" t="s">
        <v>34</v>
      </c>
      <c r="E351" s="11" t="s">
        <v>379</v>
      </c>
      <c r="F351" s="11" t="s">
        <v>138</v>
      </c>
      <c r="G351" s="115">
        <v>32532970.046342</v>
      </c>
      <c r="H351" s="47">
        <v>4.141194267890301E-2</v>
      </c>
      <c r="J351" s="20"/>
      <c r="K351" s="20"/>
      <c r="L351" s="20">
        <f t="shared" si="11"/>
        <v>32532970.046342</v>
      </c>
    </row>
    <row r="352" spans="2:12">
      <c r="B352" s="71" t="str">
        <f t="shared" si="10"/>
        <v>OfSKitchen/Break room and Food Preparation</v>
      </c>
      <c r="C352" t="s">
        <v>221</v>
      </c>
      <c r="D352" s="11" t="s">
        <v>34</v>
      </c>
      <c r="E352" s="11" t="s">
        <v>391</v>
      </c>
      <c r="F352" s="11" t="s">
        <v>174</v>
      </c>
      <c r="G352" s="115">
        <v>26745964.251056004</v>
      </c>
      <c r="H352" s="47">
        <v>3.4045534019149871E-2</v>
      </c>
      <c r="J352" s="20"/>
      <c r="K352" s="20"/>
      <c r="L352" s="20">
        <f t="shared" si="11"/>
        <v>26745964.251056004</v>
      </c>
    </row>
    <row r="353" spans="2:12">
      <c r="B353" s="71" t="str">
        <f t="shared" si="10"/>
        <v>OfSMedical Offices and Exam Rooms</v>
      </c>
      <c r="C353" t="s">
        <v>221</v>
      </c>
      <c r="D353" s="11" t="s">
        <v>34</v>
      </c>
      <c r="E353" s="11" t="s">
        <v>418</v>
      </c>
      <c r="F353" s="11" t="s">
        <v>180</v>
      </c>
      <c r="G353" s="115">
        <v>21786657.054190993</v>
      </c>
      <c r="H353" s="47">
        <v>2.7732721353380448E-2</v>
      </c>
      <c r="J353" s="20"/>
      <c r="K353" s="20"/>
      <c r="L353" s="20">
        <f t="shared" si="11"/>
        <v>21786657.054190993</v>
      </c>
    </row>
    <row r="354" spans="2:12">
      <c r="B354" s="71" t="str">
        <f t="shared" si="10"/>
        <v>OfSVacant (Conditioned)</v>
      </c>
      <c r="C354" t="s">
        <v>221</v>
      </c>
      <c r="D354" s="11" t="s">
        <v>34</v>
      </c>
      <c r="E354" s="11" t="s">
        <v>445</v>
      </c>
      <c r="F354" s="11" t="s">
        <v>178</v>
      </c>
      <c r="G354" s="115">
        <v>12975727.957384001</v>
      </c>
      <c r="H354" s="47">
        <v>1.6517093324796058E-2</v>
      </c>
      <c r="J354" s="20"/>
      <c r="K354" s="20"/>
      <c r="L354" s="20">
        <f t="shared" si="11"/>
        <v>12975727.957384001</v>
      </c>
    </row>
    <row r="355" spans="2:12">
      <c r="B355" s="71" t="str">
        <f t="shared" si="10"/>
        <v>OfSVacant Office (Open Plan)</v>
      </c>
      <c r="C355" t="s">
        <v>221</v>
      </c>
      <c r="D355" s="11" t="s">
        <v>34</v>
      </c>
      <c r="E355" s="11" t="s">
        <v>422</v>
      </c>
      <c r="F355" s="11" t="s">
        <v>178</v>
      </c>
      <c r="G355" s="115">
        <v>11776279.735199999</v>
      </c>
      <c r="H355" s="47">
        <v>1.4990288949030768E-2</v>
      </c>
      <c r="J355" s="20"/>
      <c r="K355" s="20"/>
      <c r="L355" s="20">
        <f t="shared" si="11"/>
        <v>11776279.735199999</v>
      </c>
    </row>
    <row r="356" spans="2:12">
      <c r="B356" s="71" t="str">
        <f t="shared" si="10"/>
        <v>OfSComm/Ind Work (General Low Bay)</v>
      </c>
      <c r="C356" t="s">
        <v>221</v>
      </c>
      <c r="D356" s="11" t="s">
        <v>34</v>
      </c>
      <c r="E356" s="11" t="s">
        <v>388</v>
      </c>
      <c r="F356" s="11" t="s">
        <v>178</v>
      </c>
      <c r="G356" s="115">
        <v>10151015.749399997</v>
      </c>
      <c r="H356" s="47">
        <v>1.292145419701885E-2</v>
      </c>
      <c r="J356" s="20"/>
      <c r="K356" s="20"/>
      <c r="L356" s="20">
        <f t="shared" si="11"/>
        <v>10151015.749399997</v>
      </c>
    </row>
    <row r="357" spans="2:12">
      <c r="B357" s="71" t="str">
        <f t="shared" si="10"/>
        <v>OfSPatient Rooms</v>
      </c>
      <c r="C357" t="s">
        <v>221</v>
      </c>
      <c r="D357" s="11" t="s">
        <v>34</v>
      </c>
      <c r="E357" s="11" t="s">
        <v>383</v>
      </c>
      <c r="F357" s="11" t="s">
        <v>258</v>
      </c>
      <c r="G357" s="115">
        <v>7476841.0343999993</v>
      </c>
      <c r="H357" s="47">
        <v>9.5174375992965153E-3</v>
      </c>
      <c r="J357" s="20"/>
      <c r="K357" s="20"/>
      <c r="L357" s="20">
        <f t="shared" si="11"/>
        <v>7476841.0343999993</v>
      </c>
    </row>
    <row r="358" spans="2:12">
      <c r="B358" s="71" t="str">
        <f t="shared" si="10"/>
        <v>OfSClassroom/Lecture</v>
      </c>
      <c r="C358" t="s">
        <v>221</v>
      </c>
      <c r="D358" s="11" t="s">
        <v>34</v>
      </c>
      <c r="E358" s="11" t="s">
        <v>389</v>
      </c>
      <c r="F358" s="11" t="s">
        <v>138</v>
      </c>
      <c r="G358" s="115">
        <v>7197733.1539349994</v>
      </c>
      <c r="H358" s="47">
        <v>9.1621549573925581E-3</v>
      </c>
      <c r="J358" s="20"/>
      <c r="K358" s="20"/>
      <c r="L358" s="20">
        <f t="shared" si="11"/>
        <v>7197733.1539349994</v>
      </c>
    </row>
    <row r="359" spans="2:12">
      <c r="B359" s="71" t="str">
        <f t="shared" si="10"/>
        <v>OfSLaboratory</v>
      </c>
      <c r="C359" t="s">
        <v>221</v>
      </c>
      <c r="D359" s="11" t="s">
        <v>34</v>
      </c>
      <c r="E359" s="11" t="s">
        <v>179</v>
      </c>
      <c r="F359" s="11" t="s">
        <v>180</v>
      </c>
      <c r="G359" s="115">
        <v>6822947.8906100001</v>
      </c>
      <c r="H359" s="47">
        <v>8.685082442353078E-3</v>
      </c>
      <c r="J359" s="20"/>
      <c r="K359" s="20"/>
      <c r="L359" s="20">
        <f t="shared" si="11"/>
        <v>6822947.8906100001</v>
      </c>
    </row>
    <row r="360" spans="2:12">
      <c r="B360" s="71" t="str">
        <f t="shared" si="10"/>
        <v>OfSMechanical/Electrical Room</v>
      </c>
      <c r="C360" t="s">
        <v>221</v>
      </c>
      <c r="D360" s="11" t="s">
        <v>34</v>
      </c>
      <c r="E360" s="11" t="s">
        <v>378</v>
      </c>
      <c r="F360" s="11" t="s">
        <v>141</v>
      </c>
      <c r="G360" s="115">
        <v>6195532.8156050025</v>
      </c>
      <c r="H360" s="47">
        <v>7.8864318093190972E-3</v>
      </c>
      <c r="J360" s="20"/>
      <c r="K360" s="20"/>
      <c r="L360" s="20">
        <f t="shared" si="11"/>
        <v>6195532.8156050025</v>
      </c>
    </row>
    <row r="361" spans="2:12">
      <c r="B361" s="71" t="str">
        <f t="shared" si="10"/>
        <v>OfSLobby (Main Entry and Assembly)</v>
      </c>
      <c r="C361" t="s">
        <v>221</v>
      </c>
      <c r="D361" s="11" t="s">
        <v>34</v>
      </c>
      <c r="E361" s="11" t="s">
        <v>392</v>
      </c>
      <c r="F361" s="11" t="s">
        <v>137</v>
      </c>
      <c r="G361" s="115">
        <v>6045502.2838749988</v>
      </c>
      <c r="H361" s="47">
        <v>7.6954546015437853E-3</v>
      </c>
      <c r="J361" s="20"/>
      <c r="K361" s="20"/>
      <c r="L361" s="20">
        <f t="shared" si="11"/>
        <v>6045502.2838749988</v>
      </c>
    </row>
    <row r="362" spans="2:12">
      <c r="B362" s="71" t="str">
        <f t="shared" si="10"/>
        <v>OfSAuto Repair Workshop</v>
      </c>
      <c r="C362" t="s">
        <v>221</v>
      </c>
      <c r="D362" s="11" t="s">
        <v>34</v>
      </c>
      <c r="E362" s="11" t="s">
        <v>381</v>
      </c>
      <c r="F362" s="11" t="s">
        <v>141</v>
      </c>
      <c r="G362" s="115">
        <v>5932713.8755999999</v>
      </c>
      <c r="H362" s="47">
        <v>7.5518837227806232E-3</v>
      </c>
      <c r="J362" s="20"/>
      <c r="K362" s="20"/>
      <c r="L362" s="20">
        <f t="shared" si="11"/>
        <v>5932713.8755999999</v>
      </c>
    </row>
    <row r="363" spans="2:12">
      <c r="B363" s="71" t="str">
        <f t="shared" si="10"/>
        <v>OfSCopy Room</v>
      </c>
      <c r="C363" t="s">
        <v>221</v>
      </c>
      <c r="D363" s="11" t="s">
        <v>34</v>
      </c>
      <c r="E363" s="11" t="s">
        <v>395</v>
      </c>
      <c r="F363" s="11" t="s">
        <v>183</v>
      </c>
      <c r="G363" s="115">
        <v>5378647.6711400002</v>
      </c>
      <c r="H363" s="47">
        <v>6.8466005018902269E-3</v>
      </c>
      <c r="J363" s="46">
        <v>0.01</v>
      </c>
      <c r="K363" s="75">
        <f>J363*(SUMIFS($G$6:$G$1000,$C$6:$C$1000,C363,$F$6:$F$1000,"&lt;&gt;NA"))/(1-J363)</f>
        <v>7705806.3324035164</v>
      </c>
      <c r="L363" s="20">
        <f t="shared" si="11"/>
        <v>7705806.3324035164</v>
      </c>
    </row>
    <row r="364" spans="2:12">
      <c r="B364" s="71" t="str">
        <f t="shared" si="10"/>
        <v>OfSOther Unlisted Activity Types</v>
      </c>
      <c r="C364" t="s">
        <v>221</v>
      </c>
      <c r="D364" s="11" t="s">
        <v>34</v>
      </c>
      <c r="E364" s="11" t="s">
        <v>393</v>
      </c>
      <c r="F364" s="11" t="s">
        <v>147</v>
      </c>
      <c r="G364" s="115">
        <v>5109735.5794000002</v>
      </c>
      <c r="H364" s="47">
        <v>6.5042963067018468E-3</v>
      </c>
      <c r="J364" s="20"/>
      <c r="K364" s="20"/>
      <c r="L364" s="20">
        <f t="shared" si="11"/>
        <v>5109735.5794000002</v>
      </c>
    </row>
    <row r="365" spans="2:12">
      <c r="B365" s="71" t="str">
        <f t="shared" si="10"/>
        <v>OfSComm/Ind Work (General High Bay)</v>
      </c>
      <c r="C365" t="s">
        <v>221</v>
      </c>
      <c r="D365" s="11" t="s">
        <v>34</v>
      </c>
      <c r="E365" s="11" t="s">
        <v>396</v>
      </c>
      <c r="F365" s="11" t="s">
        <v>258</v>
      </c>
      <c r="G365" s="115">
        <v>4773162.4399999995</v>
      </c>
      <c r="H365" s="47">
        <v>6.0758648558925012E-3</v>
      </c>
      <c r="J365" s="20"/>
      <c r="K365" s="20"/>
      <c r="L365" s="20">
        <f t="shared" si="11"/>
        <v>4773162.4399999995</v>
      </c>
    </row>
    <row r="366" spans="2:12">
      <c r="B366" s="71" t="str">
        <f t="shared" si="10"/>
        <v>OfSComputer (Network Room/Server Room</v>
      </c>
      <c r="C366" t="s">
        <v>221</v>
      </c>
      <c r="D366" s="11" t="s">
        <v>34</v>
      </c>
      <c r="E366" s="11" t="s">
        <v>416</v>
      </c>
      <c r="F366" s="11" t="s">
        <v>181</v>
      </c>
      <c r="G366" s="115">
        <v>4634457.7598520005</v>
      </c>
      <c r="H366" s="47">
        <v>5.8993045770307081E-3</v>
      </c>
      <c r="J366" s="20"/>
      <c r="K366" s="20"/>
      <c r="L366" s="20">
        <f t="shared" si="11"/>
        <v>4634457.7598520005</v>
      </c>
    </row>
    <row r="367" spans="2:12">
      <c r="B367" s="71" t="str">
        <f t="shared" si="10"/>
        <v>OfSComputer (Data Center)</v>
      </c>
      <c r="C367" t="s">
        <v>221</v>
      </c>
      <c r="D367" s="11" t="s">
        <v>34</v>
      </c>
      <c r="E367" s="11" t="s">
        <v>449</v>
      </c>
      <c r="F367" s="11" t="s">
        <v>181</v>
      </c>
      <c r="G367" s="115">
        <v>4142917.7357000005</v>
      </c>
      <c r="H367" s="47">
        <v>5.2736123246610849E-3</v>
      </c>
      <c r="J367" s="20"/>
      <c r="K367" s="20"/>
      <c r="L367" s="20">
        <f t="shared" si="11"/>
        <v>4142917.7357000005</v>
      </c>
    </row>
    <row r="368" spans="2:12">
      <c r="B368" s="71" t="str">
        <f t="shared" si="10"/>
        <v>OfSVacant Other Unlisted Activity Types</v>
      </c>
      <c r="C368" t="s">
        <v>221</v>
      </c>
      <c r="D368" s="11" t="s">
        <v>34</v>
      </c>
      <c r="E368" s="11" t="s">
        <v>444</v>
      </c>
      <c r="F368" s="11" t="s">
        <v>258</v>
      </c>
      <c r="G368" s="115">
        <v>3581992.7215999998</v>
      </c>
      <c r="H368" s="47">
        <v>4.5595983721082355E-3</v>
      </c>
      <c r="J368" s="20"/>
      <c r="K368" s="20"/>
      <c r="L368" s="20">
        <f t="shared" si="11"/>
        <v>3581992.7215999998</v>
      </c>
    </row>
    <row r="369" spans="2:12">
      <c r="B369" s="71" t="str">
        <f t="shared" si="10"/>
        <v>OfSRetail Sales/Showroom</v>
      </c>
      <c r="C369" t="s">
        <v>221</v>
      </c>
      <c r="D369" s="11" t="s">
        <v>34</v>
      </c>
      <c r="E369" s="11" t="s">
        <v>401</v>
      </c>
      <c r="F369" s="11" t="s">
        <v>137</v>
      </c>
      <c r="G369" s="115">
        <v>3316758.1078870003</v>
      </c>
      <c r="H369" s="47">
        <v>4.2219753206654198E-3</v>
      </c>
      <c r="J369" s="20"/>
      <c r="K369" s="20"/>
      <c r="L369" s="20">
        <f t="shared" si="11"/>
        <v>3316758.1078870003</v>
      </c>
    </row>
    <row r="370" spans="2:12">
      <c r="B370" s="71" t="str">
        <f t="shared" si="10"/>
        <v>OfSVacant Non-Surveyed Suite (MM-MT Suites Only)</v>
      </c>
      <c r="C370" t="s">
        <v>221</v>
      </c>
      <c r="D370" s="11" t="s">
        <v>34</v>
      </c>
      <c r="E370" s="11" t="s">
        <v>461</v>
      </c>
      <c r="F370" s="11" t="s">
        <v>180</v>
      </c>
      <c r="G370" s="115">
        <v>3035136.7516049994</v>
      </c>
      <c r="H370" s="47">
        <v>3.86349321937272E-3</v>
      </c>
      <c r="J370" s="20"/>
      <c r="K370" s="20"/>
      <c r="L370" s="20">
        <f t="shared" si="11"/>
        <v>3035136.7516049994</v>
      </c>
    </row>
    <row r="371" spans="2:12">
      <c r="B371" s="71" t="str">
        <f t="shared" si="10"/>
        <v>OfSVacant Office (General)</v>
      </c>
      <c r="C371" t="s">
        <v>221</v>
      </c>
      <c r="D371" s="11" t="s">
        <v>34</v>
      </c>
      <c r="E371" s="11" t="s">
        <v>429</v>
      </c>
      <c r="F371" s="11" t="s">
        <v>180</v>
      </c>
      <c r="G371" s="115">
        <v>2949725.1612070003</v>
      </c>
      <c r="H371" s="47">
        <v>3.754770902269871E-3</v>
      </c>
      <c r="J371" s="20"/>
      <c r="K371" s="20"/>
      <c r="L371" s="20">
        <f t="shared" si="11"/>
        <v>2949725.1612070003</v>
      </c>
    </row>
    <row r="372" spans="2:12">
      <c r="B372" s="71" t="str">
        <f t="shared" si="10"/>
        <v>OfSStairwells (not stairways/hallways)</v>
      </c>
      <c r="C372" t="s">
        <v>221</v>
      </c>
      <c r="D372" s="11" t="s">
        <v>34</v>
      </c>
      <c r="E372" s="11" t="s">
        <v>423</v>
      </c>
      <c r="F372" s="11" t="s">
        <v>134</v>
      </c>
      <c r="G372" s="115">
        <v>2889795.8860000004</v>
      </c>
      <c r="H372" s="47">
        <v>3.678485592132946E-3</v>
      </c>
      <c r="J372" s="20"/>
      <c r="K372" s="20"/>
      <c r="L372" s="20">
        <f t="shared" si="11"/>
        <v>2889795.8860000004</v>
      </c>
    </row>
    <row r="373" spans="2:12">
      <c r="B373" s="71" t="str">
        <f t="shared" si="10"/>
        <v>OfSVacant Office (Executive/Private)</v>
      </c>
      <c r="C373" t="s">
        <v>221</v>
      </c>
      <c r="D373" s="11" t="s">
        <v>34</v>
      </c>
      <c r="E373" s="11" t="s">
        <v>458</v>
      </c>
      <c r="F373" s="11" t="s">
        <v>180</v>
      </c>
      <c r="G373" s="115">
        <v>2339936.4320400003</v>
      </c>
      <c r="H373" s="47">
        <v>2.9785572377156165E-3</v>
      </c>
      <c r="J373" s="20"/>
      <c r="K373" s="20"/>
      <c r="L373" s="20">
        <f t="shared" si="11"/>
        <v>2339936.4320400003</v>
      </c>
    </row>
    <row r="374" spans="2:12">
      <c r="B374" s="71" t="str">
        <f t="shared" si="10"/>
        <v>OfSAuditorium</v>
      </c>
      <c r="C374" t="s">
        <v>221</v>
      </c>
      <c r="D374" s="11" t="s">
        <v>34</v>
      </c>
      <c r="E374" s="11" t="s">
        <v>130</v>
      </c>
      <c r="F374" s="11" t="s">
        <v>138</v>
      </c>
      <c r="G374" s="115">
        <v>1992037.6400000001</v>
      </c>
      <c r="H374" s="47">
        <v>2.5357091112304655E-3</v>
      </c>
      <c r="J374" s="20"/>
      <c r="K374" s="20"/>
      <c r="L374" s="20">
        <f t="shared" si="11"/>
        <v>1992037.6400000001</v>
      </c>
    </row>
    <row r="375" spans="2:12">
      <c r="B375" s="71" t="str">
        <f t="shared" si="10"/>
        <v>OfSBank/Financial</v>
      </c>
      <c r="C375" t="s">
        <v>221</v>
      </c>
      <c r="D375" s="11" t="s">
        <v>34</v>
      </c>
      <c r="E375" s="11" t="s">
        <v>419</v>
      </c>
      <c r="F375" s="11" t="s">
        <v>180</v>
      </c>
      <c r="G375" s="115">
        <v>1726523.129</v>
      </c>
      <c r="H375" s="47">
        <v>2.1977297722925717E-3</v>
      </c>
      <c r="J375" s="20"/>
      <c r="K375" s="20"/>
      <c r="L375" s="20">
        <f t="shared" si="11"/>
        <v>1726523.129</v>
      </c>
    </row>
    <row r="376" spans="2:12">
      <c r="B376" s="71" t="str">
        <f t="shared" si="10"/>
        <v>OfSLocker and Dressing Room</v>
      </c>
      <c r="C376" t="s">
        <v>221</v>
      </c>
      <c r="D376" s="11" t="s">
        <v>34</v>
      </c>
      <c r="E376" s="11" t="s">
        <v>409</v>
      </c>
      <c r="F376" s="11" t="s">
        <v>258</v>
      </c>
      <c r="G376" s="115">
        <v>1635297.584</v>
      </c>
      <c r="H376" s="47">
        <v>2.0816067427932576E-3</v>
      </c>
      <c r="J376" s="20"/>
      <c r="K376" s="20"/>
      <c r="L376" s="20">
        <f t="shared" si="11"/>
        <v>1635297.584</v>
      </c>
    </row>
    <row r="377" spans="2:12">
      <c r="B377" s="71" t="str">
        <f t="shared" si="10"/>
        <v>OfSConvention and Meeting Center</v>
      </c>
      <c r="C377" t="s">
        <v>221</v>
      </c>
      <c r="D377" s="11" t="s">
        <v>34</v>
      </c>
      <c r="E377" s="11" t="s">
        <v>404</v>
      </c>
      <c r="F377" s="11" t="s">
        <v>138</v>
      </c>
      <c r="G377" s="115">
        <v>1553960.26716</v>
      </c>
      <c r="H377" s="47">
        <v>1.9780706593113071E-3</v>
      </c>
      <c r="J377" s="20"/>
      <c r="K377" s="20"/>
      <c r="L377" s="20">
        <f t="shared" si="11"/>
        <v>1553960.26716</v>
      </c>
    </row>
    <row r="378" spans="2:12">
      <c r="B378" s="71" t="str">
        <f t="shared" si="10"/>
        <v>OfSDining Area</v>
      </c>
      <c r="C378" t="s">
        <v>221</v>
      </c>
      <c r="D378" s="11" t="s">
        <v>34</v>
      </c>
      <c r="E378" s="11" t="s">
        <v>405</v>
      </c>
      <c r="F378" s="11" t="s">
        <v>174</v>
      </c>
      <c r="G378" s="115">
        <v>1431205.84</v>
      </c>
      <c r="H378" s="47">
        <v>1.821813812983098E-3</v>
      </c>
      <c r="J378" s="20"/>
      <c r="K378" s="20"/>
      <c r="L378" s="20">
        <f t="shared" si="11"/>
        <v>1431205.84</v>
      </c>
    </row>
    <row r="379" spans="2:12">
      <c r="B379" s="71" t="str">
        <f t="shared" si="10"/>
        <v>OfSBarber/Beauty Shop</v>
      </c>
      <c r="C379" t="s">
        <v>221</v>
      </c>
      <c r="D379" s="11" t="s">
        <v>34</v>
      </c>
      <c r="E379" s="11" t="s">
        <v>413</v>
      </c>
      <c r="F379" s="11" t="s">
        <v>258</v>
      </c>
      <c r="G379" s="115">
        <v>1286553.875</v>
      </c>
      <c r="H379" s="47">
        <v>1.6376831026778998E-3</v>
      </c>
      <c r="J379" s="20"/>
      <c r="K379" s="20"/>
      <c r="L379" s="20">
        <f t="shared" si="11"/>
        <v>1286553.875</v>
      </c>
    </row>
    <row r="380" spans="2:12">
      <c r="B380" s="71" t="str">
        <f t="shared" si="10"/>
        <v>OfSComputer Room</v>
      </c>
      <c r="C380" t="s">
        <v>221</v>
      </c>
      <c r="D380" s="11" t="s">
        <v>34</v>
      </c>
      <c r="E380" s="11" t="s">
        <v>421</v>
      </c>
      <c r="F380" s="11" t="s">
        <v>181</v>
      </c>
      <c r="G380" s="115">
        <v>1140522.30828</v>
      </c>
      <c r="H380" s="47">
        <v>1.4517962665942386E-3</v>
      </c>
      <c r="J380" s="20"/>
      <c r="K380" s="20"/>
      <c r="L380" s="20">
        <f t="shared" si="11"/>
        <v>1140522.30828</v>
      </c>
    </row>
    <row r="381" spans="2:12">
      <c r="B381" s="71" t="str">
        <f t="shared" si="10"/>
        <v>OfSExercise Centers/Gymnasium</v>
      </c>
      <c r="C381" t="s">
        <v>221</v>
      </c>
      <c r="D381" s="11" t="s">
        <v>34</v>
      </c>
      <c r="E381" s="11" t="s">
        <v>402</v>
      </c>
      <c r="F381" s="11" t="s">
        <v>147</v>
      </c>
      <c r="G381" s="115">
        <v>1029814.1828640001</v>
      </c>
      <c r="H381" s="47">
        <v>1.3108734262484126E-3</v>
      </c>
      <c r="J381" s="20"/>
      <c r="K381" s="20"/>
      <c r="L381" s="20">
        <f t="shared" si="11"/>
        <v>1029814.1828640001</v>
      </c>
    </row>
    <row r="382" spans="2:12">
      <c r="B382" s="71" t="str">
        <f t="shared" si="10"/>
        <v>OfSLibrary</v>
      </c>
      <c r="C382" t="s">
        <v>221</v>
      </c>
      <c r="D382" s="11" t="s">
        <v>34</v>
      </c>
      <c r="E382" s="11" t="s">
        <v>399</v>
      </c>
      <c r="F382" s="11" t="s">
        <v>180</v>
      </c>
      <c r="G382" s="115">
        <v>955060.22835999995</v>
      </c>
      <c r="H382" s="47">
        <v>1.2157174514163802E-3</v>
      </c>
      <c r="J382" s="20"/>
      <c r="K382" s="20"/>
      <c r="L382" s="20">
        <f t="shared" si="11"/>
        <v>955060.22835999995</v>
      </c>
    </row>
    <row r="383" spans="2:12">
      <c r="B383" s="71" t="str">
        <f t="shared" si="10"/>
        <v>OfSUnknown</v>
      </c>
      <c r="C383" t="s">
        <v>221</v>
      </c>
      <c r="D383" s="11" t="s">
        <v>34</v>
      </c>
      <c r="E383" s="11" t="s">
        <v>394</v>
      </c>
      <c r="F383" s="11" t="s">
        <v>258</v>
      </c>
      <c r="G383" s="115">
        <v>899110.44960000005</v>
      </c>
      <c r="H383" s="47">
        <v>1.144497731003336E-3</v>
      </c>
      <c r="J383" s="20"/>
      <c r="K383" s="20"/>
      <c r="L383" s="20">
        <f t="shared" si="11"/>
        <v>899110.44960000005</v>
      </c>
    </row>
    <row r="384" spans="2:12">
      <c r="B384" s="71" t="str">
        <f t="shared" si="10"/>
        <v>OfSExhibit Display Area/Museum</v>
      </c>
      <c r="C384" t="s">
        <v>221</v>
      </c>
      <c r="D384" s="11" t="s">
        <v>34</v>
      </c>
      <c r="E384" s="11" t="s">
        <v>428</v>
      </c>
      <c r="F384" s="11" t="s">
        <v>137</v>
      </c>
      <c r="G384" s="115">
        <v>846208</v>
      </c>
      <c r="H384" s="47">
        <v>1.0771570237980593E-3</v>
      </c>
      <c r="J384" s="20"/>
      <c r="K384" s="20"/>
      <c r="L384" s="20">
        <f t="shared" si="11"/>
        <v>846208</v>
      </c>
    </row>
    <row r="385" spans="2:12">
      <c r="B385" s="71" t="str">
        <f t="shared" si="10"/>
        <v>OfSMall Arcade and Atrium</v>
      </c>
      <c r="C385" t="s">
        <v>221</v>
      </c>
      <c r="D385" s="11" t="s">
        <v>34</v>
      </c>
      <c r="E385" s="11" t="s">
        <v>412</v>
      </c>
      <c r="F385" s="11" t="s">
        <v>258</v>
      </c>
      <c r="G385" s="115">
        <v>797579.99999999988</v>
      </c>
      <c r="H385" s="47">
        <v>1.0152573587591418E-3</v>
      </c>
      <c r="J385" s="20"/>
      <c r="K385" s="20"/>
      <c r="L385" s="20">
        <f t="shared" si="11"/>
        <v>797579.99999999988</v>
      </c>
    </row>
    <row r="386" spans="2:12">
      <c r="B386" s="71" t="str">
        <f t="shared" si="10"/>
        <v>OfSLaundry</v>
      </c>
      <c r="C386" t="s">
        <v>221</v>
      </c>
      <c r="D386" s="11" t="s">
        <v>34</v>
      </c>
      <c r="E386" s="11" t="s">
        <v>165</v>
      </c>
      <c r="F386" s="11" t="s">
        <v>147</v>
      </c>
      <c r="G386" s="115">
        <v>678192.79411000002</v>
      </c>
      <c r="H386" s="47">
        <v>8.6328672343539362E-4</v>
      </c>
      <c r="J386" s="20"/>
      <c r="K386" s="20"/>
      <c r="L386" s="20">
        <f t="shared" si="11"/>
        <v>678192.79411000002</v>
      </c>
    </row>
    <row r="387" spans="2:12">
      <c r="B387" s="71" t="str">
        <f t="shared" si="10"/>
        <v>OfSVacant Storage (Conditioned)</v>
      </c>
      <c r="C387" t="s">
        <v>221</v>
      </c>
      <c r="D387" s="11" t="s">
        <v>34</v>
      </c>
      <c r="E387" s="11" t="s">
        <v>464</v>
      </c>
      <c r="F387" s="11" t="s">
        <v>147</v>
      </c>
      <c r="G387" s="115">
        <v>652102.99</v>
      </c>
      <c r="H387" s="47">
        <v>8.3007643028453479E-4</v>
      </c>
      <c r="J387" s="20"/>
      <c r="K387" s="20"/>
      <c r="L387" s="20">
        <f t="shared" si="11"/>
        <v>652102.99</v>
      </c>
    </row>
    <row r="388" spans="2:12">
      <c r="B388" s="71" t="str">
        <f t="shared" si="10"/>
        <v>OfSVacant (Unconditioned)</v>
      </c>
      <c r="C388" t="s">
        <v>221</v>
      </c>
      <c r="D388" s="11" t="s">
        <v>34</v>
      </c>
      <c r="E388" s="11" t="s">
        <v>451</v>
      </c>
      <c r="F388" s="11" t="s">
        <v>258</v>
      </c>
      <c r="G388" s="115">
        <v>523554.549811</v>
      </c>
      <c r="H388" s="47">
        <v>6.6644425563259807E-4</v>
      </c>
      <c r="J388" s="20"/>
      <c r="K388" s="20"/>
      <c r="L388" s="20">
        <f t="shared" si="11"/>
        <v>523554.549811</v>
      </c>
    </row>
    <row r="389" spans="2:12">
      <c r="B389" s="71" t="str">
        <f t="shared" si="10"/>
        <v>OfSGuest Rooms (Hotel/Motel)</v>
      </c>
      <c r="C389" t="s">
        <v>221</v>
      </c>
      <c r="D389" s="11" t="s">
        <v>34</v>
      </c>
      <c r="E389" s="11" t="s">
        <v>410</v>
      </c>
      <c r="F389" s="11" t="s">
        <v>258</v>
      </c>
      <c r="G389" s="115">
        <v>511968.60000000003</v>
      </c>
      <c r="H389" s="47">
        <v>6.5169624188622546E-4</v>
      </c>
      <c r="J389" s="20"/>
      <c r="K389" s="20"/>
      <c r="L389" s="20">
        <f t="shared" si="11"/>
        <v>511968.60000000003</v>
      </c>
    </row>
    <row r="390" spans="2:12">
      <c r="B390" s="71" t="str">
        <f t="shared" ref="B390:B453" si="12">C390&amp;E390</f>
        <v>OfSSurgery Rooms</v>
      </c>
      <c r="C390" t="s">
        <v>221</v>
      </c>
      <c r="D390" s="11" t="s">
        <v>34</v>
      </c>
      <c r="E390" s="11" t="s">
        <v>469</v>
      </c>
      <c r="F390" s="11" t="s">
        <v>258</v>
      </c>
      <c r="G390" s="115">
        <v>423124.43424999999</v>
      </c>
      <c r="H390" s="47">
        <v>5.3860452311130073E-4</v>
      </c>
      <c r="J390" s="20"/>
      <c r="K390" s="20"/>
      <c r="L390" s="20">
        <f t="shared" ref="L390:L453" si="13">IF(K390=0,G390,K390)</f>
        <v>423124.43424999999</v>
      </c>
    </row>
    <row r="391" spans="2:12">
      <c r="B391" s="71" t="str">
        <f t="shared" si="12"/>
        <v>OfSElevators</v>
      </c>
      <c r="C391" t="s">
        <v>221</v>
      </c>
      <c r="D391" s="11" t="s">
        <v>34</v>
      </c>
      <c r="E391" s="11" t="s">
        <v>450</v>
      </c>
      <c r="F391" s="11" t="s">
        <v>134</v>
      </c>
      <c r="G391" s="115">
        <v>417276.69872100005</v>
      </c>
      <c r="H391" s="47">
        <v>5.3116081021993631E-4</v>
      </c>
      <c r="J391" s="20"/>
      <c r="K391" s="20"/>
      <c r="L391" s="20">
        <f t="shared" si="13"/>
        <v>417276.69872100005</v>
      </c>
    </row>
    <row r="392" spans="2:12">
      <c r="B392" s="71" t="str">
        <f t="shared" si="12"/>
        <v>OfSLoading Dock</v>
      </c>
      <c r="C392" t="s">
        <v>221</v>
      </c>
      <c r="D392" s="11" t="s">
        <v>34</v>
      </c>
      <c r="E392" s="11" t="s">
        <v>407</v>
      </c>
      <c r="F392" s="11" t="s">
        <v>141</v>
      </c>
      <c r="G392" s="115">
        <v>390775.62800000003</v>
      </c>
      <c r="H392" s="47">
        <v>4.9742700663347257E-4</v>
      </c>
      <c r="J392" s="20"/>
      <c r="K392" s="20"/>
      <c r="L392" s="20">
        <f t="shared" si="13"/>
        <v>390775.62800000003</v>
      </c>
    </row>
    <row r="393" spans="2:12">
      <c r="B393" s="71" t="str">
        <f t="shared" si="12"/>
        <v>OfSClean Room</v>
      </c>
      <c r="C393" t="s">
        <v>221</v>
      </c>
      <c r="D393" s="11" t="s">
        <v>34</v>
      </c>
      <c r="E393" s="11" t="s">
        <v>459</v>
      </c>
      <c r="F393" s="11" t="s">
        <v>180</v>
      </c>
      <c r="G393" s="115">
        <v>335424.32760000008</v>
      </c>
      <c r="H393" s="47">
        <v>4.2696910266398015E-4</v>
      </c>
      <c r="J393" s="20"/>
      <c r="K393" s="20"/>
      <c r="L393" s="20">
        <f t="shared" si="13"/>
        <v>335424.32760000008</v>
      </c>
    </row>
    <row r="394" spans="2:12">
      <c r="B394" s="71" t="str">
        <f t="shared" si="12"/>
        <v>OfSStorage (Refrigerated/Freezer), Walk-in</v>
      </c>
      <c r="C394" t="s">
        <v>221</v>
      </c>
      <c r="D394" s="11" t="s">
        <v>34</v>
      </c>
      <c r="E394" s="11" t="s">
        <v>403</v>
      </c>
      <c r="F394" s="11" t="s">
        <v>258</v>
      </c>
      <c r="G394" s="115">
        <v>307467.25132900005</v>
      </c>
      <c r="H394" s="47">
        <v>3.9138191716092918E-4</v>
      </c>
      <c r="J394" s="20"/>
      <c r="K394" s="20"/>
      <c r="L394" s="20">
        <f t="shared" si="13"/>
        <v>307467.25132900005</v>
      </c>
    </row>
    <row r="395" spans="2:12">
      <c r="B395" s="71" t="str">
        <f t="shared" si="12"/>
        <v>OfSCourtrooms</v>
      </c>
      <c r="C395" t="s">
        <v>221</v>
      </c>
      <c r="D395" s="11" t="s">
        <v>34</v>
      </c>
      <c r="E395" s="11" t="s">
        <v>446</v>
      </c>
      <c r="F395" s="11" t="s">
        <v>138</v>
      </c>
      <c r="G395" s="115">
        <v>280734</v>
      </c>
      <c r="H395" s="47">
        <v>3.5735256570361467E-4</v>
      </c>
      <c r="J395" s="20"/>
      <c r="K395" s="20"/>
      <c r="L395" s="20">
        <f t="shared" si="13"/>
        <v>280734</v>
      </c>
    </row>
    <row r="396" spans="2:12">
      <c r="B396" s="71" t="str">
        <f t="shared" si="12"/>
        <v>OfSPolice/Fire Station</v>
      </c>
      <c r="C396" t="s">
        <v>221</v>
      </c>
      <c r="D396" s="11" t="s">
        <v>34</v>
      </c>
      <c r="E396" s="11" t="s">
        <v>327</v>
      </c>
      <c r="F396" s="11" t="s">
        <v>258</v>
      </c>
      <c r="G396" s="115">
        <v>270340</v>
      </c>
      <c r="H396" s="47">
        <v>3.4412181143828388E-4</v>
      </c>
      <c r="J396" s="20"/>
      <c r="K396" s="20"/>
      <c r="L396" s="20">
        <f t="shared" si="13"/>
        <v>270340</v>
      </c>
    </row>
    <row r="397" spans="2:12">
      <c r="B397" s="71" t="str">
        <f t="shared" si="12"/>
        <v>OfSComm/Ind Work (Precision)</v>
      </c>
      <c r="C397" t="s">
        <v>221</v>
      </c>
      <c r="D397" s="11" t="s">
        <v>34</v>
      </c>
      <c r="E397" s="11" t="s">
        <v>408</v>
      </c>
      <c r="F397" s="11" t="s">
        <v>178</v>
      </c>
      <c r="G397" s="115">
        <v>241398.68250399997</v>
      </c>
      <c r="H397" s="47">
        <v>3.0728176334279659E-4</v>
      </c>
      <c r="J397" s="20"/>
      <c r="K397" s="20"/>
      <c r="L397" s="20">
        <f t="shared" si="13"/>
        <v>241398.68250399997</v>
      </c>
    </row>
    <row r="398" spans="2:12">
      <c r="B398" s="71" t="str">
        <f t="shared" si="12"/>
        <v>OfSTheater (Motion Picture)</v>
      </c>
      <c r="C398" t="s">
        <v>221</v>
      </c>
      <c r="D398" s="11" t="s">
        <v>34</v>
      </c>
      <c r="E398" s="11" t="s">
        <v>443</v>
      </c>
      <c r="F398" s="11" t="s">
        <v>258</v>
      </c>
      <c r="G398" s="115">
        <v>232092</v>
      </c>
      <c r="H398" s="47">
        <v>2.9543507975266029E-4</v>
      </c>
      <c r="J398" s="20"/>
      <c r="K398" s="20"/>
      <c r="L398" s="20">
        <f t="shared" si="13"/>
        <v>232092</v>
      </c>
    </row>
    <row r="399" spans="2:12">
      <c r="B399" s="71" t="str">
        <f t="shared" si="12"/>
        <v>OfSVacant Medical Offices and Exam Rooms</v>
      </c>
      <c r="C399" t="s">
        <v>221</v>
      </c>
      <c r="D399" s="11" t="s">
        <v>34</v>
      </c>
      <c r="E399" s="11" t="s">
        <v>466</v>
      </c>
      <c r="F399" s="11" t="s">
        <v>180</v>
      </c>
      <c r="G399" s="115">
        <v>73376.819999999992</v>
      </c>
      <c r="H399" s="47">
        <v>9.3402989627805333E-5</v>
      </c>
      <c r="J399" s="20"/>
      <c r="K399" s="20"/>
      <c r="L399" s="20">
        <f t="shared" si="13"/>
        <v>73376.819999999992</v>
      </c>
    </row>
    <row r="400" spans="2:12">
      <c r="B400" s="71" t="str">
        <f t="shared" si="12"/>
        <v>OfSBar Cocktail Lounge</v>
      </c>
      <c r="C400" t="s">
        <v>221</v>
      </c>
      <c r="D400" s="11" t="s">
        <v>34</v>
      </c>
      <c r="E400" s="11" t="s">
        <v>415</v>
      </c>
      <c r="F400" s="11" t="s">
        <v>137</v>
      </c>
      <c r="G400" s="115">
        <v>2176</v>
      </c>
      <c r="H400" s="47">
        <v>2.7698788994958414E-6</v>
      </c>
      <c r="J400" s="20"/>
      <c r="K400" s="20"/>
      <c r="L400" s="20">
        <f t="shared" si="13"/>
        <v>2176</v>
      </c>
    </row>
    <row r="401" spans="2:12">
      <c r="B401" s="71" t="str">
        <f t="shared" si="12"/>
        <v>OfSPatio Area</v>
      </c>
      <c r="C401" t="s">
        <v>221</v>
      </c>
      <c r="D401" s="11" t="s">
        <v>34</v>
      </c>
      <c r="E401" s="11" t="s">
        <v>447</v>
      </c>
      <c r="F401" s="11" t="s">
        <v>258</v>
      </c>
      <c r="G401" s="115">
        <v>0</v>
      </c>
      <c r="H401" s="47">
        <v>0</v>
      </c>
      <c r="J401" s="20"/>
      <c r="K401" s="20"/>
      <c r="L401" s="20">
        <f t="shared" si="13"/>
        <v>0</v>
      </c>
    </row>
    <row r="402" spans="2:12">
      <c r="B402" s="71" t="str">
        <f t="shared" si="12"/>
        <v>OfSResidential</v>
      </c>
      <c r="C402" t="s">
        <v>221</v>
      </c>
      <c r="D402" s="11" t="s">
        <v>34</v>
      </c>
      <c r="E402" s="11" t="s">
        <v>417</v>
      </c>
      <c r="F402" s="11" t="s">
        <v>258</v>
      </c>
      <c r="G402" s="115">
        <v>0</v>
      </c>
      <c r="H402" s="47">
        <v>0</v>
      </c>
      <c r="J402" s="20"/>
      <c r="K402" s="20"/>
      <c r="L402" s="20">
        <f t="shared" si="13"/>
        <v>0</v>
      </c>
    </row>
    <row r="403" spans="2:12">
      <c r="B403" s="71" t="str">
        <f t="shared" si="12"/>
        <v>OfSParking</v>
      </c>
      <c r="C403" t="s">
        <v>221</v>
      </c>
      <c r="D403" s="11" t="s">
        <v>34</v>
      </c>
      <c r="E403" s="11" t="s">
        <v>424</v>
      </c>
      <c r="F403" s="11" t="s">
        <v>258</v>
      </c>
      <c r="G403" s="115">
        <v>0</v>
      </c>
      <c r="H403" s="47">
        <v>0</v>
      </c>
      <c r="J403" s="20"/>
      <c r="K403" s="20"/>
      <c r="L403" s="20">
        <f t="shared" si="13"/>
        <v>0</v>
      </c>
    </row>
    <row r="404" spans="2:12">
      <c r="B404" s="71" t="str">
        <f t="shared" si="12"/>
        <v>OfSOutside/Outdoor Area</v>
      </c>
      <c r="C404" t="s">
        <v>221</v>
      </c>
      <c r="D404" s="11" t="s">
        <v>34</v>
      </c>
      <c r="E404" s="11" t="s">
        <v>430</v>
      </c>
      <c r="F404" s="11" t="s">
        <v>258</v>
      </c>
      <c r="G404" s="115">
        <v>0</v>
      </c>
      <c r="H404" s="47">
        <v>0</v>
      </c>
      <c r="J404" s="20"/>
      <c r="K404" s="20"/>
      <c r="L404" s="20">
        <f t="shared" si="13"/>
        <v>0</v>
      </c>
    </row>
    <row r="405" spans="2:12">
      <c r="B405" s="71" t="str">
        <f t="shared" si="12"/>
        <v>RFFDining Area</v>
      </c>
      <c r="C405" t="s">
        <v>185</v>
      </c>
      <c r="D405" s="11" t="s">
        <v>471</v>
      </c>
      <c r="E405" s="11" t="s">
        <v>405</v>
      </c>
      <c r="F405" s="12" t="s">
        <v>139</v>
      </c>
      <c r="G405" s="115">
        <v>32346951.987289995</v>
      </c>
      <c r="H405" s="47">
        <v>0.4095833563184112</v>
      </c>
      <c r="J405" s="20"/>
      <c r="K405" s="20"/>
      <c r="L405" s="20">
        <f t="shared" si="13"/>
        <v>32346951.987289995</v>
      </c>
    </row>
    <row r="406" spans="2:12">
      <c r="B406" s="71" t="str">
        <f t="shared" si="12"/>
        <v>RFFKitchen/Break room and Food Preparation</v>
      </c>
      <c r="C406" t="s">
        <v>185</v>
      </c>
      <c r="D406" s="11" t="s">
        <v>471</v>
      </c>
      <c r="E406" s="11" t="s">
        <v>391</v>
      </c>
      <c r="F406" s="11" t="s">
        <v>136</v>
      </c>
      <c r="G406" s="115">
        <v>22043101.436209995</v>
      </c>
      <c r="H406" s="47">
        <v>0.27911400967416095</v>
      </c>
      <c r="J406" s="20"/>
      <c r="K406" s="20"/>
      <c r="L406" s="20">
        <f t="shared" si="13"/>
        <v>22043101.436209995</v>
      </c>
    </row>
    <row r="407" spans="2:12">
      <c r="B407" s="71" t="str">
        <f t="shared" si="12"/>
        <v>RFFRetail Sales/Showroom</v>
      </c>
      <c r="C407" t="s">
        <v>185</v>
      </c>
      <c r="D407" s="11" t="s">
        <v>471</v>
      </c>
      <c r="E407" s="11" t="s">
        <v>401</v>
      </c>
      <c r="F407" s="11" t="s">
        <v>137</v>
      </c>
      <c r="G407" s="115">
        <v>5166495.1239999998</v>
      </c>
      <c r="H407" s="47">
        <v>6.5419159558591608E-2</v>
      </c>
      <c r="J407" s="20"/>
      <c r="K407" s="20"/>
      <c r="L407" s="20">
        <f t="shared" si="13"/>
        <v>5166495.1239999998</v>
      </c>
    </row>
    <row r="408" spans="2:12">
      <c r="B408" s="71" t="str">
        <f t="shared" si="12"/>
        <v>RFFRestrooms</v>
      </c>
      <c r="C408" t="s">
        <v>185</v>
      </c>
      <c r="D408" s="11" t="s">
        <v>471</v>
      </c>
      <c r="E408" s="11" t="s">
        <v>366</v>
      </c>
      <c r="F408" s="11" t="s">
        <v>173</v>
      </c>
      <c r="G408" s="115">
        <v>4450221.2968199998</v>
      </c>
      <c r="H408" s="47">
        <v>5.6349561956483912E-2</v>
      </c>
      <c r="J408" s="20"/>
      <c r="K408" s="20"/>
      <c r="L408" s="20">
        <f t="shared" si="13"/>
        <v>4450221.2968199998</v>
      </c>
    </row>
    <row r="409" spans="2:12">
      <c r="B409" s="71" t="str">
        <f t="shared" si="12"/>
        <v>RFFStorage (Conditioned)</v>
      </c>
      <c r="C409" t="s">
        <v>185</v>
      </c>
      <c r="D409" s="11" t="s">
        <v>471</v>
      </c>
      <c r="E409" s="11" t="s">
        <v>400</v>
      </c>
      <c r="F409" s="12" t="s">
        <v>133</v>
      </c>
      <c r="G409" s="115">
        <v>3672495.5182000012</v>
      </c>
      <c r="H409" s="47">
        <v>4.6501847871160101E-2</v>
      </c>
      <c r="J409" s="20"/>
      <c r="K409" s="20"/>
      <c r="L409" s="20">
        <f t="shared" si="13"/>
        <v>3672495.5182000012</v>
      </c>
    </row>
    <row r="410" spans="2:12">
      <c r="B410" s="71" t="str">
        <f t="shared" si="12"/>
        <v>RFFStorage (Refrigerated/Freezer), Walk-in</v>
      </c>
      <c r="C410" t="s">
        <v>185</v>
      </c>
      <c r="D410" s="11" t="s">
        <v>471</v>
      </c>
      <c r="E410" s="11" t="s">
        <v>403</v>
      </c>
      <c r="F410" s="11" t="s">
        <v>136</v>
      </c>
      <c r="G410" s="115">
        <v>3653285.2930500004</v>
      </c>
      <c r="H410" s="47">
        <v>4.6258604288405801E-2</v>
      </c>
      <c r="J410" s="20"/>
      <c r="K410" s="20"/>
      <c r="L410" s="20">
        <f t="shared" si="13"/>
        <v>3653285.2930500004</v>
      </c>
    </row>
    <row r="411" spans="2:12">
      <c r="B411" s="71" t="str">
        <f t="shared" si="12"/>
        <v>RFFStorage (Unconditioned)</v>
      </c>
      <c r="C411" t="s">
        <v>185</v>
      </c>
      <c r="D411" s="11" t="s">
        <v>471</v>
      </c>
      <c r="E411" s="11" t="s">
        <v>387</v>
      </c>
      <c r="F411" s="12" t="s">
        <v>133</v>
      </c>
      <c r="G411" s="115">
        <v>2473961.9866999998</v>
      </c>
      <c r="H411" s="47">
        <v>3.1325784708089381E-2</v>
      </c>
      <c r="J411" s="20"/>
      <c r="K411" s="20"/>
      <c r="L411" s="20">
        <f t="shared" si="13"/>
        <v>2473961.9866999998</v>
      </c>
    </row>
    <row r="412" spans="2:12">
      <c r="B412" s="71" t="str">
        <f t="shared" si="12"/>
        <v>RFFOffice (Executive/Private)</v>
      </c>
      <c r="C412" t="s">
        <v>185</v>
      </c>
      <c r="D412" s="11" t="s">
        <v>471</v>
      </c>
      <c r="E412" s="11" t="s">
        <v>397</v>
      </c>
      <c r="F412" s="11" t="s">
        <v>129</v>
      </c>
      <c r="G412" s="115">
        <v>1540367.7489999998</v>
      </c>
      <c r="H412" s="47">
        <v>1.9504434076136674E-2</v>
      </c>
      <c r="J412" s="20"/>
      <c r="K412" s="20"/>
      <c r="L412" s="20">
        <f t="shared" si="13"/>
        <v>1540367.7489999998</v>
      </c>
    </row>
    <row r="413" spans="2:12">
      <c r="B413" s="71" t="str">
        <f t="shared" si="12"/>
        <v>RFFHallways/Corridors/Stairways</v>
      </c>
      <c r="C413" t="s">
        <v>185</v>
      </c>
      <c r="D413" s="11" t="s">
        <v>471</v>
      </c>
      <c r="E413" s="11" t="s">
        <v>385</v>
      </c>
      <c r="F413" s="11" t="s">
        <v>148</v>
      </c>
      <c r="G413" s="115">
        <v>1143536.20995</v>
      </c>
      <c r="H413" s="47">
        <v>1.4479676450720708E-2</v>
      </c>
      <c r="J413" s="20"/>
      <c r="K413" s="20"/>
      <c r="L413" s="20">
        <f t="shared" si="13"/>
        <v>1143536.20995</v>
      </c>
    </row>
    <row r="414" spans="2:12">
      <c r="B414" s="71" t="str">
        <f t="shared" si="12"/>
        <v>RFFOffice (General)</v>
      </c>
      <c r="C414" t="s">
        <v>185</v>
      </c>
      <c r="D414" s="11" t="s">
        <v>471</v>
      </c>
      <c r="E414" s="11" t="s">
        <v>386</v>
      </c>
      <c r="F414" s="11" t="s">
        <v>129</v>
      </c>
      <c r="G414" s="115">
        <v>855292.55613000004</v>
      </c>
      <c r="H414" s="47">
        <v>1.0829879610033314E-2</v>
      </c>
      <c r="J414" s="20"/>
      <c r="K414" s="20"/>
      <c r="L414" s="20">
        <f t="shared" si="13"/>
        <v>855292.55613000004</v>
      </c>
    </row>
    <row r="415" spans="2:12">
      <c r="B415" s="71" t="str">
        <f t="shared" si="12"/>
        <v>RFFLoading Dock</v>
      </c>
      <c r="C415" t="s">
        <v>185</v>
      </c>
      <c r="D415" s="11" t="s">
        <v>471</v>
      </c>
      <c r="E415" s="11" t="s">
        <v>407</v>
      </c>
      <c r="F415" s="11" t="s">
        <v>133</v>
      </c>
      <c r="G415" s="115">
        <v>378400</v>
      </c>
      <c r="H415" s="47">
        <v>4.7913739165218773E-3</v>
      </c>
      <c r="J415" s="20"/>
      <c r="K415" s="20"/>
      <c r="L415" s="20">
        <f t="shared" si="13"/>
        <v>378400</v>
      </c>
    </row>
    <row r="416" spans="2:12">
      <c r="B416" s="71" t="str">
        <f t="shared" si="12"/>
        <v>RFFOffice (Open Plan)</v>
      </c>
      <c r="C416" t="s">
        <v>185</v>
      </c>
      <c r="D416" s="11" t="s">
        <v>471</v>
      </c>
      <c r="E416" s="11" t="s">
        <v>398</v>
      </c>
      <c r="F416" s="11" t="s">
        <v>129</v>
      </c>
      <c r="G416" s="115">
        <v>326756.49400000001</v>
      </c>
      <c r="H416" s="47">
        <v>4.1374538647086087E-3</v>
      </c>
      <c r="J416" s="20"/>
      <c r="K416" s="20"/>
      <c r="L416" s="20">
        <f t="shared" si="13"/>
        <v>326756.49400000001</v>
      </c>
    </row>
    <row r="417" spans="2:12">
      <c r="B417" s="71" t="str">
        <f t="shared" si="12"/>
        <v>RFFMall Arcade and Atrium</v>
      </c>
      <c r="C417" t="s">
        <v>185</v>
      </c>
      <c r="D417" s="11" t="s">
        <v>471</v>
      </c>
      <c r="E417" s="11" t="s">
        <v>412</v>
      </c>
      <c r="F417" s="11" t="s">
        <v>258</v>
      </c>
      <c r="G417" s="115">
        <v>295386.98000000004</v>
      </c>
      <c r="H417" s="47">
        <v>3.7402470170511885E-3</v>
      </c>
      <c r="J417" s="20"/>
      <c r="K417" s="20"/>
      <c r="L417" s="20">
        <f t="shared" si="13"/>
        <v>295386.98000000004</v>
      </c>
    </row>
    <row r="418" spans="2:12">
      <c r="B418" s="71" t="str">
        <f t="shared" si="12"/>
        <v>RFFCasino/Gaming</v>
      </c>
      <c r="C418" t="s">
        <v>185</v>
      </c>
      <c r="D418" s="11" t="s">
        <v>471</v>
      </c>
      <c r="E418" s="11" t="s">
        <v>442</v>
      </c>
      <c r="F418" s="11" t="s">
        <v>139</v>
      </c>
      <c r="G418" s="115">
        <v>209129.27999999997</v>
      </c>
      <c r="H418" s="47">
        <v>2.6480353524656452E-3</v>
      </c>
      <c r="J418" s="20"/>
      <c r="K418" s="20"/>
      <c r="L418" s="20">
        <f t="shared" si="13"/>
        <v>209129.27999999997</v>
      </c>
    </row>
    <row r="419" spans="2:12">
      <c r="B419" s="71" t="str">
        <f t="shared" si="12"/>
        <v>RFFLobby (Main Entry and Assembly)</v>
      </c>
      <c r="C419" t="s">
        <v>185</v>
      </c>
      <c r="D419" s="11" t="s">
        <v>471</v>
      </c>
      <c r="E419" s="11" t="s">
        <v>392</v>
      </c>
      <c r="F419" s="11" t="s">
        <v>137</v>
      </c>
      <c r="G419" s="115">
        <v>166367.71944999998</v>
      </c>
      <c r="H419" s="47">
        <v>2.1065802101584547E-3</v>
      </c>
      <c r="J419" s="20"/>
      <c r="K419" s="20"/>
      <c r="L419" s="20">
        <f t="shared" si="13"/>
        <v>166367.71944999998</v>
      </c>
    </row>
    <row r="420" spans="2:12">
      <c r="B420" s="71" t="str">
        <f t="shared" si="12"/>
        <v>RFFOther Unlisted Activity Types</v>
      </c>
      <c r="C420" t="s">
        <v>185</v>
      </c>
      <c r="D420" s="11" t="s">
        <v>471</v>
      </c>
      <c r="E420" s="11" t="s">
        <v>393</v>
      </c>
      <c r="F420" s="11" t="s">
        <v>258</v>
      </c>
      <c r="G420" s="115">
        <v>142740</v>
      </c>
      <c r="H420" s="47">
        <v>1.8074014610051077E-3</v>
      </c>
      <c r="J420" s="20"/>
      <c r="K420" s="20"/>
      <c r="L420" s="20">
        <f t="shared" si="13"/>
        <v>142740</v>
      </c>
    </row>
    <row r="421" spans="2:12">
      <c r="B421" s="71" t="str">
        <f t="shared" si="12"/>
        <v>RFFConference Room</v>
      </c>
      <c r="C421" t="s">
        <v>185</v>
      </c>
      <c r="D421" s="11" t="s">
        <v>471</v>
      </c>
      <c r="E421" s="11" t="s">
        <v>379</v>
      </c>
      <c r="F421" s="11" t="s">
        <v>129</v>
      </c>
      <c r="G421" s="115">
        <v>59115.392</v>
      </c>
      <c r="H421" s="47">
        <v>7.4853051610403295E-4</v>
      </c>
      <c r="J421" s="20"/>
      <c r="K421" s="20"/>
      <c r="L421" s="20">
        <f t="shared" si="13"/>
        <v>59115.392</v>
      </c>
    </row>
    <row r="422" spans="2:12">
      <c r="B422" s="71" t="str">
        <f t="shared" si="12"/>
        <v>RFFPatio Area</v>
      </c>
      <c r="C422" t="s">
        <v>185</v>
      </c>
      <c r="D422" s="11" t="s">
        <v>471</v>
      </c>
      <c r="E422" s="11" t="s">
        <v>447</v>
      </c>
      <c r="F422" s="11" t="s">
        <v>258</v>
      </c>
      <c r="G422" s="115">
        <v>28286.28</v>
      </c>
      <c r="H422" s="47">
        <v>3.5816634299004873E-4</v>
      </c>
      <c r="J422" s="20"/>
      <c r="K422" s="20"/>
      <c r="L422" s="20">
        <f t="shared" si="13"/>
        <v>28286.28</v>
      </c>
    </row>
    <row r="423" spans="2:12">
      <c r="B423" s="71" t="str">
        <f t="shared" si="12"/>
        <v>RFFMechanical/Electrical Room</v>
      </c>
      <c r="C423" t="s">
        <v>185</v>
      </c>
      <c r="D423" s="11" t="s">
        <v>471</v>
      </c>
      <c r="E423" s="11" t="s">
        <v>378</v>
      </c>
      <c r="F423" s="11" t="s">
        <v>258</v>
      </c>
      <c r="G423" s="115">
        <v>23368.5272</v>
      </c>
      <c r="H423" s="47">
        <v>2.9589680680130028E-4</v>
      </c>
      <c r="J423" s="20"/>
      <c r="K423" s="20"/>
      <c r="L423" s="20">
        <f t="shared" si="13"/>
        <v>23368.5272</v>
      </c>
    </row>
    <row r="424" spans="2:12">
      <c r="B424" s="71" t="str">
        <f t="shared" si="12"/>
        <v>RFFOutside/Outdoor Area</v>
      </c>
      <c r="C424" t="s">
        <v>185</v>
      </c>
      <c r="D424" s="11" t="s">
        <v>471</v>
      </c>
      <c r="E424" s="11" t="s">
        <v>430</v>
      </c>
      <c r="F424" s="11" t="s">
        <v>258</v>
      </c>
      <c r="G424" s="115">
        <v>0</v>
      </c>
      <c r="H424" s="47">
        <v>0</v>
      </c>
      <c r="J424" s="20"/>
      <c r="K424" s="20"/>
      <c r="L424" s="20">
        <f t="shared" si="13"/>
        <v>0</v>
      </c>
    </row>
    <row r="425" spans="2:12">
      <c r="B425" s="71" t="str">
        <f t="shared" si="12"/>
        <v>RSDDining Area</v>
      </c>
      <c r="C425" t="s">
        <v>186</v>
      </c>
      <c r="D425" s="11" t="s">
        <v>472</v>
      </c>
      <c r="E425" s="11" t="s">
        <v>405</v>
      </c>
      <c r="F425" s="11" t="s">
        <v>139</v>
      </c>
      <c r="G425" s="115">
        <v>45014206.977899984</v>
      </c>
      <c r="H425" s="47">
        <v>0.3928869088559489</v>
      </c>
      <c r="J425" s="20"/>
      <c r="K425" s="20"/>
      <c r="L425" s="20">
        <f t="shared" si="13"/>
        <v>45014206.977899984</v>
      </c>
    </row>
    <row r="426" spans="2:12">
      <c r="B426" s="71" t="str">
        <f t="shared" si="12"/>
        <v>RSDKitchen/Break room and Food Preparation</v>
      </c>
      <c r="C426" t="s">
        <v>186</v>
      </c>
      <c r="D426" s="11" t="s">
        <v>472</v>
      </c>
      <c r="E426" s="11" t="s">
        <v>391</v>
      </c>
      <c r="F426" s="11" t="s">
        <v>136</v>
      </c>
      <c r="G426" s="115">
        <v>27376863.106399994</v>
      </c>
      <c r="H426" s="47">
        <v>0.23894703121898156</v>
      </c>
      <c r="J426" s="20"/>
      <c r="K426" s="20"/>
      <c r="L426" s="20">
        <f t="shared" si="13"/>
        <v>27376863.106399994</v>
      </c>
    </row>
    <row r="427" spans="2:12">
      <c r="B427" s="71" t="str">
        <f t="shared" si="12"/>
        <v>RSDBar Cocktail Lounge</v>
      </c>
      <c r="C427" t="s">
        <v>186</v>
      </c>
      <c r="D427" s="11" t="s">
        <v>472</v>
      </c>
      <c r="E427" s="11" t="s">
        <v>415</v>
      </c>
      <c r="F427" s="11" t="s">
        <v>139</v>
      </c>
      <c r="G427" s="115">
        <v>10603297.360580003</v>
      </c>
      <c r="H427" s="47">
        <v>9.2546264909742687E-2</v>
      </c>
      <c r="J427" s="20"/>
      <c r="K427" s="20"/>
      <c r="L427" s="20">
        <f t="shared" si="13"/>
        <v>10603297.360580003</v>
      </c>
    </row>
    <row r="428" spans="2:12">
      <c r="B428" s="71" t="str">
        <f t="shared" si="12"/>
        <v>RSDRestrooms</v>
      </c>
      <c r="C428" t="s">
        <v>186</v>
      </c>
      <c r="D428" s="11" t="s">
        <v>472</v>
      </c>
      <c r="E428" s="11" t="s">
        <v>366</v>
      </c>
      <c r="F428" s="11" t="s">
        <v>173</v>
      </c>
      <c r="G428" s="115">
        <v>6973029.4800400017</v>
      </c>
      <c r="H428" s="47">
        <v>6.0861052136703224E-2</v>
      </c>
      <c r="J428" s="20"/>
      <c r="K428" s="20"/>
      <c r="L428" s="20">
        <f t="shared" si="13"/>
        <v>6973029.4800400017</v>
      </c>
    </row>
    <row r="429" spans="2:12">
      <c r="B429" s="71" t="str">
        <f t="shared" si="12"/>
        <v>RSDStorage (Refrigerated/Freezer), Walk-in</v>
      </c>
      <c r="C429" t="s">
        <v>186</v>
      </c>
      <c r="D429" s="11" t="s">
        <v>472</v>
      </c>
      <c r="E429" s="11" t="s">
        <v>403</v>
      </c>
      <c r="F429" s="11" t="s">
        <v>136</v>
      </c>
      <c r="G429" s="115">
        <v>3860003.2350599989</v>
      </c>
      <c r="H429" s="47">
        <v>3.3690357800621552E-2</v>
      </c>
      <c r="J429" s="20"/>
      <c r="K429" s="20"/>
      <c r="L429" s="20">
        <f t="shared" si="13"/>
        <v>3860003.2350599989</v>
      </c>
    </row>
    <row r="430" spans="2:12">
      <c r="B430" s="71" t="str">
        <f t="shared" si="12"/>
        <v>RSDStorage (Unconditioned)</v>
      </c>
      <c r="C430" t="s">
        <v>186</v>
      </c>
      <c r="D430" s="11" t="s">
        <v>472</v>
      </c>
      <c r="E430" s="11" t="s">
        <v>387</v>
      </c>
      <c r="F430" s="11" t="s">
        <v>133</v>
      </c>
      <c r="G430" s="115">
        <v>3597017.4886000003</v>
      </c>
      <c r="H430" s="47">
        <v>3.1395001202413113E-2</v>
      </c>
      <c r="J430" s="20"/>
      <c r="K430" s="20"/>
      <c r="L430" s="20">
        <f t="shared" si="13"/>
        <v>3597017.4886000003</v>
      </c>
    </row>
    <row r="431" spans="2:12">
      <c r="B431" s="71" t="str">
        <f t="shared" si="12"/>
        <v>RSDOffice (Executive/Private)</v>
      </c>
      <c r="C431" t="s">
        <v>186</v>
      </c>
      <c r="D431" s="11" t="s">
        <v>472</v>
      </c>
      <c r="E431" s="11" t="s">
        <v>397</v>
      </c>
      <c r="F431" s="11" t="s">
        <v>129</v>
      </c>
      <c r="G431" s="115">
        <v>3380491.9114599996</v>
      </c>
      <c r="H431" s="47">
        <v>2.9505151965869836E-2</v>
      </c>
      <c r="J431" s="20"/>
      <c r="K431" s="20"/>
      <c r="L431" s="20">
        <f t="shared" si="13"/>
        <v>3380491.9114599996</v>
      </c>
    </row>
    <row r="432" spans="2:12">
      <c r="B432" s="71" t="str">
        <f t="shared" si="12"/>
        <v>RSDStorage (Conditioned)</v>
      </c>
      <c r="C432" t="s">
        <v>186</v>
      </c>
      <c r="D432" s="11" t="s">
        <v>472</v>
      </c>
      <c r="E432" s="11" t="s">
        <v>400</v>
      </c>
      <c r="F432" s="11" t="s">
        <v>133</v>
      </c>
      <c r="G432" s="115">
        <v>3358274.8975599995</v>
      </c>
      <c r="H432" s="47">
        <v>2.9311240432129695E-2</v>
      </c>
      <c r="J432" s="20"/>
      <c r="K432" s="20"/>
      <c r="L432" s="20">
        <f t="shared" si="13"/>
        <v>3358274.8975599995</v>
      </c>
    </row>
    <row r="433" spans="2:12">
      <c r="B433" s="71" t="str">
        <f t="shared" si="12"/>
        <v>RSDHallways/Corridors/Stairways</v>
      </c>
      <c r="C433" t="s">
        <v>186</v>
      </c>
      <c r="D433" s="11" t="s">
        <v>472</v>
      </c>
      <c r="E433" s="11" t="s">
        <v>385</v>
      </c>
      <c r="F433" s="11" t="s">
        <v>148</v>
      </c>
      <c r="G433" s="115">
        <v>2468183.0300600007</v>
      </c>
      <c r="H433" s="47">
        <v>2.1542461064505081E-2</v>
      </c>
      <c r="J433" s="20"/>
      <c r="K433" s="20"/>
      <c r="L433" s="20">
        <f t="shared" si="13"/>
        <v>2468183.0300600007</v>
      </c>
    </row>
    <row r="434" spans="2:12">
      <c r="B434" s="71" t="str">
        <f t="shared" si="12"/>
        <v>RSDRetail Sales/Showroom</v>
      </c>
      <c r="C434" t="s">
        <v>186</v>
      </c>
      <c r="D434" s="11" t="s">
        <v>472</v>
      </c>
      <c r="E434" s="11" t="s">
        <v>401</v>
      </c>
      <c r="F434" s="11" t="s">
        <v>137</v>
      </c>
      <c r="G434" s="115">
        <v>1783361.0442000001</v>
      </c>
      <c r="H434" s="47">
        <v>1.5565290495372907E-2</v>
      </c>
      <c r="J434" s="20"/>
      <c r="K434" s="20"/>
      <c r="L434" s="20">
        <f t="shared" si="13"/>
        <v>1783361.0442000001</v>
      </c>
    </row>
    <row r="435" spans="2:12">
      <c r="B435" s="71" t="str">
        <f t="shared" si="12"/>
        <v>RSDConvention and Meeting Center</v>
      </c>
      <c r="C435" t="s">
        <v>186</v>
      </c>
      <c r="D435" s="11" t="s">
        <v>472</v>
      </c>
      <c r="E435" s="11" t="s">
        <v>404</v>
      </c>
      <c r="F435" s="11" t="s">
        <v>139</v>
      </c>
      <c r="G435" s="115">
        <v>1530373.699</v>
      </c>
      <c r="H435" s="47">
        <v>1.3357200589799322E-2</v>
      </c>
      <c r="J435" s="20"/>
      <c r="K435" s="20"/>
      <c r="L435" s="20">
        <f t="shared" si="13"/>
        <v>1530373.699</v>
      </c>
    </row>
    <row r="436" spans="2:12">
      <c r="B436" s="71" t="str">
        <f t="shared" si="12"/>
        <v>RSDOffice (General)</v>
      </c>
      <c r="C436" t="s">
        <v>186</v>
      </c>
      <c r="D436" s="11" t="s">
        <v>472</v>
      </c>
      <c r="E436" s="11" t="s">
        <v>386</v>
      </c>
      <c r="F436" s="11" t="s">
        <v>129</v>
      </c>
      <c r="G436" s="115">
        <v>1301812.5291600004</v>
      </c>
      <c r="H436" s="47">
        <v>1.1362303922020098E-2</v>
      </c>
      <c r="J436" s="20"/>
      <c r="K436" s="20"/>
      <c r="L436" s="20">
        <f t="shared" si="13"/>
        <v>1301812.5291600004</v>
      </c>
    </row>
    <row r="437" spans="2:12">
      <c r="B437" s="71" t="str">
        <f t="shared" si="12"/>
        <v>RSDOther Unlisted Activity Types</v>
      </c>
      <c r="C437" t="s">
        <v>186</v>
      </c>
      <c r="D437" s="11" t="s">
        <v>472</v>
      </c>
      <c r="E437" s="11" t="s">
        <v>393</v>
      </c>
      <c r="F437" s="11" t="s">
        <v>258</v>
      </c>
      <c r="G437" s="115">
        <v>807294.8</v>
      </c>
      <c r="H437" s="47">
        <v>7.0461212093151154E-3</v>
      </c>
      <c r="J437" s="20"/>
      <c r="K437" s="20"/>
      <c r="L437" s="20">
        <f t="shared" si="13"/>
        <v>807294.8</v>
      </c>
    </row>
    <row r="438" spans="2:12">
      <c r="B438" s="71" t="str">
        <f t="shared" si="12"/>
        <v>RSDOffice (Open Plan)</v>
      </c>
      <c r="C438" t="s">
        <v>186</v>
      </c>
      <c r="D438" s="11" t="s">
        <v>472</v>
      </c>
      <c r="E438" s="11" t="s">
        <v>398</v>
      </c>
      <c r="F438" s="11" t="s">
        <v>129</v>
      </c>
      <c r="G438" s="115">
        <v>661400.27769999998</v>
      </c>
      <c r="H438" s="47">
        <v>5.7727443860023332E-3</v>
      </c>
      <c r="J438" s="20"/>
      <c r="K438" s="20"/>
      <c r="L438" s="20">
        <f t="shared" si="13"/>
        <v>661400.27769999998</v>
      </c>
    </row>
    <row r="439" spans="2:12">
      <c r="B439" s="71" t="str">
        <f t="shared" si="12"/>
        <v>RSDLobby (Office Reception/Waiting)</v>
      </c>
      <c r="C439" t="s">
        <v>186</v>
      </c>
      <c r="D439" s="11" t="s">
        <v>472</v>
      </c>
      <c r="E439" s="11" t="s">
        <v>406</v>
      </c>
      <c r="F439" s="11" t="s">
        <v>137</v>
      </c>
      <c r="G439" s="115">
        <v>603895.37</v>
      </c>
      <c r="H439" s="47">
        <v>5.2708378336689381E-3</v>
      </c>
      <c r="J439" s="20"/>
      <c r="K439" s="20"/>
      <c r="L439" s="20">
        <f t="shared" si="13"/>
        <v>603895.37</v>
      </c>
    </row>
    <row r="440" spans="2:12">
      <c r="B440" s="71" t="str">
        <f t="shared" si="12"/>
        <v>RSDLobby (Main Entry and Assembly)</v>
      </c>
      <c r="C440" t="s">
        <v>186</v>
      </c>
      <c r="D440" s="11" t="s">
        <v>472</v>
      </c>
      <c r="E440" s="11" t="s">
        <v>392</v>
      </c>
      <c r="F440" s="11" t="s">
        <v>137</v>
      </c>
      <c r="G440" s="115">
        <v>490354.94728000002</v>
      </c>
      <c r="H440" s="47">
        <v>4.2798496833154421E-3</v>
      </c>
      <c r="J440" s="20"/>
      <c r="K440" s="20"/>
      <c r="L440" s="20">
        <f t="shared" si="13"/>
        <v>490354.94728000002</v>
      </c>
    </row>
    <row r="441" spans="2:12">
      <c r="B441" s="71" t="str">
        <f t="shared" si="12"/>
        <v>RSDMechanical/Electrical Room</v>
      </c>
      <c r="C441" t="s">
        <v>186</v>
      </c>
      <c r="D441" s="11" t="s">
        <v>472</v>
      </c>
      <c r="E441" s="11" t="s">
        <v>378</v>
      </c>
      <c r="F441" s="11" t="s">
        <v>141</v>
      </c>
      <c r="G441" s="115">
        <v>338455.37580000004</v>
      </c>
      <c r="H441" s="47">
        <v>2.9540604025085977E-3</v>
      </c>
      <c r="J441" s="20"/>
      <c r="K441" s="20"/>
      <c r="L441" s="20">
        <f t="shared" si="13"/>
        <v>338455.37580000004</v>
      </c>
    </row>
    <row r="442" spans="2:12">
      <c r="B442" s="71" t="str">
        <f t="shared" si="12"/>
        <v>RSDStairwells (not stairways/hallways)</v>
      </c>
      <c r="C442" t="s">
        <v>186</v>
      </c>
      <c r="D442" s="11" t="s">
        <v>472</v>
      </c>
      <c r="E442" s="11" t="s">
        <v>423</v>
      </c>
      <c r="F442" s="11" t="s">
        <v>148</v>
      </c>
      <c r="G442" s="115">
        <v>161748.54800000001</v>
      </c>
      <c r="H442" s="47">
        <v>1.4117517846500734E-3</v>
      </c>
      <c r="J442" s="20"/>
      <c r="K442" s="20"/>
      <c r="L442" s="20">
        <f t="shared" si="13"/>
        <v>161748.54800000001</v>
      </c>
    </row>
    <row r="443" spans="2:12">
      <c r="B443" s="71" t="str">
        <f t="shared" si="12"/>
        <v>RSDLocker and Dressing Room</v>
      </c>
      <c r="C443" t="s">
        <v>186</v>
      </c>
      <c r="D443" s="11" t="s">
        <v>472</v>
      </c>
      <c r="E443" s="11" t="s">
        <v>409</v>
      </c>
      <c r="F443" s="11" t="s">
        <v>258</v>
      </c>
      <c r="G443" s="115">
        <v>119823.84770000001</v>
      </c>
      <c r="H443" s="47">
        <v>1.0458302898280953E-3</v>
      </c>
      <c r="J443" s="20"/>
      <c r="K443" s="20"/>
      <c r="L443" s="20">
        <f t="shared" si="13"/>
        <v>119823.84770000001</v>
      </c>
    </row>
    <row r="444" spans="2:12">
      <c r="B444" s="71" t="str">
        <f t="shared" si="12"/>
        <v>RSDElevators</v>
      </c>
      <c r="C444" t="s">
        <v>186</v>
      </c>
      <c r="D444" s="11" t="s">
        <v>472</v>
      </c>
      <c r="E444" s="11" t="s">
        <v>450</v>
      </c>
      <c r="F444" s="11" t="s">
        <v>258</v>
      </c>
      <c r="G444" s="115">
        <v>102229.91100000001</v>
      </c>
      <c r="H444" s="47">
        <v>8.922692727904312E-4</v>
      </c>
      <c r="J444" s="20"/>
      <c r="K444" s="20"/>
      <c r="L444" s="20">
        <f t="shared" si="13"/>
        <v>102229.91100000001</v>
      </c>
    </row>
    <row r="445" spans="2:12">
      <c r="B445" s="71" t="str">
        <f t="shared" si="12"/>
        <v>RSDTheater (Performance)</v>
      </c>
      <c r="C445" t="s">
        <v>186</v>
      </c>
      <c r="D445" s="11" t="s">
        <v>472</v>
      </c>
      <c r="E445" s="11" t="s">
        <v>414</v>
      </c>
      <c r="F445" s="11" t="s">
        <v>258</v>
      </c>
      <c r="G445" s="115">
        <v>40818.962499999994</v>
      </c>
      <c r="H445" s="47">
        <v>3.5627054381310062E-4</v>
      </c>
      <c r="J445" s="20"/>
      <c r="K445" s="20"/>
      <c r="L445" s="20">
        <f t="shared" si="13"/>
        <v>40818.962499999994</v>
      </c>
    </row>
    <row r="446" spans="2:12">
      <c r="B446" s="71" t="str">
        <f t="shared" si="12"/>
        <v>RSDOutside/Outdoor Area</v>
      </c>
      <c r="C446" t="s">
        <v>186</v>
      </c>
      <c r="D446" s="11" t="s">
        <v>472</v>
      </c>
      <c r="E446" s="11" t="s">
        <v>430</v>
      </c>
      <c r="F446" s="11" t="s">
        <v>258</v>
      </c>
      <c r="G446" s="115">
        <v>0</v>
      </c>
      <c r="H446" s="47">
        <v>0</v>
      </c>
      <c r="J446" s="20"/>
      <c r="K446" s="20"/>
      <c r="L446" s="20">
        <f t="shared" si="13"/>
        <v>0</v>
      </c>
    </row>
    <row r="447" spans="2:12">
      <c r="B447" s="71" t="str">
        <f t="shared" si="12"/>
        <v>RSDPatio Area</v>
      </c>
      <c r="C447" t="s">
        <v>186</v>
      </c>
      <c r="D447" s="11" t="s">
        <v>472</v>
      </c>
      <c r="E447" s="11" t="s">
        <v>447</v>
      </c>
      <c r="F447" s="11" t="s">
        <v>258</v>
      </c>
      <c r="G447" s="115">
        <v>0</v>
      </c>
      <c r="H447" s="47">
        <v>0</v>
      </c>
      <c r="J447" s="20"/>
      <c r="K447" s="20"/>
      <c r="L447" s="20">
        <f t="shared" si="13"/>
        <v>0</v>
      </c>
    </row>
    <row r="448" spans="2:12">
      <c r="B448" s="71" t="str">
        <f t="shared" si="12"/>
        <v>Rt3Retail Sales/Showroom</v>
      </c>
      <c r="C448" t="s">
        <v>187</v>
      </c>
      <c r="D448" s="11" t="s">
        <v>473</v>
      </c>
      <c r="E448" s="11" t="s">
        <v>401</v>
      </c>
      <c r="F448" s="11" t="s">
        <v>142</v>
      </c>
      <c r="G448" s="115">
        <v>323044621.30025005</v>
      </c>
      <c r="H448" s="47">
        <v>0.59110050266174363</v>
      </c>
      <c r="J448" s="20"/>
      <c r="K448" s="20"/>
      <c r="L448" s="20">
        <f t="shared" si="13"/>
        <v>323044621.30025005</v>
      </c>
    </row>
    <row r="449" spans="2:12">
      <c r="B449" s="71" t="str">
        <f t="shared" si="12"/>
        <v>Rt3Storage (Unconditioned)</v>
      </c>
      <c r="C449" t="s">
        <v>187</v>
      </c>
      <c r="D449" s="11" t="s">
        <v>473</v>
      </c>
      <c r="E449" s="11" t="s">
        <v>387</v>
      </c>
      <c r="F449" s="11" t="s">
        <v>133</v>
      </c>
      <c r="G449" s="115">
        <v>55983155.130200006</v>
      </c>
      <c r="H449" s="47">
        <v>0.1024368429502342</v>
      </c>
      <c r="J449" s="20"/>
      <c r="K449" s="20"/>
      <c r="L449" s="20">
        <f t="shared" si="13"/>
        <v>55983155.130200006</v>
      </c>
    </row>
    <row r="450" spans="2:12">
      <c r="B450" s="71" t="str">
        <f t="shared" si="12"/>
        <v>Rt3Storage (Conditioned)</v>
      </c>
      <c r="C450" t="s">
        <v>187</v>
      </c>
      <c r="D450" s="11" t="s">
        <v>473</v>
      </c>
      <c r="E450" s="11" t="s">
        <v>400</v>
      </c>
      <c r="F450" s="11" t="s">
        <v>133</v>
      </c>
      <c r="G450" s="115">
        <v>33694273.997600004</v>
      </c>
      <c r="H450" s="47">
        <v>6.1653099861682992E-2</v>
      </c>
      <c r="J450" s="20"/>
      <c r="K450" s="20"/>
      <c r="L450" s="20">
        <f t="shared" si="13"/>
        <v>33694273.997600004</v>
      </c>
    </row>
    <row r="451" spans="2:12">
      <c r="B451" s="71" t="str">
        <f t="shared" si="12"/>
        <v>Rt3Office (General)</v>
      </c>
      <c r="C451" t="s">
        <v>187</v>
      </c>
      <c r="D451" s="11" t="s">
        <v>473</v>
      </c>
      <c r="E451" s="11" t="s">
        <v>386</v>
      </c>
      <c r="F451" s="11" t="s">
        <v>129</v>
      </c>
      <c r="G451" s="115">
        <v>18745139.837199993</v>
      </c>
      <c r="H451" s="47">
        <v>3.4299477068015234E-2</v>
      </c>
      <c r="J451" s="20"/>
      <c r="K451" s="20"/>
      <c r="L451" s="20">
        <f t="shared" si="13"/>
        <v>18745139.837199993</v>
      </c>
    </row>
    <row r="452" spans="2:12">
      <c r="B452" s="71" t="str">
        <f t="shared" si="12"/>
        <v>Rt3Restrooms</v>
      </c>
      <c r="C452" t="s">
        <v>187</v>
      </c>
      <c r="D452" s="11" t="s">
        <v>473</v>
      </c>
      <c r="E452" s="11" t="s">
        <v>366</v>
      </c>
      <c r="F452" s="11" t="s">
        <v>173</v>
      </c>
      <c r="G452" s="115">
        <v>17275821.55105</v>
      </c>
      <c r="H452" s="47">
        <v>3.1610948238723499E-2</v>
      </c>
      <c r="J452" s="20"/>
      <c r="K452" s="20"/>
      <c r="L452" s="20">
        <f t="shared" si="13"/>
        <v>17275821.55105</v>
      </c>
    </row>
    <row r="453" spans="2:12">
      <c r="B453" s="71" t="str">
        <f t="shared" si="12"/>
        <v>Rt3Office (Executive/Private)</v>
      </c>
      <c r="C453" t="s">
        <v>187</v>
      </c>
      <c r="D453" s="11" t="s">
        <v>473</v>
      </c>
      <c r="E453" s="11" t="s">
        <v>397</v>
      </c>
      <c r="F453" s="11" t="s">
        <v>129</v>
      </c>
      <c r="G453" s="115">
        <v>10287190.254150001</v>
      </c>
      <c r="H453" s="47">
        <v>1.8823292292346701E-2</v>
      </c>
      <c r="J453" s="20"/>
      <c r="K453" s="20"/>
      <c r="L453" s="20">
        <f t="shared" si="13"/>
        <v>10287190.254150001</v>
      </c>
    </row>
    <row r="454" spans="2:12">
      <c r="B454" s="71" t="str">
        <f t="shared" ref="B454:B517" si="14">C454&amp;E454</f>
        <v>Rt3Comm/Ind Work (General High Bay)</v>
      </c>
      <c r="C454" t="s">
        <v>187</v>
      </c>
      <c r="D454" s="11" t="s">
        <v>473</v>
      </c>
      <c r="E454" s="11" t="s">
        <v>396</v>
      </c>
      <c r="F454" s="11" t="s">
        <v>176</v>
      </c>
      <c r="G454" s="115">
        <v>9416166.2250000015</v>
      </c>
      <c r="H454" s="47">
        <v>1.7229510172128426E-2</v>
      </c>
      <c r="J454" s="20"/>
      <c r="K454" s="20"/>
      <c r="L454" s="20">
        <f t="shared" ref="L454:L517" si="15">IF(K454=0,G454,K454)</f>
        <v>9416166.2250000015</v>
      </c>
    </row>
    <row r="455" spans="2:12">
      <c r="B455" s="71" t="str">
        <f t="shared" si="14"/>
        <v>Rt3Kitchen/Break room and Food Preparation</v>
      </c>
      <c r="C455" t="s">
        <v>187</v>
      </c>
      <c r="D455" s="11" t="s">
        <v>473</v>
      </c>
      <c r="E455" s="11" t="s">
        <v>391</v>
      </c>
      <c r="F455" s="11" t="s">
        <v>174</v>
      </c>
      <c r="G455" s="115">
        <v>8639799.1888500005</v>
      </c>
      <c r="H455" s="47">
        <v>1.5808929499801602E-2</v>
      </c>
      <c r="J455" s="20"/>
      <c r="K455" s="20"/>
      <c r="L455" s="20">
        <f t="shared" si="15"/>
        <v>8639799.1888500005</v>
      </c>
    </row>
    <row r="456" spans="2:12">
      <c r="B456" s="71" t="str">
        <f t="shared" si="14"/>
        <v>Rt3Hallways/Corridors/Stairways</v>
      </c>
      <c r="C456" t="s">
        <v>187</v>
      </c>
      <c r="D456" s="11" t="s">
        <v>473</v>
      </c>
      <c r="E456" s="11" t="s">
        <v>385</v>
      </c>
      <c r="F456" s="11" t="s">
        <v>148</v>
      </c>
      <c r="G456" s="115">
        <v>7997785.3793000011</v>
      </c>
      <c r="H456" s="47">
        <v>1.4634185639299222E-2</v>
      </c>
      <c r="J456" s="20"/>
      <c r="K456" s="20"/>
      <c r="L456" s="20">
        <f t="shared" si="15"/>
        <v>7997785.3793000011</v>
      </c>
    </row>
    <row r="457" spans="2:12">
      <c r="B457" s="71" t="str">
        <f t="shared" si="14"/>
        <v>Rt3Comm/Ind Work (General Low Bay)</v>
      </c>
      <c r="C457" t="s">
        <v>187</v>
      </c>
      <c r="D457" s="11" t="s">
        <v>473</v>
      </c>
      <c r="E457" s="11" t="s">
        <v>388</v>
      </c>
      <c r="F457" s="11" t="s">
        <v>176</v>
      </c>
      <c r="G457" s="115">
        <v>7872121.6555000003</v>
      </c>
      <c r="H457" s="47">
        <v>1.440424870363519E-2</v>
      </c>
      <c r="J457" s="20"/>
      <c r="K457" s="20"/>
      <c r="L457" s="20">
        <f t="shared" si="15"/>
        <v>7872121.6555000003</v>
      </c>
    </row>
    <row r="458" spans="2:12">
      <c r="B458" s="71" t="str">
        <f t="shared" si="14"/>
        <v>Rt3Unknown</v>
      </c>
      <c r="C458" t="s">
        <v>187</v>
      </c>
      <c r="D458" s="11" t="s">
        <v>473</v>
      </c>
      <c r="E458" s="11" t="s">
        <v>394</v>
      </c>
      <c r="F458" s="11" t="s">
        <v>258</v>
      </c>
      <c r="G458" s="115">
        <v>6602465.25</v>
      </c>
      <c r="H458" s="47">
        <v>1.2081057138092254E-2</v>
      </c>
      <c r="J458" s="20"/>
      <c r="K458" s="20"/>
      <c r="L458" s="20">
        <f t="shared" si="15"/>
        <v>6602465.25</v>
      </c>
    </row>
    <row r="459" spans="2:12">
      <c r="B459" s="71" t="str">
        <f t="shared" si="14"/>
        <v>Rt3Other Unlisted Activity Types</v>
      </c>
      <c r="C459" t="s">
        <v>187</v>
      </c>
      <c r="D459" s="11" t="s">
        <v>473</v>
      </c>
      <c r="E459" s="11" t="s">
        <v>393</v>
      </c>
      <c r="F459" s="11" t="s">
        <v>258</v>
      </c>
      <c r="G459" s="115">
        <v>6421669.2998000002</v>
      </c>
      <c r="H459" s="47">
        <v>1.1750240371627352E-2</v>
      </c>
      <c r="J459" s="20"/>
      <c r="K459" s="20"/>
      <c r="L459" s="20">
        <f t="shared" si="15"/>
        <v>6421669.2998000002</v>
      </c>
    </row>
    <row r="460" spans="2:12">
      <c r="B460" s="71" t="str">
        <f t="shared" si="14"/>
        <v>Rt3Barber/Beauty Shop</v>
      </c>
      <c r="C460" t="s">
        <v>187</v>
      </c>
      <c r="D460" s="11" t="s">
        <v>473</v>
      </c>
      <c r="E460" s="11" t="s">
        <v>413</v>
      </c>
      <c r="F460" s="11" t="s">
        <v>142</v>
      </c>
      <c r="G460" s="115">
        <v>4530906.7290000003</v>
      </c>
      <c r="H460" s="47">
        <v>8.2905613294088423E-3</v>
      </c>
      <c r="J460" s="20"/>
      <c r="K460" s="20"/>
      <c r="L460" s="20">
        <f t="shared" si="15"/>
        <v>4530906.7290000003</v>
      </c>
    </row>
    <row r="461" spans="2:12">
      <c r="B461" s="71" t="str">
        <f t="shared" si="14"/>
        <v>Rt3Office (Open Plan)</v>
      </c>
      <c r="C461" t="s">
        <v>187</v>
      </c>
      <c r="D461" s="11" t="s">
        <v>473</v>
      </c>
      <c r="E461" s="11" t="s">
        <v>398</v>
      </c>
      <c r="F461" s="11" t="s">
        <v>129</v>
      </c>
      <c r="G461" s="115">
        <v>3348633.3221</v>
      </c>
      <c r="H461" s="47">
        <v>6.1272614041868352E-3</v>
      </c>
      <c r="J461" s="20"/>
      <c r="K461" s="20"/>
      <c r="L461" s="20">
        <f t="shared" si="15"/>
        <v>3348633.3221</v>
      </c>
    </row>
    <row r="462" spans="2:12">
      <c r="B462" s="71" t="str">
        <f t="shared" si="14"/>
        <v>Rt3Mechanical/Electrical Room</v>
      </c>
      <c r="C462" t="s">
        <v>187</v>
      </c>
      <c r="D462" s="11" t="s">
        <v>473</v>
      </c>
      <c r="E462" s="11" t="s">
        <v>378</v>
      </c>
      <c r="F462" s="11" t="s">
        <v>141</v>
      </c>
      <c r="G462" s="115">
        <v>3272114.4084000005</v>
      </c>
      <c r="H462" s="47">
        <v>5.9872486462924342E-3</v>
      </c>
      <c r="J462" s="20"/>
      <c r="K462" s="20"/>
      <c r="L462" s="20">
        <f t="shared" si="15"/>
        <v>3272114.4084000005</v>
      </c>
    </row>
    <row r="463" spans="2:12">
      <c r="B463" s="71" t="str">
        <f t="shared" si="14"/>
        <v>Rt3Classroom/Lecture</v>
      </c>
      <c r="C463" t="s">
        <v>187</v>
      </c>
      <c r="D463" s="11" t="s">
        <v>473</v>
      </c>
      <c r="E463" s="11" t="s">
        <v>389</v>
      </c>
      <c r="F463" s="11" t="s">
        <v>129</v>
      </c>
      <c r="G463" s="115">
        <v>3093882.7009999999</v>
      </c>
      <c r="H463" s="47">
        <v>5.661123879347368E-3</v>
      </c>
      <c r="J463" s="20"/>
      <c r="K463" s="20"/>
      <c r="L463" s="20">
        <f t="shared" si="15"/>
        <v>3093882.7009999999</v>
      </c>
    </row>
    <row r="464" spans="2:12">
      <c r="B464" s="71" t="str">
        <f t="shared" si="14"/>
        <v>Rt3Theater (Performance)</v>
      </c>
      <c r="C464" t="s">
        <v>187</v>
      </c>
      <c r="D464" s="11" t="s">
        <v>473</v>
      </c>
      <c r="E464" s="11" t="s">
        <v>414</v>
      </c>
      <c r="F464" s="11" t="s">
        <v>258</v>
      </c>
      <c r="G464" s="115">
        <v>3024918</v>
      </c>
      <c r="H464" s="47">
        <v>5.5349336667911645E-3</v>
      </c>
      <c r="J464" s="20"/>
      <c r="K464" s="20"/>
      <c r="L464" s="20">
        <f t="shared" si="15"/>
        <v>3024918</v>
      </c>
    </row>
    <row r="465" spans="2:12">
      <c r="B465" s="71" t="str">
        <f t="shared" si="14"/>
        <v>Rt3Locker and Dressing Room</v>
      </c>
      <c r="C465" t="s">
        <v>187</v>
      </c>
      <c r="D465" s="11" t="s">
        <v>473</v>
      </c>
      <c r="E465" s="11" t="s">
        <v>409</v>
      </c>
      <c r="F465" s="11" t="s">
        <v>174</v>
      </c>
      <c r="G465" s="115">
        <v>2984862.4868000001</v>
      </c>
      <c r="H465" s="47">
        <v>5.4616409003256684E-3</v>
      </c>
      <c r="J465" s="20"/>
      <c r="K465" s="20"/>
      <c r="L465" s="20">
        <f t="shared" si="15"/>
        <v>2984862.4868000001</v>
      </c>
    </row>
    <row r="466" spans="2:12">
      <c r="B466" s="71" t="str">
        <f t="shared" si="14"/>
        <v>Rt3Convention and Meeting Center</v>
      </c>
      <c r="C466" t="s">
        <v>187</v>
      </c>
      <c r="D466" s="11" t="s">
        <v>473</v>
      </c>
      <c r="E466" s="11" t="s">
        <v>404</v>
      </c>
      <c r="F466" s="11" t="s">
        <v>129</v>
      </c>
      <c r="G466" s="115">
        <v>2520000</v>
      </c>
      <c r="H466" s="47">
        <v>4.6110449408260775E-3</v>
      </c>
      <c r="J466" s="20"/>
      <c r="K466" s="20"/>
      <c r="L466" s="20">
        <f t="shared" si="15"/>
        <v>2520000</v>
      </c>
    </row>
    <row r="467" spans="2:12">
      <c r="B467" s="71" t="str">
        <f t="shared" si="14"/>
        <v>Rt3Vacant (Unconditioned)</v>
      </c>
      <c r="C467" t="s">
        <v>187</v>
      </c>
      <c r="D467" s="11" t="s">
        <v>473</v>
      </c>
      <c r="E467" s="11" t="s">
        <v>451</v>
      </c>
      <c r="F467" s="11" t="s">
        <v>258</v>
      </c>
      <c r="G467" s="115">
        <v>2468119.6</v>
      </c>
      <c r="H467" s="47">
        <v>4.5161152360847943E-3</v>
      </c>
      <c r="J467" s="20"/>
      <c r="K467" s="20"/>
      <c r="L467" s="20">
        <f t="shared" si="15"/>
        <v>2468119.6</v>
      </c>
    </row>
    <row r="468" spans="2:12">
      <c r="B468" s="71" t="str">
        <f t="shared" si="14"/>
        <v>Rt3Dining Area</v>
      </c>
      <c r="C468" t="s">
        <v>187</v>
      </c>
      <c r="D468" s="11" t="s">
        <v>473</v>
      </c>
      <c r="E468" s="11" t="s">
        <v>405</v>
      </c>
      <c r="F468" s="11" t="s">
        <v>174</v>
      </c>
      <c r="G468" s="115">
        <v>2078059.7239999999</v>
      </c>
      <c r="H468" s="47">
        <v>3.8023915782081879E-3</v>
      </c>
      <c r="J468" s="20"/>
      <c r="K468" s="20"/>
      <c r="L468" s="20">
        <f t="shared" si="15"/>
        <v>2078059.7239999999</v>
      </c>
    </row>
    <row r="469" spans="2:12">
      <c r="B469" s="71" t="str">
        <f t="shared" si="14"/>
        <v>Rt3Comm/Ind Work (Precision)</v>
      </c>
      <c r="C469" t="s">
        <v>187</v>
      </c>
      <c r="D469" s="11" t="s">
        <v>473</v>
      </c>
      <c r="E469" s="11" t="s">
        <v>408</v>
      </c>
      <c r="F469" s="11" t="s">
        <v>176</v>
      </c>
      <c r="G469" s="115">
        <v>2013887.7754999998</v>
      </c>
      <c r="H469" s="47">
        <v>3.6849710470677607E-3</v>
      </c>
      <c r="J469" s="20"/>
      <c r="K469" s="20"/>
      <c r="L469" s="20">
        <f t="shared" si="15"/>
        <v>2013887.7754999998</v>
      </c>
    </row>
    <row r="470" spans="2:12">
      <c r="B470" s="71" t="str">
        <f t="shared" si="14"/>
        <v>Rt3Storage (Refrigerated/Freezer), Walk-in</v>
      </c>
      <c r="C470" t="s">
        <v>187</v>
      </c>
      <c r="D470" s="11" t="s">
        <v>473</v>
      </c>
      <c r="E470" s="11" t="s">
        <v>403</v>
      </c>
      <c r="F470" s="11" t="s">
        <v>258</v>
      </c>
      <c r="G470" s="115">
        <v>1911703.4540000001</v>
      </c>
      <c r="H470" s="47">
        <v>3.4979962460025549E-3</v>
      </c>
      <c r="J470" s="20"/>
      <c r="K470" s="20"/>
      <c r="L470" s="20">
        <f t="shared" si="15"/>
        <v>1911703.4540000001</v>
      </c>
    </row>
    <row r="471" spans="2:12">
      <c r="B471" s="71" t="str">
        <f t="shared" si="14"/>
        <v>Rt3Medical Offices and Exam Rooms</v>
      </c>
      <c r="C471" t="s">
        <v>187</v>
      </c>
      <c r="D471" s="11" t="s">
        <v>473</v>
      </c>
      <c r="E471" s="11" t="s">
        <v>418</v>
      </c>
      <c r="F471" s="11" t="s">
        <v>129</v>
      </c>
      <c r="G471" s="115">
        <v>1870762.75</v>
      </c>
      <c r="H471" s="47">
        <v>3.423083775346579E-3</v>
      </c>
      <c r="J471" s="20"/>
      <c r="K471" s="20"/>
      <c r="L471" s="20">
        <f t="shared" si="15"/>
        <v>1870762.75</v>
      </c>
    </row>
    <row r="472" spans="2:12">
      <c r="B472" s="71" t="str">
        <f t="shared" si="14"/>
        <v>Rt3Lobby (Main Entry and Assembly)</v>
      </c>
      <c r="C472" t="s">
        <v>187</v>
      </c>
      <c r="D472" s="11" t="s">
        <v>473</v>
      </c>
      <c r="E472" s="11" t="s">
        <v>392</v>
      </c>
      <c r="F472" s="11" t="s">
        <v>142</v>
      </c>
      <c r="G472" s="115">
        <v>1535236.932</v>
      </c>
      <c r="H472" s="47">
        <v>2.8091454318523606E-3</v>
      </c>
      <c r="J472" s="20"/>
      <c r="K472" s="20"/>
      <c r="L472" s="20">
        <f t="shared" si="15"/>
        <v>1535236.932</v>
      </c>
    </row>
    <row r="473" spans="2:12">
      <c r="B473" s="71" t="str">
        <f t="shared" si="14"/>
        <v>Rt3Lobby (Office Reception/Waiting)</v>
      </c>
      <c r="C473" t="s">
        <v>187</v>
      </c>
      <c r="D473" s="11" t="s">
        <v>473</v>
      </c>
      <c r="E473" s="11" t="s">
        <v>406</v>
      </c>
      <c r="F473" s="11" t="s">
        <v>129</v>
      </c>
      <c r="G473" s="115">
        <v>1326618.4100000001</v>
      </c>
      <c r="H473" s="47">
        <v>2.4274194872369982E-3</v>
      </c>
      <c r="J473" s="20"/>
      <c r="K473" s="20"/>
      <c r="L473" s="20">
        <f t="shared" si="15"/>
        <v>1326618.4100000001</v>
      </c>
    </row>
    <row r="474" spans="2:12">
      <c r="B474" s="71" t="str">
        <f t="shared" si="14"/>
        <v>Rt3Library</v>
      </c>
      <c r="C474" t="s">
        <v>187</v>
      </c>
      <c r="D474" s="11" t="s">
        <v>473</v>
      </c>
      <c r="E474" s="11" t="s">
        <v>399</v>
      </c>
      <c r="F474" s="11" t="s">
        <v>129</v>
      </c>
      <c r="G474" s="115">
        <v>1080000</v>
      </c>
      <c r="H474" s="47">
        <v>1.9761621174968903E-3</v>
      </c>
      <c r="J474" s="20"/>
      <c r="K474" s="20"/>
      <c r="L474" s="20">
        <f t="shared" si="15"/>
        <v>1080000</v>
      </c>
    </row>
    <row r="475" spans="2:12">
      <c r="B475" s="71" t="str">
        <f t="shared" si="14"/>
        <v>Rt3Conference Room</v>
      </c>
      <c r="C475" t="s">
        <v>187</v>
      </c>
      <c r="D475" s="11" t="s">
        <v>473</v>
      </c>
      <c r="E475" s="11" t="s">
        <v>379</v>
      </c>
      <c r="F475" s="11" t="s">
        <v>129</v>
      </c>
      <c r="G475" s="115">
        <v>769734.84909999999</v>
      </c>
      <c r="H475" s="47">
        <v>1.4084452308413011E-3</v>
      </c>
      <c r="J475" s="20"/>
      <c r="K475" s="20"/>
      <c r="L475" s="20">
        <f t="shared" si="15"/>
        <v>769734.84909999999</v>
      </c>
    </row>
    <row r="476" spans="2:12">
      <c r="B476" s="71" t="str">
        <f t="shared" si="14"/>
        <v>Rt3Auto Repair Workshop</v>
      </c>
      <c r="C476" t="s">
        <v>187</v>
      </c>
      <c r="D476" s="11" t="s">
        <v>473</v>
      </c>
      <c r="E476" s="11" t="s">
        <v>381</v>
      </c>
      <c r="F476" s="11" t="s">
        <v>176</v>
      </c>
      <c r="G476" s="115">
        <v>650218.1</v>
      </c>
      <c r="H476" s="47">
        <v>1.1897559049359302E-3</v>
      </c>
      <c r="J476" s="20"/>
      <c r="K476" s="20"/>
      <c r="L476" s="20">
        <f t="shared" si="15"/>
        <v>650218.1</v>
      </c>
    </row>
    <row r="477" spans="2:12">
      <c r="B477" s="71" t="str">
        <f t="shared" si="14"/>
        <v>Rt3Laboratory</v>
      </c>
      <c r="C477" t="s">
        <v>187</v>
      </c>
      <c r="D477" s="11" t="s">
        <v>473</v>
      </c>
      <c r="E477" s="11" t="s">
        <v>179</v>
      </c>
      <c r="F477" s="11" t="s">
        <v>176</v>
      </c>
      <c r="G477" s="115">
        <v>447684.65</v>
      </c>
      <c r="H477" s="47">
        <v>8.191643017730132E-4</v>
      </c>
      <c r="J477" s="20"/>
      <c r="K477" s="20"/>
      <c r="L477" s="20">
        <f t="shared" si="15"/>
        <v>447684.65</v>
      </c>
    </row>
    <row r="478" spans="2:12">
      <c r="B478" s="71" t="str">
        <f t="shared" si="14"/>
        <v>Rt3Stairwells (not stairways/hallways)</v>
      </c>
      <c r="C478" t="s">
        <v>187</v>
      </c>
      <c r="D478" s="11" t="s">
        <v>473</v>
      </c>
      <c r="E478" s="11" t="s">
        <v>423</v>
      </c>
      <c r="F478" s="11" t="s">
        <v>148</v>
      </c>
      <c r="G478" s="115">
        <v>389467.90919999999</v>
      </c>
      <c r="H478" s="47">
        <v>7.1264048902014681E-4</v>
      </c>
      <c r="J478" s="20"/>
      <c r="K478" s="20"/>
      <c r="L478" s="20">
        <f t="shared" si="15"/>
        <v>389467.90919999999</v>
      </c>
    </row>
    <row r="479" spans="2:12">
      <c r="B479" s="71" t="str">
        <f t="shared" si="14"/>
        <v>Rt3Computer (Network Room/Server Room</v>
      </c>
      <c r="C479" t="s">
        <v>187</v>
      </c>
      <c r="D479" s="11" t="s">
        <v>473</v>
      </c>
      <c r="E479" s="11" t="s">
        <v>416</v>
      </c>
      <c r="F479" s="11" t="s">
        <v>129</v>
      </c>
      <c r="G479" s="115">
        <v>334393.64999999997</v>
      </c>
      <c r="H479" s="47">
        <v>6.1186672542732766E-4</v>
      </c>
      <c r="J479" s="20"/>
      <c r="K479" s="20"/>
      <c r="L479" s="20">
        <f t="shared" si="15"/>
        <v>334393.64999999997</v>
      </c>
    </row>
    <row r="480" spans="2:12">
      <c r="B480" s="71" t="str">
        <f t="shared" si="14"/>
        <v>Rt3Loading Dock</v>
      </c>
      <c r="C480" t="s">
        <v>187</v>
      </c>
      <c r="D480" s="11" t="s">
        <v>473</v>
      </c>
      <c r="E480" s="11" t="s">
        <v>407</v>
      </c>
      <c r="F480" s="11" t="s">
        <v>133</v>
      </c>
      <c r="G480" s="115">
        <v>306840.24</v>
      </c>
      <c r="H480" s="47">
        <v>5.6145005408486475E-4</v>
      </c>
      <c r="J480" s="20"/>
      <c r="K480" s="20"/>
      <c r="L480" s="20">
        <f t="shared" si="15"/>
        <v>306840.24</v>
      </c>
    </row>
    <row r="481" spans="2:12">
      <c r="B481" s="71" t="str">
        <f t="shared" si="14"/>
        <v>Rt3Pool/Spa Area</v>
      </c>
      <c r="C481" t="s">
        <v>187</v>
      </c>
      <c r="D481" s="11" t="s">
        <v>473</v>
      </c>
      <c r="E481" s="11" t="s">
        <v>427</v>
      </c>
      <c r="F481" s="11" t="s">
        <v>258</v>
      </c>
      <c r="G481" s="115">
        <v>151943.4</v>
      </c>
      <c r="H481" s="47">
        <v>2.7802295470710829E-4</v>
      </c>
      <c r="J481" s="20"/>
      <c r="K481" s="20"/>
      <c r="L481" s="20">
        <f t="shared" si="15"/>
        <v>151943.4</v>
      </c>
    </row>
    <row r="482" spans="2:12">
      <c r="B482" s="71" t="str">
        <f t="shared" si="14"/>
        <v>Rt3Copy Room</v>
      </c>
      <c r="C482" t="s">
        <v>187</v>
      </c>
      <c r="D482" s="11" t="s">
        <v>473</v>
      </c>
      <c r="E482" s="11" t="s">
        <v>395</v>
      </c>
      <c r="F482" s="11" t="s">
        <v>129</v>
      </c>
      <c r="G482" s="115">
        <v>141294.06</v>
      </c>
      <c r="H482" s="47">
        <v>2.5853700814753021E-4</v>
      </c>
      <c r="J482" s="20"/>
      <c r="K482" s="20"/>
      <c r="L482" s="20">
        <f t="shared" si="15"/>
        <v>141294.06</v>
      </c>
    </row>
    <row r="483" spans="2:12">
      <c r="B483" s="71" t="str">
        <f t="shared" si="14"/>
        <v>Rt3Elevators</v>
      </c>
      <c r="C483" t="s">
        <v>187</v>
      </c>
      <c r="D483" s="11" t="s">
        <v>473</v>
      </c>
      <c r="E483" s="11" t="s">
        <v>450</v>
      </c>
      <c r="F483" s="11" t="s">
        <v>258</v>
      </c>
      <c r="G483" s="115">
        <v>131276.37</v>
      </c>
      <c r="H483" s="47">
        <v>2.4020684195972706E-4</v>
      </c>
      <c r="J483" s="20"/>
      <c r="K483" s="20"/>
      <c r="L483" s="20">
        <f t="shared" si="15"/>
        <v>131276.37</v>
      </c>
    </row>
    <row r="484" spans="2:12">
      <c r="B484" s="71" t="str">
        <f t="shared" si="14"/>
        <v>Rt3Computer (Data Center)</v>
      </c>
      <c r="C484" t="s">
        <v>187</v>
      </c>
      <c r="D484" s="11" t="s">
        <v>473</v>
      </c>
      <c r="E484" s="11" t="s">
        <v>449</v>
      </c>
      <c r="F484" s="11" t="s">
        <v>258</v>
      </c>
      <c r="G484" s="115">
        <v>103334.39999999999</v>
      </c>
      <c r="H484" s="47">
        <v>1.8907919140210243E-4</v>
      </c>
      <c r="J484" s="20"/>
      <c r="K484" s="20"/>
      <c r="L484" s="20">
        <f t="shared" si="15"/>
        <v>103334.39999999999</v>
      </c>
    </row>
    <row r="485" spans="2:12">
      <c r="B485" s="71" t="str">
        <f t="shared" si="14"/>
        <v>Rt3Theater (Motion Picture)</v>
      </c>
      <c r="C485" t="s">
        <v>187</v>
      </c>
      <c r="D485" s="11" t="s">
        <v>473</v>
      </c>
      <c r="E485" s="11" t="s">
        <v>443</v>
      </c>
      <c r="F485" s="11" t="s">
        <v>258</v>
      </c>
      <c r="G485" s="115">
        <v>25170.68</v>
      </c>
      <c r="H485" s="47">
        <v>4.6056800266330207E-5</v>
      </c>
      <c r="J485" s="20"/>
      <c r="K485" s="20"/>
      <c r="L485" s="20">
        <f t="shared" si="15"/>
        <v>25170.68</v>
      </c>
    </row>
    <row r="486" spans="2:12">
      <c r="B486" s="71" t="str">
        <f t="shared" si="14"/>
        <v>Rt3Exhibit Display Area/Museum</v>
      </c>
      <c r="C486" t="s">
        <v>187</v>
      </c>
      <c r="D486" s="11" t="s">
        <v>473</v>
      </c>
      <c r="E486" s="11" t="s">
        <v>428</v>
      </c>
      <c r="F486" s="11" t="s">
        <v>258</v>
      </c>
      <c r="G486" s="115">
        <v>8925</v>
      </c>
      <c r="H486" s="47">
        <v>1.633078416542569E-5</v>
      </c>
      <c r="J486" s="20"/>
      <c r="K486" s="20"/>
      <c r="L486" s="20">
        <f t="shared" si="15"/>
        <v>8925</v>
      </c>
    </row>
    <row r="487" spans="2:12">
      <c r="B487" s="71" t="str">
        <f t="shared" si="14"/>
        <v>Rt3Bar Cocktail Lounge</v>
      </c>
      <c r="C487" t="s">
        <v>187</v>
      </c>
      <c r="D487" s="11" t="s">
        <v>473</v>
      </c>
      <c r="E487" s="11" t="s">
        <v>415</v>
      </c>
      <c r="F487" s="11" t="s">
        <v>258</v>
      </c>
      <c r="G487" s="115">
        <v>7139.9999999999991</v>
      </c>
      <c r="H487" s="47">
        <v>1.306462733234055E-5</v>
      </c>
      <c r="J487" s="20"/>
      <c r="K487" s="20"/>
      <c r="L487" s="20">
        <f t="shared" si="15"/>
        <v>7139.9999999999991</v>
      </c>
    </row>
    <row r="488" spans="2:12">
      <c r="B488" s="71" t="str">
        <f t="shared" si="14"/>
        <v>Rt3Computer Room</v>
      </c>
      <c r="C488" t="s">
        <v>187</v>
      </c>
      <c r="D488" s="11" t="s">
        <v>473</v>
      </c>
      <c r="E488" s="11" t="s">
        <v>421</v>
      </c>
      <c r="F488" s="11" t="s">
        <v>258</v>
      </c>
      <c r="G488" s="115">
        <v>6528</v>
      </c>
      <c r="H488" s="47">
        <v>1.1944802132425648E-5</v>
      </c>
      <c r="J488" s="20"/>
      <c r="K488" s="20"/>
      <c r="L488" s="20">
        <f t="shared" si="15"/>
        <v>6528</v>
      </c>
    </row>
    <row r="489" spans="2:12">
      <c r="B489" s="71" t="str">
        <f t="shared" si="14"/>
        <v>Rt3Patio Area</v>
      </c>
      <c r="C489" t="s">
        <v>187</v>
      </c>
      <c r="D489" s="11" t="s">
        <v>473</v>
      </c>
      <c r="E489" s="11" t="s">
        <v>447</v>
      </c>
      <c r="F489" s="11" t="s">
        <v>258</v>
      </c>
      <c r="G489" s="115">
        <v>0</v>
      </c>
      <c r="H489" s="47">
        <v>0</v>
      </c>
      <c r="J489" s="20"/>
      <c r="K489" s="20"/>
      <c r="L489" s="20">
        <f t="shared" si="15"/>
        <v>0</v>
      </c>
    </row>
    <row r="490" spans="2:12">
      <c r="B490" s="71" t="str">
        <f t="shared" si="14"/>
        <v>Rt3Residential</v>
      </c>
      <c r="C490" t="s">
        <v>187</v>
      </c>
      <c r="D490" s="11" t="s">
        <v>473</v>
      </c>
      <c r="E490" s="11" t="s">
        <v>417</v>
      </c>
      <c r="F490" s="11" t="s">
        <v>258</v>
      </c>
      <c r="G490" s="115">
        <v>0</v>
      </c>
      <c r="H490" s="47">
        <v>0</v>
      </c>
      <c r="J490" s="20"/>
      <c r="K490" s="20"/>
      <c r="L490" s="20">
        <f t="shared" si="15"/>
        <v>0</v>
      </c>
    </row>
    <row r="491" spans="2:12">
      <c r="B491" s="71" t="str">
        <f t="shared" si="14"/>
        <v>Rt3Outside/Outdoor Area</v>
      </c>
      <c r="C491" t="s">
        <v>187</v>
      </c>
      <c r="D491" s="11" t="s">
        <v>473</v>
      </c>
      <c r="E491" s="11" t="s">
        <v>430</v>
      </c>
      <c r="F491" s="11" t="s">
        <v>258</v>
      </c>
      <c r="G491" s="115">
        <v>0</v>
      </c>
      <c r="H491" s="47">
        <v>0</v>
      </c>
      <c r="J491" s="20"/>
      <c r="K491" s="20"/>
      <c r="L491" s="20">
        <f t="shared" si="15"/>
        <v>0</v>
      </c>
    </row>
    <row r="492" spans="2:12">
      <c r="B492" s="71" t="str">
        <f t="shared" si="14"/>
        <v>Rt3Parking</v>
      </c>
      <c r="C492" t="s">
        <v>187</v>
      </c>
      <c r="D492" s="11" t="s">
        <v>473</v>
      </c>
      <c r="E492" s="11" t="s">
        <v>424</v>
      </c>
      <c r="F492" s="11" t="s">
        <v>258</v>
      </c>
      <c r="G492" s="115">
        <v>0</v>
      </c>
      <c r="H492" s="47">
        <v>0</v>
      </c>
      <c r="J492" s="20"/>
      <c r="K492" s="20"/>
      <c r="L492" s="20">
        <f t="shared" si="15"/>
        <v>0</v>
      </c>
    </row>
    <row r="493" spans="2:12">
      <c r="B493" s="71" t="str">
        <f t="shared" si="14"/>
        <v>RtLRetail Sales/Showroom</v>
      </c>
      <c r="C493" t="s">
        <v>188</v>
      </c>
      <c r="D493" s="11" t="s">
        <v>375</v>
      </c>
      <c r="E493" s="11" t="s">
        <v>401</v>
      </c>
      <c r="F493" s="11" t="s">
        <v>142</v>
      </c>
      <c r="G493" s="115">
        <v>53833309.381200001</v>
      </c>
      <c r="H493" s="47">
        <v>0.572329334002184</v>
      </c>
      <c r="J493" s="20"/>
      <c r="K493" s="20"/>
      <c r="L493" s="20">
        <f t="shared" si="15"/>
        <v>53833309.381200001</v>
      </c>
    </row>
    <row r="494" spans="2:12">
      <c r="B494" s="71" t="str">
        <f t="shared" si="14"/>
        <v>RtLStorage (Unconditioned)</v>
      </c>
      <c r="C494" t="s">
        <v>188</v>
      </c>
      <c r="D494" s="11" t="s">
        <v>375</v>
      </c>
      <c r="E494" s="11" t="s">
        <v>387</v>
      </c>
      <c r="F494" s="11" t="s">
        <v>133</v>
      </c>
      <c r="G494" s="115">
        <v>12322402.40456</v>
      </c>
      <c r="H494" s="47">
        <v>0.1310057368305067</v>
      </c>
      <c r="J494" s="20"/>
      <c r="K494" s="20"/>
      <c r="L494" s="20">
        <f t="shared" si="15"/>
        <v>12322402.40456</v>
      </c>
    </row>
    <row r="495" spans="2:12">
      <c r="B495" s="71" t="str">
        <f t="shared" si="14"/>
        <v>RtLComm/Ind Work (General High Bay)</v>
      </c>
      <c r="C495" t="s">
        <v>188</v>
      </c>
      <c r="D495" s="11" t="s">
        <v>375</v>
      </c>
      <c r="E495" s="11" t="s">
        <v>396</v>
      </c>
      <c r="F495" s="11" t="s">
        <v>176</v>
      </c>
      <c r="G495" s="115">
        <v>11884788.4</v>
      </c>
      <c r="H495" s="47">
        <v>0.12635323943328519</v>
      </c>
      <c r="J495" s="20"/>
      <c r="K495" s="20"/>
      <c r="L495" s="20">
        <f t="shared" si="15"/>
        <v>11884788.4</v>
      </c>
    </row>
    <row r="496" spans="2:12">
      <c r="B496" s="71" t="str">
        <f t="shared" si="14"/>
        <v>RtLRestrooms</v>
      </c>
      <c r="C496" t="s">
        <v>188</v>
      </c>
      <c r="D496" s="11" t="s">
        <v>375</v>
      </c>
      <c r="E496" s="11" t="s">
        <v>366</v>
      </c>
      <c r="F496" s="11" t="s">
        <v>173</v>
      </c>
      <c r="G496" s="115">
        <v>2823867.6297599999</v>
      </c>
      <c r="H496" s="47">
        <v>3.0021975212530399E-2</v>
      </c>
      <c r="J496" s="20"/>
      <c r="K496" s="20"/>
      <c r="L496" s="20">
        <f t="shared" si="15"/>
        <v>2823867.6297599999</v>
      </c>
    </row>
    <row r="497" spans="2:12">
      <c r="B497" s="71" t="str">
        <f t="shared" si="14"/>
        <v>RtLOffice (Executive/Private)</v>
      </c>
      <c r="C497" t="s">
        <v>188</v>
      </c>
      <c r="D497" s="11" t="s">
        <v>375</v>
      </c>
      <c r="E497" s="11" t="s">
        <v>397</v>
      </c>
      <c r="F497" s="11" t="s">
        <v>129</v>
      </c>
      <c r="G497" s="115">
        <v>2295982.0499999998</v>
      </c>
      <c r="H497" s="47">
        <v>2.440975471621985E-2</v>
      </c>
      <c r="J497" s="20"/>
      <c r="K497" s="20"/>
      <c r="L497" s="20">
        <f t="shared" si="15"/>
        <v>2295982.0499999998</v>
      </c>
    </row>
    <row r="498" spans="2:12">
      <c r="B498" s="71" t="str">
        <f t="shared" si="14"/>
        <v>RtLOffice (Open Plan)</v>
      </c>
      <c r="C498" t="s">
        <v>188</v>
      </c>
      <c r="D498" s="11" t="s">
        <v>375</v>
      </c>
      <c r="E498" s="11" t="s">
        <v>398</v>
      </c>
      <c r="F498" s="11" t="s">
        <v>129</v>
      </c>
      <c r="G498" s="115">
        <v>2067993.5776000004</v>
      </c>
      <c r="H498" s="47">
        <v>2.1985893131844812E-2</v>
      </c>
      <c r="J498" s="20"/>
      <c r="K498" s="20"/>
      <c r="L498" s="20">
        <f t="shared" si="15"/>
        <v>2067993.5776000004</v>
      </c>
    </row>
    <row r="499" spans="2:12">
      <c r="B499" s="71" t="str">
        <f t="shared" si="14"/>
        <v>RtLOffice (General)</v>
      </c>
      <c r="C499" t="s">
        <v>188</v>
      </c>
      <c r="D499" s="11" t="s">
        <v>375</v>
      </c>
      <c r="E499" s="11" t="s">
        <v>386</v>
      </c>
      <c r="F499" s="11" t="s">
        <v>129</v>
      </c>
      <c r="G499" s="115">
        <v>1533907.3348800004</v>
      </c>
      <c r="H499" s="47">
        <v>1.6307750229071397E-2</v>
      </c>
      <c r="J499" s="20"/>
      <c r="K499" s="20"/>
      <c r="L499" s="20">
        <f t="shared" si="15"/>
        <v>1533907.3348800004</v>
      </c>
    </row>
    <row r="500" spans="2:12">
      <c r="B500" s="71" t="str">
        <f t="shared" si="14"/>
        <v>RtLLobby (Office Reception/Waiting)</v>
      </c>
      <c r="C500" t="s">
        <v>188</v>
      </c>
      <c r="D500" s="11" t="s">
        <v>375</v>
      </c>
      <c r="E500" s="11" t="s">
        <v>406</v>
      </c>
      <c r="F500" s="11" t="s">
        <v>129</v>
      </c>
      <c r="G500" s="115">
        <v>1400274.3</v>
      </c>
      <c r="H500" s="47">
        <v>1.4887029364374365E-2</v>
      </c>
      <c r="J500" s="20"/>
      <c r="K500" s="20"/>
      <c r="L500" s="20">
        <f t="shared" si="15"/>
        <v>1400274.3</v>
      </c>
    </row>
    <row r="501" spans="2:12">
      <c r="B501" s="71" t="str">
        <f t="shared" si="14"/>
        <v>RtLKitchen/Break room and Food Preparation</v>
      </c>
      <c r="C501" t="s">
        <v>188</v>
      </c>
      <c r="D501" s="11" t="s">
        <v>375</v>
      </c>
      <c r="E501" s="11" t="s">
        <v>391</v>
      </c>
      <c r="F501" s="11" t="s">
        <v>174</v>
      </c>
      <c r="G501" s="115">
        <v>945195.26672000019</v>
      </c>
      <c r="H501" s="47">
        <v>1.0048852350377568E-2</v>
      </c>
      <c r="J501" s="20"/>
      <c r="K501" s="20"/>
      <c r="L501" s="20">
        <f t="shared" si="15"/>
        <v>945195.26672000019</v>
      </c>
    </row>
    <row r="502" spans="2:12">
      <c r="B502" s="71" t="str">
        <f t="shared" si="14"/>
        <v>RtLStorage (Refrigerated/Freezer), Walk-in</v>
      </c>
      <c r="C502" t="s">
        <v>188</v>
      </c>
      <c r="D502" s="11" t="s">
        <v>375</v>
      </c>
      <c r="E502" s="11" t="s">
        <v>403</v>
      </c>
      <c r="F502" s="11" t="s">
        <v>174</v>
      </c>
      <c r="G502" s="115">
        <v>915649.39999999991</v>
      </c>
      <c r="H502" s="47">
        <v>9.7347351910063388E-3</v>
      </c>
      <c r="J502" s="20"/>
      <c r="K502" s="20"/>
      <c r="L502" s="20">
        <f t="shared" si="15"/>
        <v>915649.39999999991</v>
      </c>
    </row>
    <row r="503" spans="2:12">
      <c r="B503" s="71" t="str">
        <f t="shared" si="14"/>
        <v>RtLLoading Dock</v>
      </c>
      <c r="C503" t="s">
        <v>188</v>
      </c>
      <c r="D503" s="11" t="s">
        <v>375</v>
      </c>
      <c r="E503" s="11" t="s">
        <v>407</v>
      </c>
      <c r="F503" s="11" t="s">
        <v>133</v>
      </c>
      <c r="G503" s="115">
        <v>775883.19744000002</v>
      </c>
      <c r="H503" s="47">
        <v>8.2488094965493218E-3</v>
      </c>
      <c r="J503" s="20"/>
      <c r="K503" s="20"/>
      <c r="L503" s="20">
        <f t="shared" si="15"/>
        <v>775883.19744000002</v>
      </c>
    </row>
    <row r="504" spans="2:12">
      <c r="B504" s="71" t="str">
        <f t="shared" si="14"/>
        <v>RtLComm/Ind Work (General Low Bay)</v>
      </c>
      <c r="C504" t="s">
        <v>188</v>
      </c>
      <c r="D504" s="11" t="s">
        <v>375</v>
      </c>
      <c r="E504" s="11" t="s">
        <v>388</v>
      </c>
      <c r="F504" s="11" t="s">
        <v>176</v>
      </c>
      <c r="G504" s="115">
        <v>720000</v>
      </c>
      <c r="H504" s="47">
        <v>7.6546867584083656E-3</v>
      </c>
      <c r="J504" s="20"/>
      <c r="K504" s="20"/>
      <c r="L504" s="20">
        <f t="shared" si="15"/>
        <v>720000</v>
      </c>
    </row>
    <row r="505" spans="2:12">
      <c r="B505" s="71" t="str">
        <f t="shared" si="14"/>
        <v>RtLStorage (Conditioned)</v>
      </c>
      <c r="C505" t="s">
        <v>188</v>
      </c>
      <c r="D505" s="11" t="s">
        <v>375</v>
      </c>
      <c r="E505" s="11" t="s">
        <v>400</v>
      </c>
      <c r="F505" s="11" t="s">
        <v>133</v>
      </c>
      <c r="G505" s="115">
        <v>693692.46200000006</v>
      </c>
      <c r="H505" s="47">
        <v>7.3749979212209705E-3</v>
      </c>
      <c r="J505" s="20"/>
      <c r="K505" s="20"/>
      <c r="L505" s="20">
        <f t="shared" si="15"/>
        <v>693692.46200000006</v>
      </c>
    </row>
    <row r="506" spans="2:12">
      <c r="B506" s="71" t="str">
        <f t="shared" si="14"/>
        <v>RtLPatio Area</v>
      </c>
      <c r="C506" t="s">
        <v>188</v>
      </c>
      <c r="D506" s="11" t="s">
        <v>375</v>
      </c>
      <c r="E506" s="11" t="s">
        <v>447</v>
      </c>
      <c r="F506" s="11" t="s">
        <v>258</v>
      </c>
      <c r="G506" s="115">
        <v>450141.12</v>
      </c>
      <c r="H506" s="47">
        <v>4.7856795426098764E-3</v>
      </c>
      <c r="J506" s="20"/>
      <c r="K506" s="20"/>
      <c r="L506" s="20">
        <f t="shared" si="15"/>
        <v>450141.12</v>
      </c>
    </row>
    <row r="507" spans="2:12">
      <c r="B507" s="71" t="str">
        <f t="shared" si="14"/>
        <v>RtLMechanical/Electrical Room</v>
      </c>
      <c r="C507" t="s">
        <v>188</v>
      </c>
      <c r="D507" s="11" t="s">
        <v>375</v>
      </c>
      <c r="E507" s="11" t="s">
        <v>378</v>
      </c>
      <c r="F507" s="11" t="s">
        <v>141</v>
      </c>
      <c r="G507" s="115">
        <v>335033.59599999996</v>
      </c>
      <c r="H507" s="47">
        <v>3.56191282072658E-3</v>
      </c>
      <c r="J507" s="20"/>
      <c r="K507" s="20"/>
      <c r="L507" s="20">
        <f t="shared" si="15"/>
        <v>335033.59599999996</v>
      </c>
    </row>
    <row r="508" spans="2:12">
      <c r="B508" s="71" t="str">
        <f t="shared" si="14"/>
        <v>RtLHallways/Corridors/Stairways</v>
      </c>
      <c r="C508" t="s">
        <v>188</v>
      </c>
      <c r="D508" s="11" t="s">
        <v>375</v>
      </c>
      <c r="E508" s="11" t="s">
        <v>385</v>
      </c>
      <c r="F508" s="11" t="s">
        <v>142</v>
      </c>
      <c r="G508" s="115">
        <v>309463.06783999997</v>
      </c>
      <c r="H508" s="47">
        <v>3.2900595105712187E-3</v>
      </c>
      <c r="J508" s="20"/>
      <c r="K508" s="20"/>
      <c r="L508" s="20">
        <f t="shared" si="15"/>
        <v>309463.06783999997</v>
      </c>
    </row>
    <row r="509" spans="2:12">
      <c r="B509" s="71" t="str">
        <f t="shared" si="14"/>
        <v>RtLConference Room</v>
      </c>
      <c r="C509" t="s">
        <v>188</v>
      </c>
      <c r="D509" s="11" t="s">
        <v>375</v>
      </c>
      <c r="E509" s="11" t="s">
        <v>379</v>
      </c>
      <c r="F509" s="11" t="s">
        <v>129</v>
      </c>
      <c r="G509" s="115">
        <v>253515.97999999998</v>
      </c>
      <c r="H509" s="47">
        <v>2.6952575210429444E-3</v>
      </c>
      <c r="J509" s="20"/>
      <c r="K509" s="20"/>
      <c r="L509" s="20">
        <f t="shared" si="15"/>
        <v>253515.97999999998</v>
      </c>
    </row>
    <row r="510" spans="2:12">
      <c r="B510" s="71" t="str">
        <f t="shared" si="14"/>
        <v>RtLVacant Office (Open Plan)</v>
      </c>
      <c r="C510" t="s">
        <v>188</v>
      </c>
      <c r="D510" s="11" t="s">
        <v>375</v>
      </c>
      <c r="E510" s="11" t="s">
        <v>422</v>
      </c>
      <c r="F510" s="11" t="s">
        <v>129</v>
      </c>
      <c r="G510" s="115">
        <v>200113.19999999998</v>
      </c>
      <c r="H510" s="47">
        <v>2.1275053641982289E-3</v>
      </c>
      <c r="J510" s="20"/>
      <c r="K510" s="20"/>
      <c r="L510" s="20">
        <f t="shared" si="15"/>
        <v>200113.19999999998</v>
      </c>
    </row>
    <row r="511" spans="2:12">
      <c r="B511" s="71" t="str">
        <f t="shared" si="14"/>
        <v>RtLAuto Repair Workshop</v>
      </c>
      <c r="C511" t="s">
        <v>188</v>
      </c>
      <c r="D511" s="11" t="s">
        <v>375</v>
      </c>
      <c r="E511" s="11" t="s">
        <v>381</v>
      </c>
      <c r="F511" s="11" t="s">
        <v>176</v>
      </c>
      <c r="G511" s="115">
        <v>86561.279999999999</v>
      </c>
      <c r="H511" s="47">
        <v>9.2027706084288731E-4</v>
      </c>
      <c r="J511" s="20"/>
      <c r="K511" s="20"/>
      <c r="L511" s="20">
        <f t="shared" si="15"/>
        <v>86561.279999999999</v>
      </c>
    </row>
    <row r="512" spans="2:12">
      <c r="B512" s="71" t="str">
        <f t="shared" si="14"/>
        <v>RtLComputer (Network Room/Server Room</v>
      </c>
      <c r="C512" t="s">
        <v>188</v>
      </c>
      <c r="D512" s="11" t="s">
        <v>375</v>
      </c>
      <c r="E512" s="11" t="s">
        <v>416</v>
      </c>
      <c r="F512" s="11" t="s">
        <v>129</v>
      </c>
      <c r="G512" s="115">
        <v>70201.656000000003</v>
      </c>
      <c r="H512" s="47">
        <v>7.4634956472436004E-4</v>
      </c>
      <c r="J512" s="20"/>
      <c r="K512" s="20"/>
      <c r="L512" s="20">
        <f t="shared" si="15"/>
        <v>70201.656000000003</v>
      </c>
    </row>
    <row r="513" spans="2:12">
      <c r="B513" s="71" t="str">
        <f t="shared" si="14"/>
        <v>RtLCopy Room</v>
      </c>
      <c r="C513" t="s">
        <v>188</v>
      </c>
      <c r="D513" s="11" t="s">
        <v>375</v>
      </c>
      <c r="E513" s="11" t="s">
        <v>395</v>
      </c>
      <c r="F513" s="11" t="s">
        <v>258</v>
      </c>
      <c r="G513" s="115">
        <v>69510.7</v>
      </c>
      <c r="H513" s="47">
        <v>7.390036595245783E-4</v>
      </c>
      <c r="J513" s="20"/>
      <c r="K513" s="20"/>
      <c r="L513" s="20">
        <f t="shared" si="15"/>
        <v>69510.7</v>
      </c>
    </row>
    <row r="514" spans="2:12">
      <c r="B514" s="71" t="str">
        <f t="shared" si="14"/>
        <v>RtLLocker and Dressing Room</v>
      </c>
      <c r="C514" t="s">
        <v>188</v>
      </c>
      <c r="D514" s="11" t="s">
        <v>375</v>
      </c>
      <c r="E514" s="11" t="s">
        <v>409</v>
      </c>
      <c r="F514" s="11" t="s">
        <v>258</v>
      </c>
      <c r="G514" s="115">
        <v>50028.299999999996</v>
      </c>
      <c r="H514" s="47">
        <v>5.3187634104955722E-4</v>
      </c>
      <c r="J514" s="20"/>
      <c r="K514" s="20"/>
      <c r="L514" s="20">
        <f t="shared" si="15"/>
        <v>50028.299999999996</v>
      </c>
    </row>
    <row r="515" spans="2:12">
      <c r="B515" s="71" t="str">
        <f t="shared" si="14"/>
        <v>RtLClassroom/Lecture</v>
      </c>
      <c r="C515" t="s">
        <v>188</v>
      </c>
      <c r="D515" s="11" t="s">
        <v>375</v>
      </c>
      <c r="E515" s="11" t="s">
        <v>389</v>
      </c>
      <c r="F515" s="11" t="s">
        <v>258</v>
      </c>
      <c r="G515" s="115">
        <v>22507.055999999997</v>
      </c>
      <c r="H515" s="47">
        <v>2.3928397713049378E-4</v>
      </c>
      <c r="J515" s="20"/>
      <c r="K515" s="20"/>
      <c r="L515" s="20">
        <f t="shared" si="15"/>
        <v>22507.055999999997</v>
      </c>
    </row>
    <row r="516" spans="2:12">
      <c r="B516" s="71" t="str">
        <f t="shared" si="14"/>
        <v>RtLOutside/Outdoor Area</v>
      </c>
      <c r="C516" t="s">
        <v>188</v>
      </c>
      <c r="D516" s="11" t="s">
        <v>375</v>
      </c>
      <c r="E516" s="11" t="s">
        <v>430</v>
      </c>
      <c r="F516" s="11" t="s">
        <v>258</v>
      </c>
      <c r="G516" s="115">
        <v>0</v>
      </c>
      <c r="H516" s="47">
        <v>0</v>
      </c>
      <c r="J516" s="20"/>
      <c r="K516" s="20"/>
      <c r="L516" s="20">
        <f t="shared" si="15"/>
        <v>0</v>
      </c>
    </row>
    <row r="517" spans="2:12">
      <c r="B517" s="71" t="str">
        <f t="shared" si="14"/>
        <v>RtSStorage (Unconditioned)</v>
      </c>
      <c r="C517" t="s">
        <v>189</v>
      </c>
      <c r="D517" s="11" t="s">
        <v>48</v>
      </c>
      <c r="E517" s="11" t="s">
        <v>387</v>
      </c>
      <c r="F517" s="12" t="s">
        <v>133</v>
      </c>
      <c r="G517" s="115">
        <v>168739352.06118</v>
      </c>
      <c r="H517" s="47">
        <v>0.26208968254721177</v>
      </c>
      <c r="J517" s="20"/>
      <c r="K517" s="20"/>
      <c r="L517" s="20">
        <f t="shared" si="15"/>
        <v>168739352.06118</v>
      </c>
    </row>
    <row r="518" spans="2:12">
      <c r="B518" s="71" t="str">
        <f t="shared" ref="B518:B581" si="16">C518&amp;E518</f>
        <v>RtSAuto Repair Workshop</v>
      </c>
      <c r="C518" t="s">
        <v>189</v>
      </c>
      <c r="D518" s="11" t="s">
        <v>48</v>
      </c>
      <c r="E518" s="11" t="s">
        <v>381</v>
      </c>
      <c r="F518" s="12" t="s">
        <v>142</v>
      </c>
      <c r="G518" s="115">
        <v>167772216.13001999</v>
      </c>
      <c r="H518" s="47">
        <v>0.26058750569230821</v>
      </c>
      <c r="J518" s="20"/>
      <c r="K518" s="20"/>
      <c r="L518" s="20">
        <f t="shared" ref="L518:L581" si="17">IF(K518=0,G518,K518)</f>
        <v>167772216.13001999</v>
      </c>
    </row>
    <row r="519" spans="2:12">
      <c r="B519" s="71" t="str">
        <f t="shared" si="16"/>
        <v>RtSRetail Sales/Showroom</v>
      </c>
      <c r="C519" t="s">
        <v>189</v>
      </c>
      <c r="D519" s="11" t="s">
        <v>48</v>
      </c>
      <c r="E519" s="11" t="s">
        <v>401</v>
      </c>
      <c r="F519" s="12" t="s">
        <v>142</v>
      </c>
      <c r="G519" s="115">
        <v>72528711.538260028</v>
      </c>
      <c r="H519" s="47">
        <v>0.11265319411519811</v>
      </c>
      <c r="J519" s="20"/>
      <c r="K519" s="20"/>
      <c r="L519" s="20">
        <f t="shared" si="17"/>
        <v>72528711.538260028</v>
      </c>
    </row>
    <row r="520" spans="2:12">
      <c r="B520" s="71" t="str">
        <f t="shared" si="16"/>
        <v>RtSStorage (Conditioned)</v>
      </c>
      <c r="C520" t="s">
        <v>189</v>
      </c>
      <c r="D520" s="11" t="s">
        <v>48</v>
      </c>
      <c r="E520" s="11" t="s">
        <v>400</v>
      </c>
      <c r="F520" s="12" t="s">
        <v>133</v>
      </c>
      <c r="G520" s="115">
        <v>38156127.986159988</v>
      </c>
      <c r="H520" s="47">
        <v>5.9264939381168322E-2</v>
      </c>
      <c r="J520" s="20"/>
      <c r="K520" s="20"/>
      <c r="L520" s="20">
        <f t="shared" si="17"/>
        <v>38156127.986159988</v>
      </c>
    </row>
    <row r="521" spans="2:12">
      <c r="B521" s="71" t="str">
        <f t="shared" si="16"/>
        <v>RtSOffice (General)</v>
      </c>
      <c r="C521" t="s">
        <v>189</v>
      </c>
      <c r="D521" s="11" t="s">
        <v>48</v>
      </c>
      <c r="E521" s="11" t="s">
        <v>386</v>
      </c>
      <c r="F521" s="11" t="s">
        <v>129</v>
      </c>
      <c r="G521" s="115">
        <v>31312582.410959996</v>
      </c>
      <c r="H521" s="47">
        <v>4.8635393484540573E-2</v>
      </c>
      <c r="J521" s="20"/>
      <c r="K521" s="20"/>
      <c r="L521" s="20">
        <f t="shared" si="17"/>
        <v>31312582.410959996</v>
      </c>
    </row>
    <row r="522" spans="2:12">
      <c r="B522" s="71" t="str">
        <f t="shared" si="16"/>
        <v>RtSRestrooms</v>
      </c>
      <c r="C522" t="s">
        <v>189</v>
      </c>
      <c r="D522" s="11" t="s">
        <v>48</v>
      </c>
      <c r="E522" s="11" t="s">
        <v>366</v>
      </c>
      <c r="F522" s="11" t="s">
        <v>173</v>
      </c>
      <c r="G522" s="115">
        <v>22783647.576949999</v>
      </c>
      <c r="H522" s="47">
        <v>3.5388063826067871E-2</v>
      </c>
      <c r="J522" s="20"/>
      <c r="K522" s="20"/>
      <c r="L522" s="20">
        <f t="shared" si="17"/>
        <v>22783647.576949999</v>
      </c>
    </row>
    <row r="523" spans="2:12">
      <c r="B523" s="71" t="str">
        <f t="shared" si="16"/>
        <v>RtSBarber/Beauty Shop</v>
      </c>
      <c r="C523" t="s">
        <v>189</v>
      </c>
      <c r="D523" s="11" t="s">
        <v>48</v>
      </c>
      <c r="E523" s="11" t="s">
        <v>413</v>
      </c>
      <c r="F523" s="12" t="s">
        <v>142</v>
      </c>
      <c r="G523" s="115">
        <v>19754526.864000004</v>
      </c>
      <c r="H523" s="47">
        <v>3.0683166738597712E-2</v>
      </c>
      <c r="J523" s="20"/>
      <c r="K523" s="20"/>
      <c r="L523" s="20">
        <f t="shared" si="17"/>
        <v>19754526.864000004</v>
      </c>
    </row>
    <row r="524" spans="2:12">
      <c r="B524" s="71" t="str">
        <f t="shared" si="16"/>
        <v>RtSOffice (Executive/Private)</v>
      </c>
      <c r="C524" t="s">
        <v>189</v>
      </c>
      <c r="D524" s="11" t="s">
        <v>48</v>
      </c>
      <c r="E524" s="11" t="s">
        <v>397</v>
      </c>
      <c r="F524" s="11" t="s">
        <v>129</v>
      </c>
      <c r="G524" s="115">
        <v>18083496.913639992</v>
      </c>
      <c r="H524" s="47">
        <v>2.808768617127903E-2</v>
      </c>
      <c r="J524" s="20"/>
      <c r="K524" s="20"/>
      <c r="L524" s="20">
        <f t="shared" si="17"/>
        <v>18083496.913639992</v>
      </c>
    </row>
    <row r="525" spans="2:12">
      <c r="B525" s="71" t="str">
        <f t="shared" si="16"/>
        <v>RtSLobby (Office Reception/Waiting)</v>
      </c>
      <c r="C525" t="s">
        <v>189</v>
      </c>
      <c r="D525" s="11" t="s">
        <v>48</v>
      </c>
      <c r="E525" s="11" t="s">
        <v>406</v>
      </c>
      <c r="F525" s="12" t="s">
        <v>142</v>
      </c>
      <c r="G525" s="115">
        <v>13173862.900739999</v>
      </c>
      <c r="H525" s="47">
        <v>2.0461934358522223E-2</v>
      </c>
      <c r="J525" s="20"/>
      <c r="K525" s="20"/>
      <c r="L525" s="20">
        <f t="shared" si="17"/>
        <v>13173862.900739999</v>
      </c>
    </row>
    <row r="526" spans="2:12">
      <c r="B526" s="71" t="str">
        <f t="shared" si="16"/>
        <v>RtSKitchen/Break room and Food Preparation</v>
      </c>
      <c r="C526" t="s">
        <v>189</v>
      </c>
      <c r="D526" s="11" t="s">
        <v>48</v>
      </c>
      <c r="E526" s="11" t="s">
        <v>391</v>
      </c>
      <c r="F526" s="11" t="s">
        <v>174</v>
      </c>
      <c r="G526" s="115">
        <v>12907074.877490001</v>
      </c>
      <c r="H526" s="47">
        <v>2.0047553317781717E-2</v>
      </c>
      <c r="J526" s="20"/>
      <c r="K526" s="20"/>
      <c r="L526" s="20">
        <f t="shared" si="17"/>
        <v>12907074.877490001</v>
      </c>
    </row>
    <row r="527" spans="2:12">
      <c r="B527" s="71" t="str">
        <f t="shared" si="16"/>
        <v>RtSOffice (Open Plan)</v>
      </c>
      <c r="C527" t="s">
        <v>189</v>
      </c>
      <c r="D527" s="11" t="s">
        <v>48</v>
      </c>
      <c r="E527" s="11" t="s">
        <v>398</v>
      </c>
      <c r="F527" s="11" t="s">
        <v>129</v>
      </c>
      <c r="G527" s="115">
        <v>12296408.869319998</v>
      </c>
      <c r="H527" s="47">
        <v>1.9099053407899285E-2</v>
      </c>
      <c r="J527" s="20"/>
      <c r="K527" s="20"/>
      <c r="L527" s="20">
        <f t="shared" si="17"/>
        <v>12296408.869319998</v>
      </c>
    </row>
    <row r="528" spans="2:12">
      <c r="B528" s="71" t="str">
        <f t="shared" si="16"/>
        <v>RtSHallways/Corridors/Stairways</v>
      </c>
      <c r="C528" t="s">
        <v>189</v>
      </c>
      <c r="D528" s="11" t="s">
        <v>48</v>
      </c>
      <c r="E528" s="11" t="s">
        <v>385</v>
      </c>
      <c r="F528" s="11" t="s">
        <v>134</v>
      </c>
      <c r="G528" s="115">
        <v>12081964.972079996</v>
      </c>
      <c r="H528" s="47">
        <v>1.8765974417934685E-2</v>
      </c>
      <c r="J528" s="20"/>
      <c r="K528" s="20"/>
      <c r="L528" s="20">
        <f t="shared" si="17"/>
        <v>12081964.972079996</v>
      </c>
    </row>
    <row r="529" spans="2:12">
      <c r="B529" s="71" t="str">
        <f t="shared" si="16"/>
        <v>RtSBank/Financial</v>
      </c>
      <c r="C529" t="s">
        <v>189</v>
      </c>
      <c r="D529" s="11" t="s">
        <v>48</v>
      </c>
      <c r="E529" s="11" t="s">
        <v>419</v>
      </c>
      <c r="F529" s="12" t="s">
        <v>142</v>
      </c>
      <c r="G529" s="115">
        <v>9071787.8000000007</v>
      </c>
      <c r="H529" s="47">
        <v>1.4090500855873926E-2</v>
      </c>
      <c r="J529" s="20"/>
      <c r="K529" s="20"/>
      <c r="L529" s="20">
        <f t="shared" si="17"/>
        <v>9071787.8000000007</v>
      </c>
    </row>
    <row r="530" spans="2:12">
      <c r="B530" s="71" t="str">
        <f t="shared" si="16"/>
        <v>RtSAuditorium</v>
      </c>
      <c r="C530" t="s">
        <v>189</v>
      </c>
      <c r="D530" s="11" t="s">
        <v>48</v>
      </c>
      <c r="E530" s="11" t="s">
        <v>130</v>
      </c>
      <c r="F530" s="12" t="s">
        <v>142</v>
      </c>
      <c r="G530" s="115">
        <v>9000000</v>
      </c>
      <c r="H530" s="47">
        <v>1.3978998461898031E-2</v>
      </c>
      <c r="J530" s="20"/>
      <c r="K530" s="20"/>
      <c r="L530" s="20">
        <f t="shared" si="17"/>
        <v>9000000</v>
      </c>
    </row>
    <row r="531" spans="2:12">
      <c r="B531" s="71" t="str">
        <f t="shared" si="16"/>
        <v>RtSComm/Ind Work (General Low Bay)</v>
      </c>
      <c r="C531" t="s">
        <v>189</v>
      </c>
      <c r="D531" s="11" t="s">
        <v>48</v>
      </c>
      <c r="E531" s="11" t="s">
        <v>388</v>
      </c>
      <c r="F531" s="12" t="s">
        <v>142</v>
      </c>
      <c r="G531" s="115">
        <v>5398031.5511999987</v>
      </c>
      <c r="H531" s="47">
        <v>8.3843416390557597E-3</v>
      </c>
      <c r="J531" s="20"/>
      <c r="K531" s="20"/>
      <c r="L531" s="20">
        <f t="shared" si="17"/>
        <v>5398031.5511999987</v>
      </c>
    </row>
    <row r="532" spans="2:12">
      <c r="B532" s="71" t="str">
        <f t="shared" si="16"/>
        <v>RtSComm/Ind Work (General High Bay)</v>
      </c>
      <c r="C532" t="s">
        <v>189</v>
      </c>
      <c r="D532" s="11" t="s">
        <v>48</v>
      </c>
      <c r="E532" s="11" t="s">
        <v>396</v>
      </c>
      <c r="F532" s="12" t="s">
        <v>142</v>
      </c>
      <c r="G532" s="115">
        <v>4698684.7809999995</v>
      </c>
      <c r="H532" s="47">
        <v>7.2981008140602984E-3</v>
      </c>
      <c r="J532" s="20"/>
      <c r="K532" s="20"/>
      <c r="L532" s="20">
        <f t="shared" si="17"/>
        <v>4698684.7809999995</v>
      </c>
    </row>
    <row r="533" spans="2:12">
      <c r="B533" s="71" t="str">
        <f t="shared" si="16"/>
        <v>RtSConference Room</v>
      </c>
      <c r="C533" t="s">
        <v>189</v>
      </c>
      <c r="D533" s="11" t="s">
        <v>48</v>
      </c>
      <c r="E533" s="11" t="s">
        <v>379</v>
      </c>
      <c r="F533" s="11" t="s">
        <v>129</v>
      </c>
      <c r="G533" s="115">
        <v>4682354.4057999998</v>
      </c>
      <c r="H533" s="47">
        <v>7.2727361151932969E-3</v>
      </c>
      <c r="J533" s="20"/>
      <c r="K533" s="20"/>
      <c r="L533" s="20">
        <f t="shared" si="17"/>
        <v>4682354.4057999998</v>
      </c>
    </row>
    <row r="534" spans="2:12">
      <c r="B534" s="71" t="str">
        <f t="shared" si="16"/>
        <v>RtSComm/Ind Work (Precision)</v>
      </c>
      <c r="C534" t="s">
        <v>189</v>
      </c>
      <c r="D534" s="11" t="s">
        <v>48</v>
      </c>
      <c r="E534" s="11" t="s">
        <v>408</v>
      </c>
      <c r="F534" s="12" t="s">
        <v>142</v>
      </c>
      <c r="G534" s="115">
        <v>4394521.9499999993</v>
      </c>
      <c r="H534" s="47">
        <v>6.82566839775857E-3</v>
      </c>
      <c r="J534" s="20"/>
      <c r="K534" s="20"/>
      <c r="L534" s="20">
        <f t="shared" si="17"/>
        <v>4394521.9499999993</v>
      </c>
    </row>
    <row r="535" spans="2:12">
      <c r="B535" s="71" t="str">
        <f t="shared" si="16"/>
        <v>RtSOther Unlisted Activity Types</v>
      </c>
      <c r="C535" t="s">
        <v>189</v>
      </c>
      <c r="D535" s="11" t="s">
        <v>48</v>
      </c>
      <c r="E535" s="11" t="s">
        <v>393</v>
      </c>
      <c r="F535" s="11" t="s">
        <v>258</v>
      </c>
      <c r="G535" s="115">
        <v>3517987.6216000007</v>
      </c>
      <c r="H535" s="47">
        <v>5.4642159501469695E-3</v>
      </c>
      <c r="J535" s="20"/>
      <c r="K535" s="20"/>
      <c r="L535" s="20">
        <f t="shared" si="17"/>
        <v>3517987.6216000007</v>
      </c>
    </row>
    <row r="536" spans="2:12">
      <c r="B536" s="71" t="str">
        <f t="shared" si="16"/>
        <v>RtSLobby (Main Entry and Assembly)</v>
      </c>
      <c r="C536" t="s">
        <v>189</v>
      </c>
      <c r="D536" s="11" t="s">
        <v>48</v>
      </c>
      <c r="E536" s="11" t="s">
        <v>392</v>
      </c>
      <c r="F536" s="12" t="s">
        <v>142</v>
      </c>
      <c r="G536" s="115">
        <v>2673736.7234999998</v>
      </c>
      <c r="H536" s="47">
        <v>4.1529068383696424E-3</v>
      </c>
      <c r="J536" s="20"/>
      <c r="K536" s="20"/>
      <c r="L536" s="20">
        <f t="shared" si="17"/>
        <v>2673736.7234999998</v>
      </c>
    </row>
    <row r="537" spans="2:12">
      <c r="B537" s="71" t="str">
        <f t="shared" si="16"/>
        <v>RtSLaundry</v>
      </c>
      <c r="C537" t="s">
        <v>189</v>
      </c>
      <c r="D537" s="11" t="s">
        <v>48</v>
      </c>
      <c r="E537" s="11" t="s">
        <v>165</v>
      </c>
      <c r="F537" s="12" t="s">
        <v>142</v>
      </c>
      <c r="G537" s="115">
        <v>1995000</v>
      </c>
      <c r="H537" s="47">
        <v>3.0986779923873973E-3</v>
      </c>
      <c r="J537" s="20"/>
      <c r="K537" s="20"/>
      <c r="L537" s="20">
        <f t="shared" si="17"/>
        <v>1995000</v>
      </c>
    </row>
    <row r="538" spans="2:12">
      <c r="B538" s="71" t="str">
        <f t="shared" si="16"/>
        <v>RtSStorage (Refrigerated/Freezer), Walk-in</v>
      </c>
      <c r="C538" t="s">
        <v>189</v>
      </c>
      <c r="D538" s="11" t="s">
        <v>48</v>
      </c>
      <c r="E538" s="11" t="s">
        <v>403</v>
      </c>
      <c r="F538" s="11" t="s">
        <v>258</v>
      </c>
      <c r="G538" s="115">
        <v>1862718.2309400002</v>
      </c>
      <c r="H538" s="47">
        <v>2.8932150316955205E-3</v>
      </c>
      <c r="J538" s="20"/>
      <c r="K538" s="20"/>
      <c r="L538" s="20">
        <f t="shared" si="17"/>
        <v>1862718.2309400002</v>
      </c>
    </row>
    <row r="539" spans="2:12">
      <c r="B539" s="71" t="str">
        <f t="shared" si="16"/>
        <v>RtSMechanical/Electrical Room</v>
      </c>
      <c r="C539" t="s">
        <v>189</v>
      </c>
      <c r="D539" s="11" t="s">
        <v>48</v>
      </c>
      <c r="E539" s="11" t="s">
        <v>378</v>
      </c>
      <c r="F539" s="11" t="s">
        <v>141</v>
      </c>
      <c r="G539" s="115">
        <v>1212959.1405999998</v>
      </c>
      <c r="H539" s="47">
        <v>1.8839948845325062E-3</v>
      </c>
      <c r="J539" s="20"/>
      <c r="K539" s="20"/>
      <c r="L539" s="20">
        <f t="shared" si="17"/>
        <v>1212959.1405999998</v>
      </c>
    </row>
    <row r="540" spans="2:12">
      <c r="B540" s="71" t="str">
        <f t="shared" si="16"/>
        <v>RtSLocker and Dressing Room</v>
      </c>
      <c r="C540" t="s">
        <v>189</v>
      </c>
      <c r="D540" s="11" t="s">
        <v>48</v>
      </c>
      <c r="E540" s="11" t="s">
        <v>409</v>
      </c>
      <c r="F540" s="11" t="s">
        <v>258</v>
      </c>
      <c r="G540" s="115">
        <v>930357.48987999989</v>
      </c>
      <c r="H540" s="47">
        <v>1.4450517688942037E-3</v>
      </c>
      <c r="J540" s="20"/>
      <c r="K540" s="20"/>
      <c r="L540" s="20">
        <f t="shared" si="17"/>
        <v>930357.48987999989</v>
      </c>
    </row>
    <row r="541" spans="2:12">
      <c r="B541" s="71" t="str">
        <f t="shared" si="16"/>
        <v>RtSSmoking Lounge</v>
      </c>
      <c r="C541" t="s">
        <v>189</v>
      </c>
      <c r="D541" s="11" t="s">
        <v>48</v>
      </c>
      <c r="E541" s="11" t="s">
        <v>426</v>
      </c>
      <c r="F541" s="11" t="s">
        <v>174</v>
      </c>
      <c r="G541" s="115">
        <v>670710</v>
      </c>
      <c r="H541" s="47">
        <v>1.041761562042181E-3</v>
      </c>
      <c r="J541" s="20"/>
      <c r="K541" s="20"/>
      <c r="L541" s="20">
        <f t="shared" si="17"/>
        <v>670710</v>
      </c>
    </row>
    <row r="542" spans="2:12">
      <c r="B542" s="71" t="str">
        <f t="shared" si="16"/>
        <v>RtSCopy Room</v>
      </c>
      <c r="C542" t="s">
        <v>189</v>
      </c>
      <c r="D542" s="11" t="s">
        <v>48</v>
      </c>
      <c r="E542" s="11" t="s">
        <v>395</v>
      </c>
      <c r="F542" s="11" t="s">
        <v>129</v>
      </c>
      <c r="G542" s="115">
        <v>629051.41650000005</v>
      </c>
      <c r="H542" s="47">
        <v>9.7705653152314214E-4</v>
      </c>
      <c r="J542" s="20"/>
      <c r="K542" s="20"/>
      <c r="L542" s="20">
        <f t="shared" si="17"/>
        <v>629051.41650000005</v>
      </c>
    </row>
    <row r="543" spans="2:12">
      <c r="B543" s="71" t="str">
        <f t="shared" si="16"/>
        <v>RtSBar Cocktail Lounge</v>
      </c>
      <c r="C543" t="s">
        <v>189</v>
      </c>
      <c r="D543" s="11" t="s">
        <v>48</v>
      </c>
      <c r="E543" s="11" t="s">
        <v>415</v>
      </c>
      <c r="F543" s="11" t="s">
        <v>258</v>
      </c>
      <c r="G543" s="115">
        <v>621420</v>
      </c>
      <c r="H543" s="47">
        <v>9.652032471325194E-4</v>
      </c>
      <c r="J543" s="20"/>
      <c r="K543" s="20"/>
      <c r="L543" s="20">
        <f t="shared" si="17"/>
        <v>621420</v>
      </c>
    </row>
    <row r="544" spans="2:12">
      <c r="B544" s="71" t="str">
        <f t="shared" si="16"/>
        <v>RtSTheater (Motion Picture)</v>
      </c>
      <c r="C544" t="s">
        <v>189</v>
      </c>
      <c r="D544" s="11" t="s">
        <v>48</v>
      </c>
      <c r="E544" s="11" t="s">
        <v>443</v>
      </c>
      <c r="F544" s="11" t="s">
        <v>258</v>
      </c>
      <c r="G544" s="115">
        <v>461077.5</v>
      </c>
      <c r="H544" s="47">
        <v>7.1615574036842109E-4</v>
      </c>
      <c r="J544" s="20"/>
      <c r="K544" s="20"/>
      <c r="L544" s="20">
        <f t="shared" si="17"/>
        <v>461077.5</v>
      </c>
    </row>
    <row r="545" spans="2:12">
      <c r="B545" s="71" t="str">
        <f t="shared" si="16"/>
        <v>RtSStairwells (not stairways/hallways)</v>
      </c>
      <c r="C545" t="s">
        <v>189</v>
      </c>
      <c r="D545" s="11" t="s">
        <v>48</v>
      </c>
      <c r="E545" s="11" t="s">
        <v>423</v>
      </c>
      <c r="F545" s="11" t="s">
        <v>134</v>
      </c>
      <c r="G545" s="115">
        <v>393542.28328000003</v>
      </c>
      <c r="H545" s="47">
        <v>6.1125855251810662E-4</v>
      </c>
      <c r="J545" s="20"/>
      <c r="K545" s="20"/>
      <c r="L545" s="20">
        <f t="shared" si="17"/>
        <v>393542.28328000003</v>
      </c>
    </row>
    <row r="546" spans="2:12">
      <c r="B546" s="71" t="str">
        <f t="shared" si="16"/>
        <v>RtSUnknown</v>
      </c>
      <c r="C546" t="s">
        <v>189</v>
      </c>
      <c r="D546" s="11" t="s">
        <v>48</v>
      </c>
      <c r="E546" s="11" t="s">
        <v>394</v>
      </c>
      <c r="F546" s="11" t="s">
        <v>258</v>
      </c>
      <c r="G546" s="115">
        <v>385113.49160000001</v>
      </c>
      <c r="H546" s="47">
        <v>5.9816676741473117E-4</v>
      </c>
      <c r="J546" s="20"/>
      <c r="K546" s="20"/>
      <c r="L546" s="20">
        <f t="shared" si="17"/>
        <v>385113.49160000001</v>
      </c>
    </row>
    <row r="547" spans="2:12">
      <c r="B547" s="71" t="str">
        <f t="shared" si="16"/>
        <v>RtSDining Area</v>
      </c>
      <c r="C547" t="s">
        <v>189</v>
      </c>
      <c r="D547" s="11" t="s">
        <v>48</v>
      </c>
      <c r="E547" s="11" t="s">
        <v>405</v>
      </c>
      <c r="F547" s="11" t="s">
        <v>174</v>
      </c>
      <c r="G547" s="115">
        <v>316839.77039999998</v>
      </c>
      <c r="H547" s="47">
        <v>4.9212251812108055E-4</v>
      </c>
      <c r="J547" s="20"/>
      <c r="K547" s="20"/>
      <c r="L547" s="20">
        <f t="shared" si="17"/>
        <v>316839.77039999998</v>
      </c>
    </row>
    <row r="548" spans="2:12">
      <c r="B548" s="71" t="str">
        <f t="shared" si="16"/>
        <v>RtSComputer (Network Room/Server Room</v>
      </c>
      <c r="C548" t="s">
        <v>189</v>
      </c>
      <c r="D548" s="11" t="s">
        <v>48</v>
      </c>
      <c r="E548" s="11" t="s">
        <v>416</v>
      </c>
      <c r="F548" s="11" t="s">
        <v>129</v>
      </c>
      <c r="G548" s="115">
        <v>264344.00089999998</v>
      </c>
      <c r="H548" s="47">
        <v>4.1058493133256356E-4</v>
      </c>
      <c r="J548" s="20"/>
      <c r="K548" s="20"/>
      <c r="L548" s="20">
        <f t="shared" si="17"/>
        <v>264344.00089999998</v>
      </c>
    </row>
    <row r="549" spans="2:12">
      <c r="B549" s="71" t="str">
        <f t="shared" si="16"/>
        <v>RtSClassroom/Lecture</v>
      </c>
      <c r="C549" t="s">
        <v>189</v>
      </c>
      <c r="D549" s="11" t="s">
        <v>48</v>
      </c>
      <c r="E549" s="11" t="s">
        <v>389</v>
      </c>
      <c r="F549" s="11" t="s">
        <v>129</v>
      </c>
      <c r="G549" s="115">
        <v>259165.424</v>
      </c>
      <c r="H549" s="47">
        <v>4.0254145149701682E-4</v>
      </c>
      <c r="J549" s="20"/>
      <c r="K549" s="20"/>
      <c r="L549" s="20">
        <f t="shared" si="17"/>
        <v>259165.424</v>
      </c>
    </row>
    <row r="550" spans="2:12">
      <c r="B550" s="71" t="str">
        <f t="shared" si="16"/>
        <v>RtSElevators</v>
      </c>
      <c r="C550" t="s">
        <v>189</v>
      </c>
      <c r="D550" s="11" t="s">
        <v>48</v>
      </c>
      <c r="E550" s="11" t="s">
        <v>450</v>
      </c>
      <c r="F550" s="11" t="s">
        <v>134</v>
      </c>
      <c r="G550" s="115">
        <v>226713.39600000001</v>
      </c>
      <c r="H550" s="47">
        <v>3.5213624599729775E-4</v>
      </c>
      <c r="J550" s="20"/>
      <c r="K550" s="20"/>
      <c r="L550" s="20">
        <f t="shared" si="17"/>
        <v>226713.39600000001</v>
      </c>
    </row>
    <row r="551" spans="2:12">
      <c r="B551" s="71" t="str">
        <f t="shared" si="16"/>
        <v>RtSComputer Room</v>
      </c>
      <c r="C551" t="s">
        <v>189</v>
      </c>
      <c r="D551" s="11" t="s">
        <v>48</v>
      </c>
      <c r="E551" s="11" t="s">
        <v>421</v>
      </c>
      <c r="F551" s="11" t="s">
        <v>129</v>
      </c>
      <c r="G551" s="115">
        <v>134364.48200000002</v>
      </c>
      <c r="H551" s="47">
        <v>2.0869787635685846E-4</v>
      </c>
      <c r="J551" s="20"/>
      <c r="K551" s="20"/>
      <c r="L551" s="20">
        <f t="shared" si="17"/>
        <v>134364.48200000002</v>
      </c>
    </row>
    <row r="552" spans="2:12">
      <c r="B552" s="71" t="str">
        <f t="shared" si="16"/>
        <v>RtSMedical Offices and Exam Rooms</v>
      </c>
      <c r="C552" t="s">
        <v>189</v>
      </c>
      <c r="D552" s="11" t="s">
        <v>48</v>
      </c>
      <c r="E552" s="11" t="s">
        <v>418</v>
      </c>
      <c r="F552" s="11" t="s">
        <v>129</v>
      </c>
      <c r="G552" s="115">
        <v>109954.89</v>
      </c>
      <c r="H552" s="47">
        <v>1.7078435979868525E-4</v>
      </c>
      <c r="J552" s="20"/>
      <c r="K552" s="20"/>
      <c r="L552" s="20">
        <f t="shared" si="17"/>
        <v>109954.89</v>
      </c>
    </row>
    <row r="553" spans="2:12">
      <c r="B553" s="71" t="str">
        <f t="shared" si="16"/>
        <v>RtSVacant Office (Executive/Private)</v>
      </c>
      <c r="C553" t="s">
        <v>189</v>
      </c>
      <c r="D553" s="11" t="s">
        <v>48</v>
      </c>
      <c r="E553" s="11" t="s">
        <v>458</v>
      </c>
      <c r="F553" s="11" t="s">
        <v>133</v>
      </c>
      <c r="G553" s="115">
        <v>105528.06559999999</v>
      </c>
      <c r="H553" s="47">
        <v>1.6390851852327493E-4</v>
      </c>
      <c r="J553" s="20"/>
      <c r="K553" s="20"/>
      <c r="L553" s="20">
        <f t="shared" si="17"/>
        <v>105528.06559999999</v>
      </c>
    </row>
    <row r="554" spans="2:12">
      <c r="B554" s="71" t="str">
        <f t="shared" si="16"/>
        <v>RtSLoading Dock</v>
      </c>
      <c r="C554" t="s">
        <v>189</v>
      </c>
      <c r="D554" s="11" t="s">
        <v>48</v>
      </c>
      <c r="E554" s="11" t="s">
        <v>407</v>
      </c>
      <c r="F554" s="11" t="s">
        <v>258</v>
      </c>
      <c r="G554" s="115">
        <v>89259.436799999996</v>
      </c>
      <c r="H554" s="47">
        <v>1.3863972552634272E-4</v>
      </c>
      <c r="J554" s="20"/>
      <c r="K554" s="20"/>
      <c r="L554" s="20">
        <f t="shared" si="17"/>
        <v>89259.436799999996</v>
      </c>
    </row>
    <row r="555" spans="2:12">
      <c r="B555" s="71" t="str">
        <f t="shared" si="16"/>
        <v>RtSLibrary</v>
      </c>
      <c r="C555" t="s">
        <v>189</v>
      </c>
      <c r="D555" s="11" t="s">
        <v>48</v>
      </c>
      <c r="E555" s="11" t="s">
        <v>399</v>
      </c>
      <c r="F555" s="11" t="s">
        <v>258</v>
      </c>
      <c r="G555" s="115">
        <v>65905.279999999999</v>
      </c>
      <c r="H555" s="47">
        <v>1.0236553419455101E-4</v>
      </c>
      <c r="J555" s="20"/>
      <c r="K555" s="20"/>
      <c r="L555" s="20">
        <f t="shared" si="17"/>
        <v>65905.279999999999</v>
      </c>
    </row>
    <row r="556" spans="2:12">
      <c r="B556" s="71" t="str">
        <f t="shared" si="16"/>
        <v>RtSVacant Medical Offices and Exam Rooms</v>
      </c>
      <c r="C556" t="s">
        <v>189</v>
      </c>
      <c r="D556" s="11" t="s">
        <v>48</v>
      </c>
      <c r="E556" s="11" t="s">
        <v>466</v>
      </c>
      <c r="F556" s="11" t="s">
        <v>258</v>
      </c>
      <c r="G556" s="115">
        <v>36701.279999999999</v>
      </c>
      <c r="H556" s="47">
        <v>5.7005237407743218E-5</v>
      </c>
      <c r="J556" s="20"/>
      <c r="K556" s="20"/>
      <c r="L556" s="20">
        <f t="shared" si="17"/>
        <v>36701.279999999999</v>
      </c>
    </row>
    <row r="557" spans="2:12">
      <c r="B557" s="71" t="str">
        <f t="shared" si="16"/>
        <v>RtSLaboratory</v>
      </c>
      <c r="C557" t="s">
        <v>189</v>
      </c>
      <c r="D557" s="11" t="s">
        <v>48</v>
      </c>
      <c r="E557" s="11" t="s">
        <v>179</v>
      </c>
      <c r="F557" s="11" t="s">
        <v>258</v>
      </c>
      <c r="G557" s="115">
        <v>25144.5</v>
      </c>
      <c r="H557" s="47">
        <v>3.905499186946612E-5</v>
      </c>
      <c r="J557" s="20"/>
      <c r="K557" s="20"/>
      <c r="L557" s="20">
        <f t="shared" si="17"/>
        <v>25144.5</v>
      </c>
    </row>
    <row r="558" spans="2:12">
      <c r="B558" s="71" t="str">
        <f t="shared" si="16"/>
        <v>RtSParking</v>
      </c>
      <c r="C558" t="s">
        <v>189</v>
      </c>
      <c r="D558" s="11" t="s">
        <v>48</v>
      </c>
      <c r="E558" s="11" t="s">
        <v>424</v>
      </c>
      <c r="F558" s="11" t="s">
        <v>258</v>
      </c>
      <c r="G558" s="115">
        <v>0</v>
      </c>
      <c r="H558" s="47">
        <v>0</v>
      </c>
      <c r="J558" s="20"/>
      <c r="K558" s="20"/>
      <c r="L558" s="20">
        <f t="shared" si="17"/>
        <v>0</v>
      </c>
    </row>
    <row r="559" spans="2:12">
      <c r="B559" s="71" t="str">
        <f t="shared" si="16"/>
        <v>RtSPatio Area</v>
      </c>
      <c r="C559" t="s">
        <v>189</v>
      </c>
      <c r="D559" s="11" t="s">
        <v>48</v>
      </c>
      <c r="E559" s="11" t="s">
        <v>447</v>
      </c>
      <c r="F559" s="11" t="s">
        <v>258</v>
      </c>
      <c r="G559" s="115">
        <v>0</v>
      </c>
      <c r="H559" s="47">
        <v>0</v>
      </c>
      <c r="J559" s="20"/>
      <c r="K559" s="20"/>
      <c r="L559" s="20">
        <f t="shared" si="17"/>
        <v>0</v>
      </c>
    </row>
    <row r="560" spans="2:12">
      <c r="B560" s="71" t="str">
        <f t="shared" si="16"/>
        <v>RtSResidential</v>
      </c>
      <c r="C560" t="s">
        <v>189</v>
      </c>
      <c r="D560" s="11" t="s">
        <v>48</v>
      </c>
      <c r="E560" s="11" t="s">
        <v>417</v>
      </c>
      <c r="F560" s="11" t="s">
        <v>258</v>
      </c>
      <c r="G560" s="115">
        <v>0</v>
      </c>
      <c r="H560" s="47">
        <v>0</v>
      </c>
      <c r="J560" s="20"/>
      <c r="K560" s="20"/>
      <c r="L560" s="20">
        <f t="shared" si="17"/>
        <v>0</v>
      </c>
    </row>
    <row r="561" spans="2:12">
      <c r="B561" s="71" t="str">
        <f t="shared" si="16"/>
        <v>RtSOutside/Outdoor Area</v>
      </c>
      <c r="C561" t="s">
        <v>189</v>
      </c>
      <c r="D561" s="11" t="s">
        <v>48</v>
      </c>
      <c r="E561" s="11" t="s">
        <v>430</v>
      </c>
      <c r="F561" s="11" t="s">
        <v>258</v>
      </c>
      <c r="G561" s="115">
        <v>0</v>
      </c>
      <c r="H561" s="47">
        <v>0</v>
      </c>
      <c r="J561" s="20"/>
      <c r="K561" s="20"/>
      <c r="L561" s="20">
        <f t="shared" si="17"/>
        <v>0</v>
      </c>
    </row>
    <row r="562" spans="2:12">
      <c r="B562" s="71" t="str">
        <f t="shared" si="16"/>
        <v>SCnStorage (Unconditioned)</v>
      </c>
      <c r="C562" t="s">
        <v>190</v>
      </c>
      <c r="D562" s="11" t="s">
        <v>474</v>
      </c>
      <c r="E562" s="11" t="s">
        <v>387</v>
      </c>
      <c r="F562" s="11" t="s">
        <v>191</v>
      </c>
      <c r="G562" s="115">
        <v>778797122.64645004</v>
      </c>
      <c r="H562" s="47">
        <v>0.46502466292104999</v>
      </c>
      <c r="J562" s="20"/>
      <c r="K562" s="20"/>
      <c r="L562" s="20">
        <f t="shared" si="17"/>
        <v>778797122.64645004</v>
      </c>
    </row>
    <row r="563" spans="2:12">
      <c r="B563" s="71" t="str">
        <f t="shared" si="16"/>
        <v>SCnComm/Ind Work (General High Bay)</v>
      </c>
      <c r="C563" t="s">
        <v>190</v>
      </c>
      <c r="D563" s="11" t="s">
        <v>474</v>
      </c>
      <c r="E563" s="11" t="s">
        <v>396</v>
      </c>
      <c r="F563" s="11" t="s">
        <v>191</v>
      </c>
      <c r="G563" s="115">
        <v>439562440.98999995</v>
      </c>
      <c r="H563" s="47">
        <v>0.26246549969204663</v>
      </c>
      <c r="J563" s="20"/>
      <c r="K563" s="20"/>
      <c r="L563" s="20">
        <f t="shared" si="17"/>
        <v>439562440.98999995</v>
      </c>
    </row>
    <row r="564" spans="2:12">
      <c r="B564" s="71" t="str">
        <f t="shared" si="16"/>
        <v>SCnStorage (Conditioned)</v>
      </c>
      <c r="C564" t="s">
        <v>190</v>
      </c>
      <c r="D564" s="11" t="s">
        <v>474</v>
      </c>
      <c r="E564" s="11" t="s">
        <v>400</v>
      </c>
      <c r="F564" s="11" t="s">
        <v>191</v>
      </c>
      <c r="G564" s="115">
        <v>125708756.12892</v>
      </c>
      <c r="H564" s="47">
        <v>7.5061489372776596E-2</v>
      </c>
      <c r="J564" s="20"/>
      <c r="K564" s="20"/>
      <c r="L564" s="20">
        <f t="shared" si="17"/>
        <v>125708756.12892</v>
      </c>
    </row>
    <row r="565" spans="2:12">
      <c r="B565" s="71" t="str">
        <f t="shared" si="16"/>
        <v>SCnStorage (Refrigerated/Freezer), Building</v>
      </c>
      <c r="C565" t="s">
        <v>190</v>
      </c>
      <c r="D565" s="11" t="s">
        <v>474</v>
      </c>
      <c r="E565" s="11" t="s">
        <v>425</v>
      </c>
      <c r="F565" s="11" t="s">
        <v>258</v>
      </c>
      <c r="G565" s="115">
        <v>39488085.840000004</v>
      </c>
      <c r="H565" s="47">
        <v>2.3578584554529353E-2</v>
      </c>
      <c r="J565" s="20"/>
      <c r="K565" s="20"/>
      <c r="L565" s="20">
        <f t="shared" si="17"/>
        <v>39488085.840000004</v>
      </c>
    </row>
    <row r="566" spans="2:12">
      <c r="B566" s="71" t="str">
        <f t="shared" si="16"/>
        <v>SCnOffice (Open Plan)</v>
      </c>
      <c r="C566" t="s">
        <v>190</v>
      </c>
      <c r="D566" s="11" t="s">
        <v>474</v>
      </c>
      <c r="E566" s="11" t="s">
        <v>398</v>
      </c>
      <c r="F566" s="11" t="s">
        <v>129</v>
      </c>
      <c r="G566" s="115">
        <v>32255375.206296001</v>
      </c>
      <c r="H566" s="47">
        <v>1.9259887519524291E-2</v>
      </c>
      <c r="J566" s="20"/>
      <c r="K566" s="20"/>
      <c r="L566" s="20">
        <f t="shared" si="17"/>
        <v>32255375.206296001</v>
      </c>
    </row>
    <row r="567" spans="2:12">
      <c r="B567" s="71" t="str">
        <f t="shared" si="16"/>
        <v>SCnOffice (General)</v>
      </c>
      <c r="C567" t="s">
        <v>190</v>
      </c>
      <c r="D567" s="11" t="s">
        <v>474</v>
      </c>
      <c r="E567" s="11" t="s">
        <v>386</v>
      </c>
      <c r="F567" s="11" t="s">
        <v>129</v>
      </c>
      <c r="G567" s="115">
        <v>30955023.996915992</v>
      </c>
      <c r="H567" s="47">
        <v>1.8483439629262334E-2</v>
      </c>
      <c r="J567" s="20"/>
      <c r="K567" s="20"/>
      <c r="L567" s="20">
        <f t="shared" si="17"/>
        <v>30955023.996915992</v>
      </c>
    </row>
    <row r="568" spans="2:12">
      <c r="B568" s="71" t="str">
        <f t="shared" si="16"/>
        <v>SCnHallways/Corridors/Stairways</v>
      </c>
      <c r="C568" t="s">
        <v>190</v>
      </c>
      <c r="D568" s="11" t="s">
        <v>474</v>
      </c>
      <c r="E568" s="11" t="s">
        <v>385</v>
      </c>
      <c r="F568" s="11" t="s">
        <v>134</v>
      </c>
      <c r="G568" s="115">
        <v>28278490.033686999</v>
      </c>
      <c r="H568" s="47">
        <v>1.6885264356326278E-2</v>
      </c>
      <c r="J568" s="20"/>
      <c r="K568" s="20"/>
      <c r="L568" s="20">
        <f t="shared" si="17"/>
        <v>28278490.033686999</v>
      </c>
    </row>
    <row r="569" spans="2:12">
      <c r="B569" s="71" t="str">
        <f t="shared" si="16"/>
        <v>SCnVacant (Conditioned)</v>
      </c>
      <c r="C569" t="s">
        <v>190</v>
      </c>
      <c r="D569" s="11" t="s">
        <v>474</v>
      </c>
      <c r="E569" s="11" t="s">
        <v>445</v>
      </c>
      <c r="F569" s="11" t="s">
        <v>191</v>
      </c>
      <c r="G569" s="115">
        <v>26038235.84</v>
      </c>
      <c r="H569" s="47">
        <v>1.5547594479302736E-2</v>
      </c>
      <c r="J569" s="20"/>
      <c r="K569" s="20"/>
      <c r="L569" s="20">
        <f t="shared" si="17"/>
        <v>26038235.84</v>
      </c>
    </row>
    <row r="570" spans="2:12">
      <c r="B570" s="71" t="str">
        <f t="shared" si="16"/>
        <v>SCnOffice (Executive/Private)</v>
      </c>
      <c r="C570" t="s">
        <v>190</v>
      </c>
      <c r="D570" s="11" t="s">
        <v>474</v>
      </c>
      <c r="E570" s="11" t="s">
        <v>397</v>
      </c>
      <c r="F570" s="11" t="s">
        <v>129</v>
      </c>
      <c r="G570" s="115">
        <v>25983820.124339003</v>
      </c>
      <c r="H570" s="47">
        <v>1.551510251304216E-2</v>
      </c>
      <c r="J570" s="20"/>
      <c r="K570" s="20"/>
      <c r="L570" s="20">
        <f t="shared" si="17"/>
        <v>25983820.124339003</v>
      </c>
    </row>
    <row r="571" spans="2:12">
      <c r="B571" s="71" t="str">
        <f t="shared" si="16"/>
        <v>SCnRetail Sales/Showroom</v>
      </c>
      <c r="C571" t="s">
        <v>190</v>
      </c>
      <c r="D571" s="11" t="s">
        <v>474</v>
      </c>
      <c r="E571" s="11" t="s">
        <v>401</v>
      </c>
      <c r="F571" s="11" t="s">
        <v>191</v>
      </c>
      <c r="G571" s="115">
        <v>24317079.419999998</v>
      </c>
      <c r="H571" s="47">
        <v>1.4519881149642363E-2</v>
      </c>
      <c r="J571" s="20"/>
      <c r="K571" s="20"/>
      <c r="L571" s="20">
        <f t="shared" si="17"/>
        <v>24317079.419999998</v>
      </c>
    </row>
    <row r="572" spans="2:12">
      <c r="B572" s="71" t="str">
        <f t="shared" si="16"/>
        <v>SCnRestrooms</v>
      </c>
      <c r="C572" t="s">
        <v>190</v>
      </c>
      <c r="D572" s="11" t="s">
        <v>474</v>
      </c>
      <c r="E572" s="11" t="s">
        <v>366</v>
      </c>
      <c r="F572" s="11" t="s">
        <v>173</v>
      </c>
      <c r="G572" s="115">
        <v>21203884.199723992</v>
      </c>
      <c r="H572" s="47">
        <v>1.2660972692203839E-2</v>
      </c>
      <c r="J572" s="20"/>
      <c r="K572" s="20"/>
      <c r="L572" s="20">
        <f t="shared" si="17"/>
        <v>21203884.199723992</v>
      </c>
    </row>
    <row r="573" spans="2:12">
      <c r="B573" s="71" t="str">
        <f t="shared" si="16"/>
        <v>SCnKitchen/Break room and Food Preparation</v>
      </c>
      <c r="C573" t="s">
        <v>190</v>
      </c>
      <c r="D573" s="11" t="s">
        <v>474</v>
      </c>
      <c r="E573" s="11" t="s">
        <v>391</v>
      </c>
      <c r="F573" s="11" t="s">
        <v>174</v>
      </c>
      <c r="G573" s="115">
        <v>18297979.712452006</v>
      </c>
      <c r="H573" s="47">
        <v>1.0925838835927537E-2</v>
      </c>
      <c r="J573" s="20"/>
      <c r="K573" s="20"/>
      <c r="L573" s="20">
        <f t="shared" si="17"/>
        <v>18297979.712452006</v>
      </c>
    </row>
    <row r="574" spans="2:12">
      <c r="B574" s="71" t="str">
        <f t="shared" si="16"/>
        <v>SCnOther Unlisted Activity Types</v>
      </c>
      <c r="C574" t="s">
        <v>190</v>
      </c>
      <c r="D574" s="11" t="s">
        <v>474</v>
      </c>
      <c r="E574" s="11" t="s">
        <v>393</v>
      </c>
      <c r="F574" s="11" t="s">
        <v>258</v>
      </c>
      <c r="G574" s="115">
        <v>16882864.650000002</v>
      </c>
      <c r="H574" s="47">
        <v>1.0080864726784631E-2</v>
      </c>
      <c r="J574" s="20"/>
      <c r="K574" s="20"/>
      <c r="L574" s="20">
        <f t="shared" si="17"/>
        <v>16882864.650000002</v>
      </c>
    </row>
    <row r="575" spans="2:12">
      <c r="B575" s="71" t="str">
        <f t="shared" si="16"/>
        <v>SCnComm/Ind Work (General Low Bay)</v>
      </c>
      <c r="C575" t="s">
        <v>190</v>
      </c>
      <c r="D575" s="11" t="s">
        <v>474</v>
      </c>
      <c r="E575" s="11" t="s">
        <v>388</v>
      </c>
      <c r="F575" s="11" t="s">
        <v>191</v>
      </c>
      <c r="G575" s="115">
        <v>11047110.217781</v>
      </c>
      <c r="H575" s="47">
        <v>6.5962990307649322E-3</v>
      </c>
      <c r="J575" s="20"/>
      <c r="K575" s="20"/>
      <c r="L575" s="20">
        <f t="shared" si="17"/>
        <v>11047110.217781</v>
      </c>
    </row>
    <row r="576" spans="2:12">
      <c r="B576" s="71" t="str">
        <f t="shared" si="16"/>
        <v>SCnLobby (Office Reception/Waiting)</v>
      </c>
      <c r="C576" t="s">
        <v>190</v>
      </c>
      <c r="D576" s="11" t="s">
        <v>474</v>
      </c>
      <c r="E576" s="11" t="s">
        <v>406</v>
      </c>
      <c r="F576" s="11" t="s">
        <v>129</v>
      </c>
      <c r="G576" s="115">
        <v>9925452.3172679991</v>
      </c>
      <c r="H576" s="47">
        <v>5.9265500397487183E-3</v>
      </c>
      <c r="J576" s="20"/>
      <c r="K576" s="20"/>
      <c r="L576" s="20">
        <f t="shared" si="17"/>
        <v>9925452.3172679991</v>
      </c>
    </row>
    <row r="577" spans="2:12">
      <c r="B577" s="71" t="str">
        <f t="shared" si="16"/>
        <v>SCnGuest Rooms (Hotel/Motel)</v>
      </c>
      <c r="C577" t="s">
        <v>190</v>
      </c>
      <c r="D577" s="11" t="s">
        <v>474</v>
      </c>
      <c r="E577" s="11" t="s">
        <v>410</v>
      </c>
      <c r="F577" s="11" t="s">
        <v>258</v>
      </c>
      <c r="G577" s="115">
        <v>6418192.8491999991</v>
      </c>
      <c r="H577" s="47">
        <v>3.832343340097891E-3</v>
      </c>
      <c r="J577" s="20"/>
      <c r="K577" s="20"/>
      <c r="L577" s="20">
        <f t="shared" si="17"/>
        <v>6418192.8491999991</v>
      </c>
    </row>
    <row r="578" spans="2:12">
      <c r="B578" s="71" t="str">
        <f t="shared" si="16"/>
        <v>SCnConference Room</v>
      </c>
      <c r="C578" t="s">
        <v>190</v>
      </c>
      <c r="D578" s="11" t="s">
        <v>474</v>
      </c>
      <c r="E578" s="11" t="s">
        <v>379</v>
      </c>
      <c r="F578" s="11" t="s">
        <v>129</v>
      </c>
      <c r="G578" s="115">
        <v>5824010.1645879997</v>
      </c>
      <c r="H578" s="47">
        <v>3.4775531199102701E-3</v>
      </c>
      <c r="J578" s="20"/>
      <c r="K578" s="20"/>
      <c r="L578" s="20">
        <f t="shared" si="17"/>
        <v>5824010.1645879997</v>
      </c>
    </row>
    <row r="579" spans="2:12">
      <c r="B579" s="71" t="str">
        <f t="shared" si="16"/>
        <v>SCnMechanical/Electrical Room</v>
      </c>
      <c r="C579" t="s">
        <v>190</v>
      </c>
      <c r="D579" s="11" t="s">
        <v>474</v>
      </c>
      <c r="E579" s="11" t="s">
        <v>378</v>
      </c>
      <c r="F579" s="11"/>
      <c r="G579" s="115">
        <v>5071439.216972</v>
      </c>
      <c r="H579" s="47">
        <v>3.0281882711418462E-3</v>
      </c>
      <c r="J579" s="20"/>
      <c r="K579" s="20"/>
      <c r="L579" s="20">
        <f t="shared" si="17"/>
        <v>5071439.216972</v>
      </c>
    </row>
    <row r="580" spans="2:12">
      <c r="B580" s="71" t="str">
        <f t="shared" si="16"/>
        <v>SCnLobby (Main Entry and Assembly)</v>
      </c>
      <c r="C580" t="s">
        <v>190</v>
      </c>
      <c r="D580" s="11" t="s">
        <v>474</v>
      </c>
      <c r="E580" s="11" t="s">
        <v>392</v>
      </c>
      <c r="F580" s="11" t="s">
        <v>191</v>
      </c>
      <c r="G580" s="115">
        <v>5036524.7373500001</v>
      </c>
      <c r="H580" s="47">
        <v>3.007340615641898E-3</v>
      </c>
      <c r="J580" s="20"/>
      <c r="K580" s="20"/>
      <c r="L580" s="20">
        <f t="shared" si="17"/>
        <v>5036524.7373500001</v>
      </c>
    </row>
    <row r="581" spans="2:12">
      <c r="B581" s="71" t="str">
        <f t="shared" si="16"/>
        <v>SCnAuto Repair Workshop</v>
      </c>
      <c r="C581" t="s">
        <v>190</v>
      </c>
      <c r="D581" s="11" t="s">
        <v>474</v>
      </c>
      <c r="E581" s="11" t="s">
        <v>381</v>
      </c>
      <c r="F581" s="11" t="s">
        <v>191</v>
      </c>
      <c r="G581" s="115">
        <v>4325752.0911199991</v>
      </c>
      <c r="H581" s="47">
        <v>2.5829337956687608E-3</v>
      </c>
      <c r="J581" s="20"/>
      <c r="K581" s="20"/>
      <c r="L581" s="20">
        <f t="shared" si="17"/>
        <v>4325752.0911199991</v>
      </c>
    </row>
    <row r="582" spans="2:12">
      <c r="B582" s="71" t="str">
        <f t="shared" ref="B582:B645" si="18">C582&amp;E582</f>
        <v>SCnComm/Ind Work (Precision)</v>
      </c>
      <c r="C582" t="s">
        <v>190</v>
      </c>
      <c r="D582" s="11" t="s">
        <v>474</v>
      </c>
      <c r="E582" s="11" t="s">
        <v>408</v>
      </c>
      <c r="F582" s="11" t="s">
        <v>191</v>
      </c>
      <c r="G582" s="115">
        <v>3143945.6999999997</v>
      </c>
      <c r="H582" s="47">
        <v>1.8772697623952229E-3</v>
      </c>
      <c r="J582" s="20"/>
      <c r="K582" s="20"/>
      <c r="L582" s="20">
        <f t="shared" ref="L582:L645" si="19">IF(K582=0,G582,K582)</f>
        <v>3143945.6999999997</v>
      </c>
    </row>
    <row r="583" spans="2:12">
      <c r="B583" s="71" t="str">
        <f t="shared" si="18"/>
        <v>SCnVacant (Unconditioned)</v>
      </c>
      <c r="C583" t="s">
        <v>190</v>
      </c>
      <c r="D583" s="11" t="s">
        <v>474</v>
      </c>
      <c r="E583" s="11" t="s">
        <v>451</v>
      </c>
      <c r="F583" s="11" t="s">
        <v>191</v>
      </c>
      <c r="G583" s="115">
        <v>2609085.8077199999</v>
      </c>
      <c r="H583" s="47">
        <v>1.5579015548287849E-3</v>
      </c>
      <c r="J583" s="20"/>
      <c r="K583" s="20"/>
      <c r="L583" s="20">
        <f t="shared" si="19"/>
        <v>2609085.8077199999</v>
      </c>
    </row>
    <row r="584" spans="2:12">
      <c r="B584" s="71" t="str">
        <f t="shared" si="18"/>
        <v>SCnLoading Dock</v>
      </c>
      <c r="C584" t="s">
        <v>190</v>
      </c>
      <c r="D584" s="11" t="s">
        <v>474</v>
      </c>
      <c r="E584" s="11" t="s">
        <v>407</v>
      </c>
      <c r="F584" s="11" t="s">
        <v>191</v>
      </c>
      <c r="G584" s="115">
        <v>2025000</v>
      </c>
      <c r="H584" s="47">
        <v>1.2091402433732639E-3</v>
      </c>
      <c r="J584" s="20"/>
      <c r="K584" s="20"/>
      <c r="L584" s="20">
        <f t="shared" si="19"/>
        <v>2025000</v>
      </c>
    </row>
    <row r="585" spans="2:12">
      <c r="B585" s="71" t="str">
        <f t="shared" si="18"/>
        <v>SCnCasino/Gaming</v>
      </c>
      <c r="C585" t="s">
        <v>190</v>
      </c>
      <c r="D585" s="11" t="s">
        <v>474</v>
      </c>
      <c r="E585" s="11" t="s">
        <v>442</v>
      </c>
      <c r="F585" s="11" t="s">
        <v>258</v>
      </c>
      <c r="G585" s="115">
        <v>1111320</v>
      </c>
      <c r="H585" s="47">
        <v>6.6357616556324717E-4</v>
      </c>
      <c r="J585" s="20"/>
      <c r="K585" s="20"/>
      <c r="L585" s="20">
        <f t="shared" si="19"/>
        <v>1111320</v>
      </c>
    </row>
    <row r="586" spans="2:12">
      <c r="B586" s="71" t="str">
        <f t="shared" si="18"/>
        <v>SCnCopy Room</v>
      </c>
      <c r="C586" t="s">
        <v>190</v>
      </c>
      <c r="D586" s="11" t="s">
        <v>474</v>
      </c>
      <c r="E586" s="11" t="s">
        <v>395</v>
      </c>
      <c r="F586" s="11" t="s">
        <v>129</v>
      </c>
      <c r="G586" s="115">
        <v>1037888.065156</v>
      </c>
      <c r="H586" s="47">
        <v>6.1972949515897867E-4</v>
      </c>
      <c r="J586" s="20"/>
      <c r="K586" s="20"/>
      <c r="L586" s="20">
        <f t="shared" si="19"/>
        <v>1037888.065156</v>
      </c>
    </row>
    <row r="587" spans="2:12">
      <c r="B587" s="71" t="str">
        <f t="shared" si="18"/>
        <v>SCnVacant Office (Open Plan)</v>
      </c>
      <c r="C587" t="s">
        <v>190</v>
      </c>
      <c r="D587" s="11" t="s">
        <v>474</v>
      </c>
      <c r="E587" s="11" t="s">
        <v>422</v>
      </c>
      <c r="F587" s="11" t="s">
        <v>129</v>
      </c>
      <c r="G587" s="115">
        <v>1026816.0000000001</v>
      </c>
      <c r="H587" s="47">
        <v>6.1311829537756123E-4</v>
      </c>
      <c r="J587" s="20"/>
      <c r="K587" s="20"/>
      <c r="L587" s="20">
        <f t="shared" si="19"/>
        <v>1026816.0000000001</v>
      </c>
    </row>
    <row r="588" spans="2:12">
      <c r="B588" s="71" t="str">
        <f t="shared" si="18"/>
        <v>SCnVacant Office (General)</v>
      </c>
      <c r="C588" t="s">
        <v>190</v>
      </c>
      <c r="D588" s="11" t="s">
        <v>474</v>
      </c>
      <c r="E588" s="11" t="s">
        <v>429</v>
      </c>
      <c r="F588" s="11" t="s">
        <v>129</v>
      </c>
      <c r="G588" s="115">
        <v>1013247.8999999999</v>
      </c>
      <c r="H588" s="47">
        <v>6.0501669748318438E-4</v>
      </c>
      <c r="J588" s="20"/>
      <c r="K588" s="20"/>
      <c r="L588" s="20">
        <f t="shared" si="19"/>
        <v>1013247.8999999999</v>
      </c>
    </row>
    <row r="589" spans="2:12">
      <c r="B589" s="71" t="str">
        <f t="shared" si="18"/>
        <v>SCnLocker and Dressing Room</v>
      </c>
      <c r="C589" t="s">
        <v>190</v>
      </c>
      <c r="D589" s="11" t="s">
        <v>474</v>
      </c>
      <c r="E589" s="11" t="s">
        <v>409</v>
      </c>
      <c r="F589" s="11"/>
      <c r="G589" s="115">
        <v>965041.93156000006</v>
      </c>
      <c r="H589" s="47">
        <v>5.7623261036635217E-4</v>
      </c>
      <c r="J589" s="20"/>
      <c r="K589" s="20"/>
      <c r="L589" s="20">
        <f t="shared" si="19"/>
        <v>965041.93156000006</v>
      </c>
    </row>
    <row r="590" spans="2:12">
      <c r="B590" s="71" t="str">
        <f t="shared" si="18"/>
        <v>SCnStairwells (not stairways/hallways)</v>
      </c>
      <c r="C590" t="s">
        <v>190</v>
      </c>
      <c r="D590" s="11" t="s">
        <v>474</v>
      </c>
      <c r="E590" s="11" t="s">
        <v>423</v>
      </c>
      <c r="F590" s="11" t="s">
        <v>191</v>
      </c>
      <c r="G590" s="115">
        <v>901132.26800000004</v>
      </c>
      <c r="H590" s="47">
        <v>5.3807174806964019E-4</v>
      </c>
      <c r="J590" s="20"/>
      <c r="K590" s="20"/>
      <c r="L590" s="20">
        <f t="shared" si="19"/>
        <v>901132.26800000004</v>
      </c>
    </row>
    <row r="591" spans="2:12">
      <c r="B591" s="71" t="str">
        <f t="shared" si="18"/>
        <v>SCnComputer (Network Room/Server Room</v>
      </c>
      <c r="C591" t="s">
        <v>190</v>
      </c>
      <c r="D591" s="11" t="s">
        <v>474</v>
      </c>
      <c r="E591" s="11" t="s">
        <v>416</v>
      </c>
      <c r="F591" s="11" t="s">
        <v>129</v>
      </c>
      <c r="G591" s="115">
        <v>899362.30521999998</v>
      </c>
      <c r="H591" s="47">
        <v>5.3701489215528416E-4</v>
      </c>
      <c r="J591" s="20"/>
      <c r="K591" s="20"/>
      <c r="L591" s="20">
        <f t="shared" si="19"/>
        <v>899362.30521999998</v>
      </c>
    </row>
    <row r="592" spans="2:12">
      <c r="B592" s="71" t="str">
        <f t="shared" si="18"/>
        <v>SCnStorage (Refrigerated/Freezer), Walk-in</v>
      </c>
      <c r="C592" t="s">
        <v>190</v>
      </c>
      <c r="D592" s="11" t="s">
        <v>474</v>
      </c>
      <c r="E592" s="11" t="s">
        <v>403</v>
      </c>
      <c r="F592" s="11" t="s">
        <v>129</v>
      </c>
      <c r="G592" s="115">
        <v>874791.94118100009</v>
      </c>
      <c r="H592" s="47">
        <v>5.223437731657108E-4</v>
      </c>
      <c r="J592" s="20"/>
      <c r="K592" s="20"/>
      <c r="L592" s="20">
        <f t="shared" si="19"/>
        <v>874791.94118100009</v>
      </c>
    </row>
    <row r="593" spans="2:12">
      <c r="B593" s="71" t="str">
        <f t="shared" si="18"/>
        <v>SCnClassroom/Lecture</v>
      </c>
      <c r="C593" t="s">
        <v>190</v>
      </c>
      <c r="D593" s="11" t="s">
        <v>474</v>
      </c>
      <c r="E593" s="11" t="s">
        <v>389</v>
      </c>
      <c r="F593" s="11" t="s">
        <v>129</v>
      </c>
      <c r="G593" s="115">
        <v>839500.97336800001</v>
      </c>
      <c r="H593" s="47">
        <v>5.0127131419766687E-4</v>
      </c>
      <c r="J593" s="20"/>
      <c r="K593" s="20"/>
      <c r="L593" s="20">
        <f t="shared" si="19"/>
        <v>839500.97336800001</v>
      </c>
    </row>
    <row r="594" spans="2:12">
      <c r="B594" s="71" t="str">
        <f t="shared" si="18"/>
        <v>SCnLaboratory</v>
      </c>
      <c r="C594" t="s">
        <v>190</v>
      </c>
      <c r="D594" s="11" t="s">
        <v>474</v>
      </c>
      <c r="E594" s="11" t="s">
        <v>179</v>
      </c>
      <c r="F594" s="11" t="s">
        <v>129</v>
      </c>
      <c r="G594" s="115">
        <v>704858.37</v>
      </c>
      <c r="H594" s="47">
        <v>4.2087536841752199E-4</v>
      </c>
      <c r="J594" s="20"/>
      <c r="K594" s="20"/>
      <c r="L594" s="20">
        <f t="shared" si="19"/>
        <v>704858.37</v>
      </c>
    </row>
    <row r="595" spans="2:12">
      <c r="B595" s="71" t="str">
        <f t="shared" si="18"/>
        <v>SCnDining Area</v>
      </c>
      <c r="C595" t="s">
        <v>190</v>
      </c>
      <c r="D595" s="11" t="s">
        <v>474</v>
      </c>
      <c r="E595" s="11" t="s">
        <v>405</v>
      </c>
      <c r="F595" s="11"/>
      <c r="G595" s="115">
        <v>462000</v>
      </c>
      <c r="H595" s="47">
        <v>2.7586310737701131E-4</v>
      </c>
      <c r="J595" s="20"/>
      <c r="K595" s="20"/>
      <c r="L595" s="20">
        <f t="shared" si="19"/>
        <v>462000</v>
      </c>
    </row>
    <row r="596" spans="2:12">
      <c r="B596" s="71" t="str">
        <f t="shared" si="18"/>
        <v>SCnLaundry</v>
      </c>
      <c r="C596" t="s">
        <v>190</v>
      </c>
      <c r="D596" s="11" t="s">
        <v>474</v>
      </c>
      <c r="E596" s="11" t="s">
        <v>165</v>
      </c>
      <c r="F596" s="11"/>
      <c r="G596" s="115">
        <v>326141.678808</v>
      </c>
      <c r="H596" s="47">
        <v>1.947412488336148E-4</v>
      </c>
      <c r="J596" s="20"/>
      <c r="K596" s="20"/>
      <c r="L596" s="20">
        <f t="shared" si="19"/>
        <v>326141.678808</v>
      </c>
    </row>
    <row r="597" spans="2:12">
      <c r="B597" s="71" t="str">
        <f t="shared" si="18"/>
        <v>SCnExercise Centers/Gymnasium</v>
      </c>
      <c r="C597" t="s">
        <v>190</v>
      </c>
      <c r="D597" s="11" t="s">
        <v>474</v>
      </c>
      <c r="E597" s="11" t="s">
        <v>402</v>
      </c>
      <c r="F597" s="11"/>
      <c r="G597" s="115">
        <v>280462</v>
      </c>
      <c r="H597" s="47">
        <v>1.6746562515405054E-4</v>
      </c>
      <c r="J597" s="20"/>
      <c r="K597" s="20"/>
      <c r="L597" s="20">
        <f t="shared" si="19"/>
        <v>280462</v>
      </c>
    </row>
    <row r="598" spans="2:12">
      <c r="B598" s="71" t="str">
        <f t="shared" si="18"/>
        <v>SCnConvention and Meeting Center</v>
      </c>
      <c r="C598" t="s">
        <v>190</v>
      </c>
      <c r="D598" s="11" t="s">
        <v>474</v>
      </c>
      <c r="E598" s="11" t="s">
        <v>404</v>
      </c>
      <c r="F598" s="11"/>
      <c r="G598" s="115">
        <v>254303.05572</v>
      </c>
      <c r="H598" s="47">
        <v>1.518459549056027E-4</v>
      </c>
      <c r="J598" s="20"/>
      <c r="K598" s="20"/>
      <c r="L598" s="20">
        <f t="shared" si="19"/>
        <v>254303.05572</v>
      </c>
    </row>
    <row r="599" spans="2:12">
      <c r="B599" s="71" t="str">
        <f t="shared" si="18"/>
        <v>SCnVacant Office (Executive/Private)</v>
      </c>
      <c r="C599" t="s">
        <v>190</v>
      </c>
      <c r="D599" s="11" t="s">
        <v>474</v>
      </c>
      <c r="E599" s="11" t="s">
        <v>458</v>
      </c>
      <c r="F599" s="11"/>
      <c r="G599" s="115">
        <v>202478.22</v>
      </c>
      <c r="H599" s="47">
        <v>1.2090101936226433E-4</v>
      </c>
      <c r="J599" s="20"/>
      <c r="K599" s="20"/>
      <c r="L599" s="20">
        <f t="shared" si="19"/>
        <v>202478.22</v>
      </c>
    </row>
    <row r="600" spans="2:12">
      <c r="B600" s="71" t="str">
        <f t="shared" si="18"/>
        <v>SCnElevators</v>
      </c>
      <c r="C600" t="s">
        <v>190</v>
      </c>
      <c r="D600" s="11" t="s">
        <v>474</v>
      </c>
      <c r="E600" s="11" t="s">
        <v>450</v>
      </c>
      <c r="F600" s="11"/>
      <c r="G600" s="115">
        <v>174276.48019999999</v>
      </c>
      <c r="H600" s="47">
        <v>1.040615830534636E-4</v>
      </c>
      <c r="J600" s="20"/>
      <c r="K600" s="20"/>
      <c r="L600" s="20">
        <f t="shared" si="19"/>
        <v>174276.48019999999</v>
      </c>
    </row>
    <row r="601" spans="2:12">
      <c r="B601" s="71" t="str">
        <f t="shared" si="18"/>
        <v>SCnClassrooms (Portable)</v>
      </c>
      <c r="C601" t="s">
        <v>190</v>
      </c>
      <c r="D601" s="11" t="s">
        <v>474</v>
      </c>
      <c r="E601" s="11" t="s">
        <v>390</v>
      </c>
      <c r="F601" s="11"/>
      <c r="G601" s="115">
        <v>135953.04794400002</v>
      </c>
      <c r="H601" s="47">
        <v>8.1178420483133434E-5</v>
      </c>
      <c r="J601" s="20"/>
      <c r="K601" s="20"/>
      <c r="L601" s="20">
        <f t="shared" si="19"/>
        <v>135953.04794400002</v>
      </c>
    </row>
    <row r="602" spans="2:12">
      <c r="B602" s="71" t="str">
        <f t="shared" si="18"/>
        <v>SCnSmoking Lounge</v>
      </c>
      <c r="C602" t="s">
        <v>190</v>
      </c>
      <c r="D602" s="11" t="s">
        <v>474</v>
      </c>
      <c r="E602" s="11" t="s">
        <v>426</v>
      </c>
      <c r="F602" s="11"/>
      <c r="G602" s="115">
        <v>99663.200000000012</v>
      </c>
      <c r="H602" s="47">
        <v>5.9509523902892981E-5</v>
      </c>
      <c r="J602" s="20"/>
      <c r="K602" s="20"/>
      <c r="L602" s="20">
        <f t="shared" si="19"/>
        <v>99663.200000000012</v>
      </c>
    </row>
    <row r="603" spans="2:12">
      <c r="B603" s="71" t="str">
        <f t="shared" si="18"/>
        <v>SCnResidential</v>
      </c>
      <c r="C603" t="s">
        <v>190</v>
      </c>
      <c r="D603" s="11" t="s">
        <v>474</v>
      </c>
      <c r="E603" s="11" t="s">
        <v>417</v>
      </c>
      <c r="F603" s="11"/>
      <c r="G603" s="115">
        <v>74607.8</v>
      </c>
      <c r="H603" s="47">
        <v>4.4548786888663605E-5</v>
      </c>
      <c r="J603" s="20"/>
      <c r="K603" s="20"/>
      <c r="L603" s="20">
        <f t="shared" si="19"/>
        <v>74607.8</v>
      </c>
    </row>
    <row r="604" spans="2:12">
      <c r="B604" s="71" t="str">
        <f t="shared" si="18"/>
        <v>SCnMedical Offices and Exam Rooms</v>
      </c>
      <c r="C604" t="s">
        <v>190</v>
      </c>
      <c r="D604" s="11" t="s">
        <v>474</v>
      </c>
      <c r="E604" s="11" t="s">
        <v>418</v>
      </c>
      <c r="F604" s="11"/>
      <c r="G604" s="115">
        <v>71725.5</v>
      </c>
      <c r="H604" s="47">
        <v>4.282774742028101E-5</v>
      </c>
      <c r="J604" s="20"/>
      <c r="K604" s="20"/>
      <c r="L604" s="20">
        <f t="shared" si="19"/>
        <v>71725.5</v>
      </c>
    </row>
    <row r="605" spans="2:12">
      <c r="B605" s="71" t="str">
        <f t="shared" si="18"/>
        <v>SCnComputer Room</v>
      </c>
      <c r="C605" t="s">
        <v>190</v>
      </c>
      <c r="D605" s="11" t="s">
        <v>474</v>
      </c>
      <c r="E605" s="11" t="s">
        <v>421</v>
      </c>
      <c r="F605" s="11"/>
      <c r="G605" s="115">
        <v>67925.232060000009</v>
      </c>
      <c r="H605" s="47">
        <v>4.0558583518130293E-5</v>
      </c>
      <c r="J605" s="20"/>
      <c r="K605" s="20"/>
      <c r="L605" s="20">
        <f t="shared" si="19"/>
        <v>67925.232060000009</v>
      </c>
    </row>
    <row r="606" spans="2:12">
      <c r="B606" s="71" t="str">
        <f t="shared" si="18"/>
        <v>SCnComputer (Data Center)</v>
      </c>
      <c r="C606" t="s">
        <v>190</v>
      </c>
      <c r="D606" s="11" t="s">
        <v>474</v>
      </c>
      <c r="E606" s="11" t="s">
        <v>449</v>
      </c>
      <c r="F606" s="11"/>
      <c r="G606" s="115">
        <v>24528</v>
      </c>
      <c r="H606" s="47">
        <v>1.4645823155288601E-5</v>
      </c>
      <c r="J606" s="20"/>
      <c r="K606" s="20"/>
      <c r="L606" s="20">
        <f t="shared" si="19"/>
        <v>24528</v>
      </c>
    </row>
    <row r="607" spans="2:12">
      <c r="B607" s="71" t="str">
        <f t="shared" si="18"/>
        <v>SCnOutside/Outdoor Area</v>
      </c>
      <c r="C607" t="s">
        <v>190</v>
      </c>
      <c r="D607" s="11" t="s">
        <v>474</v>
      </c>
      <c r="E607" s="11" t="s">
        <v>430</v>
      </c>
      <c r="F607" s="11"/>
      <c r="G607" s="115">
        <v>0</v>
      </c>
      <c r="H607" s="47">
        <v>0</v>
      </c>
      <c r="J607" s="20"/>
      <c r="K607" s="20"/>
      <c r="L607" s="20">
        <f t="shared" si="19"/>
        <v>0</v>
      </c>
    </row>
    <row r="608" spans="2:12">
      <c r="B608" s="71" t="str">
        <f t="shared" si="18"/>
        <v>WRfStorage (Refrigerated/Freezer), Building</v>
      </c>
      <c r="C608" t="s">
        <v>194</v>
      </c>
      <c r="D608" s="11" t="s">
        <v>475</v>
      </c>
      <c r="E608" s="11" t="s">
        <v>425</v>
      </c>
      <c r="F608" s="11" t="s">
        <v>195</v>
      </c>
      <c r="G608" s="115">
        <v>8968497.3999999985</v>
      </c>
      <c r="H608" s="47">
        <v>0.39523818866566995</v>
      </c>
      <c r="J608" s="20"/>
      <c r="K608" s="20"/>
      <c r="L608" s="20">
        <f t="shared" si="19"/>
        <v>8968497.3999999985</v>
      </c>
    </row>
    <row r="609" spans="2:12">
      <c r="B609" s="71" t="str">
        <f t="shared" si="18"/>
        <v>WRfStorage (Unconditioned)</v>
      </c>
      <c r="C609" t="s">
        <v>194</v>
      </c>
      <c r="D609" s="11" t="s">
        <v>475</v>
      </c>
      <c r="E609" s="11" t="s">
        <v>387</v>
      </c>
      <c r="F609" s="11" t="s">
        <v>258</v>
      </c>
      <c r="G609" s="115">
        <v>8211778.7199999997</v>
      </c>
      <c r="H609" s="47">
        <v>0.36188989105533936</v>
      </c>
      <c r="J609" s="20"/>
      <c r="K609" s="20"/>
      <c r="L609" s="20">
        <f t="shared" si="19"/>
        <v>8211778.7199999997</v>
      </c>
    </row>
    <row r="610" spans="2:12">
      <c r="B610" s="71" t="str">
        <f t="shared" si="18"/>
        <v>WRfAuto Repair Workshop</v>
      </c>
      <c r="C610" t="s">
        <v>194</v>
      </c>
      <c r="D610" s="11" t="s">
        <v>475</v>
      </c>
      <c r="E610" s="11" t="s">
        <v>381</v>
      </c>
      <c r="F610" s="11" t="s">
        <v>196</v>
      </c>
      <c r="G610" s="115">
        <v>2202565.6320000002</v>
      </c>
      <c r="H610" s="47">
        <v>9.7066209865761546E-2</v>
      </c>
      <c r="J610" s="20"/>
      <c r="K610" s="20"/>
      <c r="L610" s="20">
        <f t="shared" si="19"/>
        <v>2202565.6320000002</v>
      </c>
    </row>
    <row r="611" spans="2:12">
      <c r="B611" s="71" t="str">
        <f t="shared" si="18"/>
        <v>WRfStorage (Refrigerated/Freezer), Walk-in</v>
      </c>
      <c r="C611" t="s">
        <v>194</v>
      </c>
      <c r="D611" s="11" t="s">
        <v>475</v>
      </c>
      <c r="E611" s="11" t="s">
        <v>403</v>
      </c>
      <c r="F611" s="11" t="s">
        <v>197</v>
      </c>
      <c r="G611" s="115">
        <v>1975799.9679999999</v>
      </c>
      <c r="H611" s="47">
        <v>8.7072735341151883E-2</v>
      </c>
      <c r="J611" s="20"/>
      <c r="K611" s="20"/>
      <c r="L611" s="20">
        <f t="shared" si="19"/>
        <v>1975799.9679999999</v>
      </c>
    </row>
    <row r="612" spans="2:12">
      <c r="B612" s="71" t="str">
        <f t="shared" si="18"/>
        <v>WRfOffice (Executive/Private)</v>
      </c>
      <c r="C612" t="s">
        <v>194</v>
      </c>
      <c r="D612" s="11" t="s">
        <v>475</v>
      </c>
      <c r="E612" s="11" t="s">
        <v>397</v>
      </c>
      <c r="F612" s="11" t="s">
        <v>129</v>
      </c>
      <c r="G612" s="115">
        <v>289390.16200000001</v>
      </c>
      <c r="H612" s="47">
        <v>1.2753311769544006E-2</v>
      </c>
      <c r="J612" s="20"/>
      <c r="K612" s="20"/>
      <c r="L612" s="20">
        <f t="shared" si="19"/>
        <v>289390.16200000001</v>
      </c>
    </row>
    <row r="613" spans="2:12">
      <c r="B613" s="71" t="str">
        <f t="shared" si="18"/>
        <v>WRfRestrooms</v>
      </c>
      <c r="C613" t="s">
        <v>194</v>
      </c>
      <c r="D613" s="11" t="s">
        <v>475</v>
      </c>
      <c r="E613" s="11" t="s">
        <v>366</v>
      </c>
      <c r="F613" s="11" t="s">
        <v>173</v>
      </c>
      <c r="G613" s="115">
        <v>265344.23</v>
      </c>
      <c r="H613" s="47">
        <v>1.169361690823336E-2</v>
      </c>
      <c r="J613" s="20"/>
      <c r="K613" s="20"/>
      <c r="L613" s="20">
        <f t="shared" si="19"/>
        <v>265344.23</v>
      </c>
    </row>
    <row r="614" spans="2:12">
      <c r="B614" s="71" t="str">
        <f t="shared" si="18"/>
        <v>WRfMechanical/Electrical Room</v>
      </c>
      <c r="C614" t="s">
        <v>194</v>
      </c>
      <c r="D614" s="11" t="s">
        <v>475</v>
      </c>
      <c r="E614" s="11" t="s">
        <v>378</v>
      </c>
      <c r="F614" s="11" t="s">
        <v>141</v>
      </c>
      <c r="G614" s="115">
        <v>210589.27000000002</v>
      </c>
      <c r="H614" s="47">
        <v>9.280587139070335E-3</v>
      </c>
      <c r="J614" s="20"/>
      <c r="K614" s="20"/>
      <c r="L614" s="20">
        <f t="shared" si="19"/>
        <v>210589.27000000002</v>
      </c>
    </row>
    <row r="615" spans="2:12">
      <c r="B615" s="71" t="str">
        <f t="shared" si="18"/>
        <v>WRfOffice (General)</v>
      </c>
      <c r="C615" t="s">
        <v>194</v>
      </c>
      <c r="D615" s="11" t="s">
        <v>475</v>
      </c>
      <c r="E615" s="11" t="s">
        <v>386</v>
      </c>
      <c r="F615" s="11" t="s">
        <v>129</v>
      </c>
      <c r="G615" s="115">
        <v>125236.27</v>
      </c>
      <c r="H615" s="47">
        <v>5.5191136600033792E-3</v>
      </c>
      <c r="J615" s="20"/>
      <c r="K615" s="20"/>
      <c r="L615" s="20">
        <f t="shared" si="19"/>
        <v>125236.27</v>
      </c>
    </row>
    <row r="616" spans="2:12">
      <c r="B616" s="71" t="str">
        <f t="shared" si="18"/>
        <v>WRfHallways/Corridors/Stairways</v>
      </c>
      <c r="C616" t="s">
        <v>194</v>
      </c>
      <c r="D616" s="11" t="s">
        <v>475</v>
      </c>
      <c r="E616" s="11" t="s">
        <v>385</v>
      </c>
      <c r="F616" s="11" t="s">
        <v>129</v>
      </c>
      <c r="G616" s="115">
        <v>90295.011999999988</v>
      </c>
      <c r="H616" s="47">
        <v>3.9792660238073922E-3</v>
      </c>
      <c r="J616" s="20"/>
      <c r="K616" s="20"/>
      <c r="L616" s="20">
        <f t="shared" si="19"/>
        <v>90295.011999999988</v>
      </c>
    </row>
    <row r="617" spans="2:12">
      <c r="B617" s="71" t="str">
        <f t="shared" si="18"/>
        <v>WRfRetail Sales/Showroom</v>
      </c>
      <c r="C617" t="s">
        <v>194</v>
      </c>
      <c r="D617" s="11" t="s">
        <v>475</v>
      </c>
      <c r="E617" s="11" t="s">
        <v>401</v>
      </c>
      <c r="F617" s="11" t="s">
        <v>129</v>
      </c>
      <c r="G617" s="115">
        <v>77915.199999999997</v>
      </c>
      <c r="H617" s="47">
        <v>3.433692528864803E-3</v>
      </c>
      <c r="J617" s="20"/>
      <c r="K617" s="20"/>
      <c r="L617" s="20">
        <f t="shared" si="19"/>
        <v>77915.199999999997</v>
      </c>
    </row>
    <row r="618" spans="2:12">
      <c r="B618" s="71" t="str">
        <f t="shared" si="18"/>
        <v>WRfVacant Office (Executive/Private)</v>
      </c>
      <c r="C618" t="s">
        <v>194</v>
      </c>
      <c r="D618" s="11" t="s">
        <v>475</v>
      </c>
      <c r="E618" s="11" t="s">
        <v>458</v>
      </c>
      <c r="F618" s="11" t="s">
        <v>129</v>
      </c>
      <c r="G618" s="115">
        <v>77915.199999999997</v>
      </c>
      <c r="H618" s="47">
        <v>3.433692528864803E-3</v>
      </c>
      <c r="J618" s="20"/>
      <c r="K618" s="20"/>
      <c r="L618" s="20">
        <f t="shared" si="19"/>
        <v>77915.199999999997</v>
      </c>
    </row>
    <row r="619" spans="2:12">
      <c r="B619" s="71" t="str">
        <f t="shared" si="18"/>
        <v>WRfLocker and Dressing Room</v>
      </c>
      <c r="C619" t="s">
        <v>194</v>
      </c>
      <c r="D619" s="11" t="s">
        <v>475</v>
      </c>
      <c r="E619" s="11" t="s">
        <v>409</v>
      </c>
      <c r="F619" s="11" t="s">
        <v>196</v>
      </c>
      <c r="G619" s="115">
        <v>66790.015999999989</v>
      </c>
      <c r="H619" s="47">
        <v>2.9434100014112861E-3</v>
      </c>
      <c r="J619" s="20"/>
      <c r="K619" s="20"/>
      <c r="L619" s="20">
        <f t="shared" si="19"/>
        <v>66790.015999999989</v>
      </c>
    </row>
    <row r="620" spans="2:12">
      <c r="B620" s="71" t="str">
        <f t="shared" si="18"/>
        <v>WRfKitchen/Break room and Food Preparation</v>
      </c>
      <c r="C620" t="s">
        <v>194</v>
      </c>
      <c r="D620" s="11" t="s">
        <v>475</v>
      </c>
      <c r="E620" s="11" t="s">
        <v>391</v>
      </c>
      <c r="F620" s="11" t="s">
        <v>196</v>
      </c>
      <c r="G620" s="115">
        <v>53187.007999999994</v>
      </c>
      <c r="H620" s="47">
        <v>2.343930734982038E-3</v>
      </c>
      <c r="J620" s="20"/>
      <c r="K620" s="20"/>
      <c r="L620" s="20">
        <f t="shared" si="19"/>
        <v>53187.007999999994</v>
      </c>
    </row>
    <row r="621" spans="2:12">
      <c r="B621" s="71" t="str">
        <f t="shared" si="18"/>
        <v>WRfStorage (Conditioned)</v>
      </c>
      <c r="C621" t="s">
        <v>194</v>
      </c>
      <c r="D621" s="11" t="s">
        <v>475</v>
      </c>
      <c r="E621" s="11" t="s">
        <v>400</v>
      </c>
      <c r="F621" s="11" t="s">
        <v>129</v>
      </c>
      <c r="G621" s="115">
        <v>53185.011999999995</v>
      </c>
      <c r="H621" s="47">
        <v>2.3438427720391514E-3</v>
      </c>
      <c r="J621" s="20"/>
      <c r="K621" s="20"/>
      <c r="L621" s="20">
        <f t="shared" si="19"/>
        <v>53185.011999999995</v>
      </c>
    </row>
    <row r="622" spans="2:12">
      <c r="B622" s="71" t="str">
        <f t="shared" si="18"/>
        <v>WRfOffice (Open Plan)</v>
      </c>
      <c r="C622" t="s">
        <v>194</v>
      </c>
      <c r="D622" s="11" t="s">
        <v>475</v>
      </c>
      <c r="E622" s="11" t="s">
        <v>398</v>
      </c>
      <c r="F622" s="11" t="s">
        <v>129</v>
      </c>
      <c r="G622" s="115">
        <v>16699.5</v>
      </c>
      <c r="H622" s="47">
        <v>7.3594046329570847E-4</v>
      </c>
      <c r="J622" s="20"/>
      <c r="K622" s="20"/>
      <c r="L622" s="20">
        <f t="shared" si="19"/>
        <v>16699.5</v>
      </c>
    </row>
    <row r="623" spans="2:12">
      <c r="B623" s="71" t="str">
        <f t="shared" si="18"/>
        <v>WRfComputer (Network Room/Server Room</v>
      </c>
      <c r="C623" t="s">
        <v>194</v>
      </c>
      <c r="D623" s="11" t="s">
        <v>475</v>
      </c>
      <c r="E623" s="11" t="s">
        <v>416</v>
      </c>
      <c r="F623" s="11" t="s">
        <v>129</v>
      </c>
      <c r="G623" s="115">
        <v>3092.5</v>
      </c>
      <c r="H623" s="47">
        <v>1.3628527098068674E-4</v>
      </c>
      <c r="J623" s="20"/>
      <c r="K623" s="20"/>
      <c r="L623" s="20">
        <f t="shared" si="19"/>
        <v>3092.5</v>
      </c>
    </row>
    <row r="624" spans="2:12">
      <c r="B624" s="71" t="str">
        <f t="shared" si="18"/>
        <v>WRfConference Room</v>
      </c>
      <c r="C624" t="s">
        <v>194</v>
      </c>
      <c r="D624" s="11" t="s">
        <v>475</v>
      </c>
      <c r="E624" s="11" t="s">
        <v>379</v>
      </c>
      <c r="F624" s="11" t="s">
        <v>129</v>
      </c>
      <c r="G624" s="115">
        <v>3092.5</v>
      </c>
      <c r="H624" s="47">
        <v>1.3628527098068674E-4</v>
      </c>
      <c r="J624" s="20"/>
      <c r="K624" s="20"/>
      <c r="L624" s="20">
        <f t="shared" si="19"/>
        <v>3092.5</v>
      </c>
    </row>
    <row r="625" spans="2:12">
      <c r="B625" s="71" t="str">
        <f t="shared" si="18"/>
        <v>WRfOutside/Outdoor Area</v>
      </c>
      <c r="C625" t="s">
        <v>194</v>
      </c>
      <c r="D625" s="11" t="s">
        <v>475</v>
      </c>
      <c r="E625" s="11" t="s">
        <v>430</v>
      </c>
      <c r="F625" s="11" t="s">
        <v>258</v>
      </c>
      <c r="G625" s="115">
        <v>0</v>
      </c>
      <c r="H625" s="47">
        <v>0</v>
      </c>
      <c r="J625" s="20"/>
      <c r="K625" s="20"/>
      <c r="L625" s="20">
        <f t="shared" si="19"/>
        <v>0</v>
      </c>
    </row>
    <row r="626" spans="2:12">
      <c r="B626" s="71" t="str">
        <f t="shared" si="18"/>
        <v>SUnStorage (Unconditioned)</v>
      </c>
      <c r="C626" t="s">
        <v>192</v>
      </c>
      <c r="D626" s="11" t="s">
        <v>476</v>
      </c>
      <c r="E626" s="11" t="s">
        <v>387</v>
      </c>
      <c r="F626" s="11" t="s">
        <v>193</v>
      </c>
      <c r="G626" s="115">
        <v>58858167.58292</v>
      </c>
      <c r="H626" s="47">
        <v>0.6605692074639038</v>
      </c>
      <c r="J626" s="20"/>
      <c r="K626" s="20"/>
      <c r="L626" s="20">
        <f t="shared" si="19"/>
        <v>58858167.58292</v>
      </c>
    </row>
    <row r="627" spans="2:12">
      <c r="B627" s="71" t="str">
        <f t="shared" si="18"/>
        <v>SUnComm/Ind Work (General High Bay)</v>
      </c>
      <c r="C627" t="s">
        <v>192</v>
      </c>
      <c r="D627" s="11" t="s">
        <v>476</v>
      </c>
      <c r="E627" s="11" t="s">
        <v>396</v>
      </c>
      <c r="F627" s="11" t="s">
        <v>193</v>
      </c>
      <c r="G627" s="115">
        <v>10857961.253</v>
      </c>
      <c r="H627" s="47">
        <v>0.12185963569904525</v>
      </c>
      <c r="J627" s="20"/>
      <c r="K627" s="20"/>
      <c r="L627" s="20">
        <f t="shared" si="19"/>
        <v>10857961.253</v>
      </c>
    </row>
    <row r="628" spans="2:12">
      <c r="B628" s="71" t="str">
        <f t="shared" si="18"/>
        <v>SUnStorage (Conditioned)</v>
      </c>
      <c r="C628" t="s">
        <v>192</v>
      </c>
      <c r="D628" s="11" t="s">
        <v>476</v>
      </c>
      <c r="E628" s="11" t="s">
        <v>400</v>
      </c>
      <c r="F628" s="11" t="s">
        <v>193</v>
      </c>
      <c r="G628" s="115">
        <v>10033214.753600001</v>
      </c>
      <c r="H628" s="47">
        <v>0.11260344978908188</v>
      </c>
      <c r="J628" s="20"/>
      <c r="K628" s="20"/>
      <c r="L628" s="20">
        <f t="shared" si="19"/>
        <v>10033214.753600001</v>
      </c>
    </row>
    <row r="629" spans="2:12">
      <c r="B629" s="71" t="str">
        <f t="shared" si="18"/>
        <v>SUnComm/Ind Work (General Low Bay)</v>
      </c>
      <c r="C629" t="s">
        <v>192</v>
      </c>
      <c r="D629" s="11" t="s">
        <v>476</v>
      </c>
      <c r="E629" s="11" t="s">
        <v>388</v>
      </c>
      <c r="F629" s="11" t="s">
        <v>193</v>
      </c>
      <c r="G629" s="115">
        <v>1678493.3960000002</v>
      </c>
      <c r="H629" s="47">
        <v>1.8837845244962518E-2</v>
      </c>
      <c r="J629" s="20"/>
      <c r="K629" s="20"/>
      <c r="L629" s="20">
        <f t="shared" si="19"/>
        <v>1678493.3960000002</v>
      </c>
    </row>
    <row r="630" spans="2:12">
      <c r="B630" s="71" t="str">
        <f t="shared" si="18"/>
        <v>SUnOffice (General)</v>
      </c>
      <c r="C630" t="s">
        <v>192</v>
      </c>
      <c r="D630" s="11" t="s">
        <v>476</v>
      </c>
      <c r="E630" s="11" t="s">
        <v>386</v>
      </c>
      <c r="F630" s="11" t="s">
        <v>129</v>
      </c>
      <c r="G630" s="115">
        <v>1477326.9628000001</v>
      </c>
      <c r="H630" s="47">
        <v>1.6580140718907479E-2</v>
      </c>
      <c r="J630" s="20"/>
      <c r="K630" s="20"/>
      <c r="L630" s="20">
        <f t="shared" si="19"/>
        <v>1477326.9628000001</v>
      </c>
    </row>
    <row r="631" spans="2:12">
      <c r="B631" s="71" t="str">
        <f t="shared" si="18"/>
        <v>SUnOffice (Executive/Private)</v>
      </c>
      <c r="C631" t="s">
        <v>192</v>
      </c>
      <c r="D631" s="11" t="s">
        <v>476</v>
      </c>
      <c r="E631" s="11" t="s">
        <v>397</v>
      </c>
      <c r="F631" s="11" t="s">
        <v>129</v>
      </c>
      <c r="G631" s="115">
        <v>1132756.25162</v>
      </c>
      <c r="H631" s="47">
        <v>1.2713000253163569E-2</v>
      </c>
      <c r="J631" s="20"/>
      <c r="K631" s="20"/>
      <c r="L631" s="20">
        <f t="shared" si="19"/>
        <v>1132756.25162</v>
      </c>
    </row>
    <row r="632" spans="2:12">
      <c r="B632" s="71" t="str">
        <f t="shared" si="18"/>
        <v>SUnOffice (Open Plan)</v>
      </c>
      <c r="C632" t="s">
        <v>192</v>
      </c>
      <c r="D632" s="11" t="s">
        <v>476</v>
      </c>
      <c r="E632" s="11" t="s">
        <v>398</v>
      </c>
      <c r="F632" s="11" t="s">
        <v>129</v>
      </c>
      <c r="G632" s="115">
        <v>963951.03040000005</v>
      </c>
      <c r="H632" s="47">
        <v>1.0818487804403228E-2</v>
      </c>
      <c r="J632" s="20"/>
      <c r="K632" s="20"/>
      <c r="L632" s="20">
        <f t="shared" si="19"/>
        <v>963951.03040000005</v>
      </c>
    </row>
    <row r="633" spans="2:12">
      <c r="B633" s="71" t="str">
        <f t="shared" si="18"/>
        <v>SUnRestrooms</v>
      </c>
      <c r="C633" t="s">
        <v>192</v>
      </c>
      <c r="D633" s="11" t="s">
        <v>476</v>
      </c>
      <c r="E633" s="11" t="s">
        <v>366</v>
      </c>
      <c r="F633" s="11" t="s">
        <v>173</v>
      </c>
      <c r="G633" s="115">
        <v>938267.30545999995</v>
      </c>
      <c r="H633" s="47">
        <v>1.0530237617129982E-2</v>
      </c>
      <c r="J633" s="20"/>
      <c r="K633" s="20"/>
      <c r="L633" s="20">
        <f t="shared" si="19"/>
        <v>938267.30545999995</v>
      </c>
    </row>
    <row r="634" spans="2:12">
      <c r="B634" s="71" t="str">
        <f t="shared" si="18"/>
        <v>SUnHallways/Corridors/Stairways</v>
      </c>
      <c r="C634" t="s">
        <v>192</v>
      </c>
      <c r="D634" s="11" t="s">
        <v>476</v>
      </c>
      <c r="E634" s="11" t="s">
        <v>385</v>
      </c>
      <c r="F634" s="11" t="s">
        <v>129</v>
      </c>
      <c r="G634" s="115">
        <v>764693.26859999995</v>
      </c>
      <c r="H634" s="47">
        <v>8.5822044269463146E-3</v>
      </c>
      <c r="J634" s="20"/>
      <c r="K634" s="20"/>
      <c r="L634" s="20">
        <f t="shared" si="19"/>
        <v>764693.26859999995</v>
      </c>
    </row>
    <row r="635" spans="2:12">
      <c r="B635" s="71" t="str">
        <f t="shared" si="18"/>
        <v>SUnStorage (Refrigerated/Freezer), Walk-in</v>
      </c>
      <c r="C635" t="s">
        <v>192</v>
      </c>
      <c r="D635" s="11" t="s">
        <v>476</v>
      </c>
      <c r="E635" s="11" t="s">
        <v>403</v>
      </c>
      <c r="F635" s="11" t="s">
        <v>258</v>
      </c>
      <c r="G635" s="115">
        <v>641260.79999999993</v>
      </c>
      <c r="H635" s="47">
        <v>7.1969134587294243E-3</v>
      </c>
      <c r="J635" s="20"/>
      <c r="K635" s="20"/>
      <c r="L635" s="20">
        <f t="shared" si="19"/>
        <v>641260.79999999993</v>
      </c>
    </row>
    <row r="636" spans="2:12">
      <c r="B636" s="71" t="str">
        <f t="shared" si="18"/>
        <v>SUnKitchen/Break room and Food Preparation</v>
      </c>
      <c r="C636" t="s">
        <v>192</v>
      </c>
      <c r="D636" s="11" t="s">
        <v>476</v>
      </c>
      <c r="E636" s="11" t="s">
        <v>391</v>
      </c>
      <c r="F636" s="11" t="s">
        <v>129</v>
      </c>
      <c r="G636" s="115">
        <v>540278.98320000002</v>
      </c>
      <c r="H636" s="47">
        <v>6.0635876786180112E-3</v>
      </c>
      <c r="J636" s="20"/>
      <c r="K636" s="20"/>
      <c r="L636" s="20">
        <f t="shared" si="19"/>
        <v>540278.98320000002</v>
      </c>
    </row>
    <row r="637" spans="2:12">
      <c r="B637" s="71" t="str">
        <f t="shared" si="18"/>
        <v>SUnLobby (Office Reception/Waiting)</v>
      </c>
      <c r="C637" t="s">
        <v>192</v>
      </c>
      <c r="D637" s="11" t="s">
        <v>476</v>
      </c>
      <c r="E637" s="11" t="s">
        <v>406</v>
      </c>
      <c r="F637" s="11" t="s">
        <v>129</v>
      </c>
      <c r="G637" s="115">
        <v>309700.19440000004</v>
      </c>
      <c r="H637" s="47">
        <v>3.4757862904585459E-3</v>
      </c>
      <c r="J637" s="20"/>
      <c r="K637" s="20"/>
      <c r="L637" s="20">
        <f t="shared" si="19"/>
        <v>309700.19440000004</v>
      </c>
    </row>
    <row r="638" spans="2:12">
      <c r="B638" s="71" t="str">
        <f t="shared" si="18"/>
        <v>SUnLaboratory</v>
      </c>
      <c r="C638" t="s">
        <v>192</v>
      </c>
      <c r="D638" s="11" t="s">
        <v>476</v>
      </c>
      <c r="E638" s="11" t="s">
        <v>179</v>
      </c>
      <c r="F638" s="11" t="s">
        <v>129</v>
      </c>
      <c r="G638" s="115">
        <v>218970.18</v>
      </c>
      <c r="H638" s="47">
        <v>2.4575171841197912E-3</v>
      </c>
      <c r="J638" s="20"/>
      <c r="K638" s="20"/>
      <c r="L638" s="20">
        <f t="shared" si="19"/>
        <v>218970.18</v>
      </c>
    </row>
    <row r="639" spans="2:12">
      <c r="B639" s="71" t="str">
        <f t="shared" si="18"/>
        <v>SUnConference Room</v>
      </c>
      <c r="C639" t="s">
        <v>192</v>
      </c>
      <c r="D639" s="11" t="s">
        <v>476</v>
      </c>
      <c r="E639" s="11" t="s">
        <v>379</v>
      </c>
      <c r="F639" s="11" t="s">
        <v>129</v>
      </c>
      <c r="G639" s="115">
        <v>191699.83439999999</v>
      </c>
      <c r="H639" s="47">
        <v>2.1514602455499571E-3</v>
      </c>
      <c r="J639" s="20"/>
      <c r="K639" s="20"/>
      <c r="L639" s="20">
        <f t="shared" si="19"/>
        <v>191699.83439999999</v>
      </c>
    </row>
    <row r="640" spans="2:12">
      <c r="B640" s="71" t="str">
        <f t="shared" si="18"/>
        <v>SUnRetail Sales/Showroom</v>
      </c>
      <c r="C640" t="s">
        <v>192</v>
      </c>
      <c r="D640" s="11" t="s">
        <v>476</v>
      </c>
      <c r="E640" s="11" t="s">
        <v>401</v>
      </c>
      <c r="F640" s="11" t="s">
        <v>129</v>
      </c>
      <c r="G640" s="115">
        <v>149533.08000000002</v>
      </c>
      <c r="H640" s="47">
        <v>1.6782199005104693E-3</v>
      </c>
      <c r="J640" s="20"/>
      <c r="K640" s="20"/>
      <c r="L640" s="20">
        <f t="shared" si="19"/>
        <v>149533.08000000002</v>
      </c>
    </row>
    <row r="641" spans="2:12">
      <c r="B641" s="71" t="str">
        <f t="shared" si="18"/>
        <v>SUnNon-Surveyed Suite (Master-Metered Multi-Tenant Suites Only)</v>
      </c>
      <c r="C641" t="s">
        <v>192</v>
      </c>
      <c r="D641" s="11" t="s">
        <v>476</v>
      </c>
      <c r="E641" s="11" t="s">
        <v>448</v>
      </c>
      <c r="F641" s="11" t="s">
        <v>258</v>
      </c>
      <c r="G641" s="115">
        <v>102234</v>
      </c>
      <c r="H641" s="47">
        <v>1.147379117107648E-3</v>
      </c>
      <c r="J641" s="20"/>
      <c r="K641" s="20"/>
      <c r="L641" s="20">
        <f t="shared" si="19"/>
        <v>102234</v>
      </c>
    </row>
    <row r="642" spans="2:12">
      <c r="B642" s="71" t="str">
        <f t="shared" si="18"/>
        <v>SUnLocker and Dressing Room</v>
      </c>
      <c r="C642" t="s">
        <v>192</v>
      </c>
      <c r="D642" s="11" t="s">
        <v>476</v>
      </c>
      <c r="E642" s="11" t="s">
        <v>409</v>
      </c>
      <c r="F642" s="11" t="s">
        <v>129</v>
      </c>
      <c r="G642" s="115">
        <v>74586.080000000002</v>
      </c>
      <c r="H642" s="47">
        <v>8.3708463543361706E-4</v>
      </c>
      <c r="J642" s="20"/>
      <c r="K642" s="20"/>
      <c r="L642" s="20">
        <f t="shared" si="19"/>
        <v>74586.080000000002</v>
      </c>
    </row>
    <row r="643" spans="2:12">
      <c r="B643" s="71" t="str">
        <f t="shared" si="18"/>
        <v>SUnComputer (Network Room/Server Room</v>
      </c>
      <c r="C643" t="s">
        <v>192</v>
      </c>
      <c r="D643" s="11" t="s">
        <v>476</v>
      </c>
      <c r="E643" s="11" t="s">
        <v>416</v>
      </c>
      <c r="F643" s="11" t="s">
        <v>129</v>
      </c>
      <c r="G643" s="115">
        <v>57917.353600000002</v>
      </c>
      <c r="H643" s="47">
        <v>6.500103883128848E-4</v>
      </c>
      <c r="J643" s="20"/>
      <c r="K643" s="20"/>
      <c r="L643" s="20">
        <f t="shared" si="19"/>
        <v>57917.353600000002</v>
      </c>
    </row>
    <row r="644" spans="2:12">
      <c r="B644" s="71" t="str">
        <f t="shared" si="18"/>
        <v>SUnCopy Room</v>
      </c>
      <c r="C644" t="s">
        <v>192</v>
      </c>
      <c r="D644" s="11" t="s">
        <v>476</v>
      </c>
      <c r="E644" s="11" t="s">
        <v>395</v>
      </c>
      <c r="F644" s="11" t="s">
        <v>129</v>
      </c>
      <c r="G644" s="115">
        <v>52384.200000000004</v>
      </c>
      <c r="H644" s="47">
        <v>5.8791143011513252E-4</v>
      </c>
      <c r="J644" s="20"/>
      <c r="K644" s="20"/>
      <c r="L644" s="20">
        <f t="shared" si="19"/>
        <v>52384.200000000004</v>
      </c>
    </row>
    <row r="645" spans="2:12">
      <c r="B645" s="71" t="str">
        <f t="shared" si="18"/>
        <v>SUnMechanical/Electrical Room</v>
      </c>
      <c r="C645" t="s">
        <v>192</v>
      </c>
      <c r="D645" s="11" t="s">
        <v>476</v>
      </c>
      <c r="E645" s="11" t="s">
        <v>378</v>
      </c>
      <c r="F645" s="11" t="s">
        <v>477</v>
      </c>
      <c r="G645" s="115">
        <v>36945.380000000005</v>
      </c>
      <c r="H645" s="47">
        <v>4.1464050595307395E-4</v>
      </c>
      <c r="J645" s="20"/>
      <c r="K645" s="20"/>
      <c r="L645" s="20">
        <f t="shared" si="19"/>
        <v>36945.380000000005</v>
      </c>
    </row>
    <row r="646" spans="2:12">
      <c r="B646" s="71" t="str">
        <f t="shared" ref="B646:B647" si="20">C646&amp;E646</f>
        <v>SUnVacant (Conditioned)</v>
      </c>
      <c r="C646" t="s">
        <v>192</v>
      </c>
      <c r="D646" s="11" t="s">
        <v>476</v>
      </c>
      <c r="E646" s="11" t="s">
        <v>445</v>
      </c>
      <c r="F646" s="11" t="s">
        <v>258</v>
      </c>
      <c r="G646" s="115">
        <v>21855</v>
      </c>
      <c r="H646" s="47">
        <v>2.4528014754766171E-4</v>
      </c>
      <c r="J646" s="20"/>
      <c r="K646" s="20"/>
      <c r="L646" s="20">
        <f t="shared" ref="L646:L647" si="21">IF(K646=0,G646,K646)</f>
        <v>21855</v>
      </c>
    </row>
    <row r="647" spans="2:12">
      <c r="B647" s="71" t="str">
        <f t="shared" si="20"/>
        <v>SUnOutside/Outdoor Area</v>
      </c>
      <c r="C647" t="s">
        <v>192</v>
      </c>
      <c r="D647" s="11" t="s">
        <v>476</v>
      </c>
      <c r="E647" s="11" t="s">
        <v>430</v>
      </c>
      <c r="F647" s="11" t="s">
        <v>258</v>
      </c>
      <c r="G647" s="115">
        <v>0</v>
      </c>
      <c r="H647" s="47">
        <v>0</v>
      </c>
      <c r="J647" s="20"/>
      <c r="K647" s="20"/>
      <c r="L647" s="20">
        <f t="shared" si="21"/>
        <v>0</v>
      </c>
    </row>
    <row r="648" spans="2:12">
      <c r="L648" s="47"/>
    </row>
    <row r="649" spans="2:12">
      <c r="L649" s="47"/>
    </row>
    <row r="650" spans="2:12">
      <c r="L650" s="47"/>
    </row>
    <row r="651" spans="2:12">
      <c r="L651" s="47"/>
    </row>
    <row r="652" spans="2:12">
      <c r="L652" s="47"/>
    </row>
    <row r="653" spans="2:12">
      <c r="L653" s="47"/>
    </row>
    <row r="654" spans="2:12">
      <c r="L654" s="47"/>
    </row>
    <row r="655" spans="2:12">
      <c r="L655" s="47"/>
    </row>
    <row r="656" spans="2:12">
      <c r="L656" s="47"/>
    </row>
    <row r="657" spans="12:12">
      <c r="L657" s="47"/>
    </row>
    <row r="658" spans="12:12">
      <c r="L658" s="47"/>
    </row>
    <row r="659" spans="12:12">
      <c r="L659" s="47"/>
    </row>
    <row r="660" spans="12:12">
      <c r="L660" s="47"/>
    </row>
    <row r="661" spans="12:12">
      <c r="L661" s="47"/>
    </row>
    <row r="662" spans="12:12">
      <c r="L662" s="47"/>
    </row>
    <row r="663" spans="12:12">
      <c r="L663" s="47"/>
    </row>
    <row r="664" spans="12:12">
      <c r="L664" s="47"/>
    </row>
    <row r="665" spans="12:12">
      <c r="L665" s="47"/>
    </row>
    <row r="666" spans="12:12">
      <c r="L666" s="47"/>
    </row>
    <row r="667" spans="12:12">
      <c r="L667" s="47"/>
    </row>
    <row r="668" spans="12:12">
      <c r="L668" s="47"/>
    </row>
    <row r="669" spans="12:12">
      <c r="L669" s="47"/>
    </row>
    <row r="670" spans="12:12">
      <c r="L670" s="47"/>
    </row>
    <row r="671" spans="12:12">
      <c r="L671" s="47"/>
    </row>
    <row r="672" spans="12:12">
      <c r="L672" s="47"/>
    </row>
    <row r="673" spans="12:12">
      <c r="L673" s="47"/>
    </row>
    <row r="674" spans="12:12">
      <c r="L674" s="47"/>
    </row>
    <row r="675" spans="12:12">
      <c r="L675" s="47"/>
    </row>
    <row r="676" spans="12:12">
      <c r="L676" s="47"/>
    </row>
    <row r="677" spans="12:12">
      <c r="L677" s="47"/>
    </row>
    <row r="678" spans="12:12">
      <c r="L678" s="47"/>
    </row>
    <row r="679" spans="12:12">
      <c r="L679" s="47"/>
    </row>
    <row r="680" spans="12:12">
      <c r="L680" s="47"/>
    </row>
    <row r="681" spans="12:12">
      <c r="L681" s="47"/>
    </row>
    <row r="682" spans="12:12">
      <c r="L682" s="47"/>
    </row>
    <row r="683" spans="12:12">
      <c r="L683" s="47"/>
    </row>
    <row r="684" spans="12:12">
      <c r="L684" s="47"/>
    </row>
    <row r="685" spans="12:12">
      <c r="L685" s="47"/>
    </row>
    <row r="686" spans="12:12">
      <c r="L686" s="47"/>
    </row>
    <row r="687" spans="12:12">
      <c r="L687" s="47"/>
    </row>
    <row r="688" spans="12:12">
      <c r="L688" s="47"/>
    </row>
    <row r="689" spans="12:12">
      <c r="L689" s="47"/>
    </row>
    <row r="690" spans="12:12">
      <c r="L690" s="47"/>
    </row>
    <row r="691" spans="12:12">
      <c r="L691" s="47"/>
    </row>
    <row r="692" spans="12:12">
      <c r="L692" s="47"/>
    </row>
    <row r="693" spans="12:12">
      <c r="L693" s="47"/>
    </row>
    <row r="694" spans="12:12">
      <c r="L694" s="47"/>
    </row>
    <row r="695" spans="12:12">
      <c r="L695" s="47"/>
    </row>
    <row r="696" spans="12:12">
      <c r="L696" s="47"/>
    </row>
    <row r="697" spans="12:12">
      <c r="L697" s="47"/>
    </row>
    <row r="698" spans="12:12">
      <c r="L698" s="47"/>
    </row>
    <row r="699" spans="12:12">
      <c r="L699" s="47"/>
    </row>
    <row r="700" spans="12:12">
      <c r="L700" s="47"/>
    </row>
    <row r="701" spans="12:12">
      <c r="L701" s="47"/>
    </row>
    <row r="702" spans="12:12">
      <c r="L702" s="47"/>
    </row>
    <row r="703" spans="12:12">
      <c r="L703" s="47"/>
    </row>
    <row r="704" spans="12:12">
      <c r="L704" s="47"/>
    </row>
    <row r="705" spans="12:12">
      <c r="L705" s="47"/>
    </row>
    <row r="706" spans="12:12">
      <c r="L706" s="47"/>
    </row>
    <row r="707" spans="12:12">
      <c r="L707" s="47"/>
    </row>
    <row r="708" spans="12:12">
      <c r="L708" s="47"/>
    </row>
    <row r="709" spans="12:12">
      <c r="L709" s="47"/>
    </row>
    <row r="710" spans="12:12">
      <c r="L710" s="47"/>
    </row>
    <row r="711" spans="12:12">
      <c r="L711" s="47"/>
    </row>
    <row r="712" spans="12:12">
      <c r="L712" s="47"/>
    </row>
    <row r="713" spans="12:12">
      <c r="L713" s="47"/>
    </row>
    <row r="714" spans="12:12">
      <c r="L714" s="47"/>
    </row>
    <row r="715" spans="12:12">
      <c r="L715" s="47"/>
    </row>
    <row r="716" spans="12:12">
      <c r="L716" s="47"/>
    </row>
    <row r="717" spans="12:12">
      <c r="L717" s="47"/>
    </row>
    <row r="718" spans="12:12">
      <c r="L718" s="47"/>
    </row>
    <row r="719" spans="12:12">
      <c r="L719" s="47"/>
    </row>
    <row r="720" spans="12:12">
      <c r="L720" s="47"/>
    </row>
    <row r="721" spans="12:12">
      <c r="L721" s="47"/>
    </row>
    <row r="722" spans="12:12">
      <c r="L722" s="47"/>
    </row>
    <row r="723" spans="12:12">
      <c r="L723" s="47"/>
    </row>
    <row r="724" spans="12:12">
      <c r="L724" s="47"/>
    </row>
    <row r="725" spans="12:12">
      <c r="L725" s="47"/>
    </row>
    <row r="726" spans="12:12">
      <c r="L726" s="47"/>
    </row>
    <row r="727" spans="12:12">
      <c r="L727" s="47"/>
    </row>
    <row r="728" spans="12:12">
      <c r="L728" s="47"/>
    </row>
    <row r="729" spans="12:12">
      <c r="L729" s="47"/>
    </row>
    <row r="730" spans="12:12">
      <c r="L730" s="47"/>
    </row>
    <row r="731" spans="12:12">
      <c r="L731" s="47"/>
    </row>
    <row r="732" spans="12:12">
      <c r="L732" s="47"/>
    </row>
    <row r="733" spans="12:12">
      <c r="L733" s="47"/>
    </row>
    <row r="734" spans="12:12">
      <c r="L734" s="47"/>
    </row>
    <row r="735" spans="12:12">
      <c r="L735" s="47"/>
    </row>
    <row r="736" spans="12:12">
      <c r="L736" s="47"/>
    </row>
    <row r="737" spans="12:12">
      <c r="L737" s="47"/>
    </row>
    <row r="738" spans="12:12">
      <c r="L738" s="47"/>
    </row>
    <row r="739" spans="12:12">
      <c r="L739" s="47"/>
    </row>
    <row r="740" spans="12:12">
      <c r="L740" s="47"/>
    </row>
    <row r="741" spans="12:12">
      <c r="L741" s="47"/>
    </row>
    <row r="742" spans="12:12">
      <c r="L742" s="47"/>
    </row>
    <row r="743" spans="12:12">
      <c r="L743" s="47"/>
    </row>
    <row r="744" spans="12:12">
      <c r="L744" s="47"/>
    </row>
    <row r="745" spans="12:12">
      <c r="L745" s="47"/>
    </row>
    <row r="746" spans="12:12">
      <c r="L746" s="47"/>
    </row>
    <row r="747" spans="12:12">
      <c r="L747" s="47"/>
    </row>
    <row r="748" spans="12:12">
      <c r="L748" s="47"/>
    </row>
    <row r="749" spans="12:12">
      <c r="L749" s="47"/>
    </row>
    <row r="750" spans="12:12">
      <c r="L750" s="47"/>
    </row>
    <row r="751" spans="12:12">
      <c r="L751" s="47"/>
    </row>
    <row r="752" spans="12:12">
      <c r="L752" s="47"/>
    </row>
    <row r="753" spans="12:12">
      <c r="L753" s="47"/>
    </row>
    <row r="754" spans="12:12">
      <c r="L754" s="47"/>
    </row>
    <row r="755" spans="12:12">
      <c r="L755" s="47"/>
    </row>
    <row r="756" spans="12:12">
      <c r="L756" s="47"/>
    </row>
    <row r="757" spans="12:12">
      <c r="L757" s="47"/>
    </row>
    <row r="758" spans="12:12">
      <c r="L758" s="47"/>
    </row>
    <row r="759" spans="12:12">
      <c r="L759" s="47"/>
    </row>
    <row r="760" spans="12:12">
      <c r="L760" s="47"/>
    </row>
    <row r="761" spans="12:12">
      <c r="L761" s="47"/>
    </row>
    <row r="762" spans="12:12">
      <c r="L762" s="47"/>
    </row>
    <row r="763" spans="12:12">
      <c r="L763" s="47"/>
    </row>
    <row r="764" spans="12:12">
      <c r="L764" s="47"/>
    </row>
    <row r="765" spans="12:12">
      <c r="L765" s="47"/>
    </row>
    <row r="766" spans="12:12">
      <c r="L766" s="47"/>
    </row>
    <row r="767" spans="12:12">
      <c r="L767" s="47"/>
    </row>
    <row r="768" spans="12:12">
      <c r="L768" s="47"/>
    </row>
    <row r="769" spans="12:12">
      <c r="L769" s="47"/>
    </row>
    <row r="770" spans="12:12">
      <c r="L770" s="47"/>
    </row>
    <row r="771" spans="12:12">
      <c r="L771" s="47"/>
    </row>
    <row r="772" spans="12:12">
      <c r="L772" s="47"/>
    </row>
    <row r="773" spans="12:12">
      <c r="L773" s="47"/>
    </row>
    <row r="774" spans="12:12">
      <c r="L774" s="47"/>
    </row>
    <row r="775" spans="12:12">
      <c r="L775" s="47"/>
    </row>
    <row r="776" spans="12:12">
      <c r="L776" s="47"/>
    </row>
    <row r="777" spans="12:12">
      <c r="L777" s="47"/>
    </row>
    <row r="778" spans="12:12">
      <c r="L778" s="47"/>
    </row>
    <row r="779" spans="12:12">
      <c r="L779" s="47"/>
    </row>
    <row r="780" spans="12:12">
      <c r="L780" s="47"/>
    </row>
    <row r="781" spans="12:12">
      <c r="L781" s="47"/>
    </row>
    <row r="782" spans="12:12">
      <c r="L782" s="47"/>
    </row>
    <row r="783" spans="12:12">
      <c r="L783" s="47"/>
    </row>
    <row r="784" spans="12:12">
      <c r="L784" s="47"/>
    </row>
    <row r="785" spans="12:12">
      <c r="L785" s="47"/>
    </row>
    <row r="786" spans="12:12">
      <c r="L786" s="47"/>
    </row>
    <row r="787" spans="12:12">
      <c r="L787" s="47"/>
    </row>
    <row r="788" spans="12:12">
      <c r="L788" s="47"/>
    </row>
    <row r="789" spans="12:12">
      <c r="L789" s="47"/>
    </row>
    <row r="790" spans="12:12">
      <c r="L790" s="47"/>
    </row>
    <row r="791" spans="12:12">
      <c r="L791" s="47"/>
    </row>
    <row r="792" spans="12:12">
      <c r="L792" s="47"/>
    </row>
    <row r="793" spans="12:12">
      <c r="L793" s="47"/>
    </row>
    <row r="794" spans="12:12">
      <c r="L794" s="47"/>
    </row>
    <row r="795" spans="12:12">
      <c r="L795" s="47"/>
    </row>
    <row r="796" spans="12:12">
      <c r="L796" s="47"/>
    </row>
    <row r="797" spans="12:12">
      <c r="L797" s="47"/>
    </row>
    <row r="798" spans="12:12">
      <c r="L798" s="47"/>
    </row>
    <row r="799" spans="12:12">
      <c r="L799" s="47"/>
    </row>
    <row r="800" spans="12:12">
      <c r="L800" s="47"/>
    </row>
    <row r="801" spans="12:12">
      <c r="L801" s="47"/>
    </row>
    <row r="802" spans="12:12">
      <c r="L802" s="47"/>
    </row>
    <row r="803" spans="12:12">
      <c r="L803" s="47"/>
    </row>
    <row r="804" spans="12:12">
      <c r="L804" s="47"/>
    </row>
    <row r="805" spans="12:12">
      <c r="L805" s="47"/>
    </row>
    <row r="806" spans="12:12">
      <c r="L806" s="47"/>
    </row>
    <row r="807" spans="12:12">
      <c r="L807" s="47"/>
    </row>
    <row r="808" spans="12:12">
      <c r="L808" s="47"/>
    </row>
    <row r="809" spans="12:12">
      <c r="L809" s="47"/>
    </row>
    <row r="810" spans="12:12">
      <c r="L810" s="47"/>
    </row>
    <row r="811" spans="12:12">
      <c r="L811" s="47"/>
    </row>
    <row r="812" spans="12:12">
      <c r="L812" s="47"/>
    </row>
    <row r="813" spans="12:12">
      <c r="L813" s="47"/>
    </row>
    <row r="814" spans="12:12">
      <c r="L814" s="47"/>
    </row>
    <row r="815" spans="12:12">
      <c r="L815" s="47"/>
    </row>
    <row r="816" spans="12:12">
      <c r="L816" s="47"/>
    </row>
    <row r="817" spans="12:12">
      <c r="L817" s="47"/>
    </row>
    <row r="818" spans="12:12">
      <c r="L818" s="47"/>
    </row>
    <row r="819" spans="12:12">
      <c r="L819" s="47"/>
    </row>
    <row r="820" spans="12:12">
      <c r="L820" s="47"/>
    </row>
    <row r="821" spans="12:12">
      <c r="L821" s="47"/>
    </row>
    <row r="822" spans="12:12">
      <c r="L822" s="47"/>
    </row>
    <row r="823" spans="12:12">
      <c r="L823" s="47"/>
    </row>
    <row r="824" spans="12:12">
      <c r="L824" s="47"/>
    </row>
    <row r="825" spans="12:12">
      <c r="L825" s="47"/>
    </row>
    <row r="826" spans="12:12">
      <c r="L826" s="47"/>
    </row>
    <row r="827" spans="12:12">
      <c r="L827" s="47"/>
    </row>
    <row r="828" spans="12:12">
      <c r="L828" s="47"/>
    </row>
    <row r="829" spans="12:12">
      <c r="L829" s="47"/>
    </row>
    <row r="830" spans="12:12">
      <c r="L830" s="47"/>
    </row>
    <row r="831" spans="12:12">
      <c r="L831" s="47"/>
    </row>
    <row r="832" spans="12:12">
      <c r="L832" s="47"/>
    </row>
    <row r="833" spans="12:12">
      <c r="L833" s="47"/>
    </row>
    <row r="834" spans="12:12">
      <c r="L834" s="47"/>
    </row>
    <row r="835" spans="12:12">
      <c r="L835" s="47"/>
    </row>
    <row r="836" spans="12:12">
      <c r="L836" s="47"/>
    </row>
    <row r="837" spans="12:12">
      <c r="L837" s="47"/>
    </row>
    <row r="838" spans="12:12">
      <c r="L838" s="47"/>
    </row>
    <row r="839" spans="12:12">
      <c r="L839" s="47"/>
    </row>
    <row r="840" spans="12:12">
      <c r="L840" s="47"/>
    </row>
    <row r="841" spans="12:12">
      <c r="L841" s="47"/>
    </row>
    <row r="842" spans="12:12">
      <c r="L842" s="47"/>
    </row>
    <row r="843" spans="12:12">
      <c r="L843" s="47"/>
    </row>
    <row r="844" spans="12:12">
      <c r="L844" s="47"/>
    </row>
    <row r="845" spans="12:12">
      <c r="L845" s="47"/>
    </row>
    <row r="846" spans="12:12">
      <c r="L846" s="47"/>
    </row>
    <row r="847" spans="12:12">
      <c r="L847" s="47"/>
    </row>
    <row r="848" spans="12:12">
      <c r="L848" s="47"/>
    </row>
    <row r="849" spans="12:12">
      <c r="L849" s="47"/>
    </row>
    <row r="850" spans="12:12">
      <c r="L850" s="47"/>
    </row>
    <row r="851" spans="12:12">
      <c r="L851" s="47"/>
    </row>
    <row r="852" spans="12:12">
      <c r="L852" s="47"/>
    </row>
    <row r="853" spans="12:12">
      <c r="L853" s="47"/>
    </row>
    <row r="854" spans="12:12">
      <c r="L854" s="47"/>
    </row>
    <row r="855" spans="12:12">
      <c r="L855" s="47"/>
    </row>
    <row r="856" spans="12:12">
      <c r="L856" s="47"/>
    </row>
    <row r="857" spans="12:12">
      <c r="L857" s="47"/>
    </row>
    <row r="858" spans="12:12">
      <c r="L858" s="47"/>
    </row>
    <row r="859" spans="12:12">
      <c r="L859" s="47"/>
    </row>
    <row r="860" spans="12:12">
      <c r="L860" s="47"/>
    </row>
    <row r="861" spans="12:12">
      <c r="L861" s="47"/>
    </row>
    <row r="862" spans="12:12">
      <c r="L862" s="47"/>
    </row>
    <row r="863" spans="12:12">
      <c r="L863" s="47"/>
    </row>
    <row r="864" spans="12:12">
      <c r="L864" s="47"/>
    </row>
    <row r="865" spans="12:12">
      <c r="L865" s="47"/>
    </row>
    <row r="866" spans="12:12">
      <c r="L866" s="47"/>
    </row>
    <row r="867" spans="12:12">
      <c r="L867" s="47"/>
    </row>
    <row r="868" spans="12:12">
      <c r="L868" s="47"/>
    </row>
    <row r="869" spans="12:12">
      <c r="L869" s="47"/>
    </row>
    <row r="870" spans="12:12">
      <c r="L870" s="47"/>
    </row>
    <row r="871" spans="12:12">
      <c r="L871" s="47"/>
    </row>
    <row r="872" spans="12:12">
      <c r="L872" s="47"/>
    </row>
    <row r="873" spans="12:12">
      <c r="L873" s="47"/>
    </row>
    <row r="874" spans="12:12">
      <c r="L874" s="47"/>
    </row>
    <row r="875" spans="12:12">
      <c r="L875" s="47"/>
    </row>
    <row r="876" spans="12:12">
      <c r="L876" s="47"/>
    </row>
    <row r="877" spans="12:12">
      <c r="L877" s="47"/>
    </row>
    <row r="878" spans="12:12">
      <c r="L878" s="47"/>
    </row>
    <row r="879" spans="12:12">
      <c r="L879" s="47"/>
    </row>
    <row r="880" spans="12:12">
      <c r="L880" s="47"/>
    </row>
    <row r="881" spans="12:12">
      <c r="L881" s="47"/>
    </row>
    <row r="882" spans="12:12">
      <c r="L882" s="47"/>
    </row>
    <row r="883" spans="12:12">
      <c r="L883" s="47"/>
    </row>
    <row r="884" spans="12:12">
      <c r="L884" s="47"/>
    </row>
    <row r="885" spans="12:12">
      <c r="L885" s="47"/>
    </row>
    <row r="886" spans="12:12">
      <c r="L886" s="47"/>
    </row>
    <row r="887" spans="12:12">
      <c r="L887" s="47"/>
    </row>
    <row r="888" spans="12:12">
      <c r="L888" s="47"/>
    </row>
  </sheetData>
  <conditionalFormatting sqref="L648:L888">
    <cfRule type="cellIs" dxfId="4" priority="1" operator="lessThan">
      <formula>0.5%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L847"/>
  <sheetViews>
    <sheetView workbookViewId="0">
      <selection activeCell="C4" sqref="C4"/>
    </sheetView>
  </sheetViews>
  <sheetFormatPr defaultRowHeight="15"/>
  <cols>
    <col min="2" max="2" width="13.28515625" customWidth="1"/>
    <col min="3" max="3" width="62.7109375" customWidth="1"/>
    <col min="4" max="4" width="10.7109375" customWidth="1"/>
    <col min="6" max="6" width="13" customWidth="1"/>
    <col min="7" max="7" width="12.7109375" customWidth="1"/>
    <col min="8" max="9" width="14.7109375" customWidth="1"/>
    <col min="10" max="10" width="21.5703125" bestFit="1" customWidth="1"/>
    <col min="11" max="11" width="10.7109375" customWidth="1"/>
    <col min="12" max="12" width="25.28515625" bestFit="1" customWidth="1"/>
  </cols>
  <sheetData>
    <row r="2" spans="2:8" ht="18" thickBot="1">
      <c r="B2" s="14" t="s">
        <v>478</v>
      </c>
      <c r="C2" s="14"/>
    </row>
    <row r="3" spans="2:8" ht="15.75" thickTop="1"/>
    <row r="4" spans="2:8">
      <c r="B4" t="s">
        <v>479</v>
      </c>
    </row>
    <row r="5" spans="2:8">
      <c r="B5" t="s">
        <v>480</v>
      </c>
    </row>
    <row r="6" spans="2:8">
      <c r="B6" t="s">
        <v>481</v>
      </c>
    </row>
    <row r="8" spans="2:8">
      <c r="B8" s="10" t="s">
        <v>482</v>
      </c>
      <c r="C8" s="10" t="s">
        <v>483</v>
      </c>
      <c r="D8" s="10" t="s">
        <v>211</v>
      </c>
      <c r="E8" s="10" t="s">
        <v>484</v>
      </c>
      <c r="F8" s="10"/>
      <c r="G8" s="10"/>
      <c r="H8" s="10"/>
    </row>
    <row r="9" spans="2:8">
      <c r="B9" t="s">
        <v>485</v>
      </c>
      <c r="C9" t="s">
        <v>486</v>
      </c>
      <c r="D9" s="25" t="s">
        <v>487</v>
      </c>
      <c r="E9" s="19" t="s">
        <v>488</v>
      </c>
    </row>
    <row r="10" spans="2:8">
      <c r="B10" t="s">
        <v>485</v>
      </c>
      <c r="C10" t="s">
        <v>489</v>
      </c>
      <c r="D10" s="25" t="s">
        <v>490</v>
      </c>
      <c r="E10" s="19" t="s">
        <v>491</v>
      </c>
    </row>
    <row r="11" spans="2:8">
      <c r="B11" t="s">
        <v>485</v>
      </c>
      <c r="C11" t="s">
        <v>492</v>
      </c>
      <c r="D11" s="25" t="s">
        <v>493</v>
      </c>
      <c r="E11" s="19" t="s">
        <v>494</v>
      </c>
    </row>
    <row r="13" spans="2:8">
      <c r="B13" t="s">
        <v>495</v>
      </c>
    </row>
    <row r="14" spans="2:8">
      <c r="B14" t="s">
        <v>496</v>
      </c>
    </row>
    <row r="15" spans="2:8">
      <c r="B15" t="s">
        <v>497</v>
      </c>
    </row>
    <row r="17" spans="2:12">
      <c r="B17" s="25" t="s">
        <v>498</v>
      </c>
    </row>
    <row r="18" spans="2:12">
      <c r="B18" s="10" t="s">
        <v>499</v>
      </c>
      <c r="C18" s="10" t="s">
        <v>500</v>
      </c>
      <c r="D18" s="62" t="s">
        <v>501</v>
      </c>
      <c r="E18" s="62" t="s">
        <v>502</v>
      </c>
      <c r="F18" s="62" t="s">
        <v>503</v>
      </c>
      <c r="G18" s="62" t="s">
        <v>504</v>
      </c>
      <c r="H18" s="62" t="s">
        <v>505</v>
      </c>
      <c r="I18" s="62" t="s">
        <v>506</v>
      </c>
      <c r="J18" s="62" t="s">
        <v>507</v>
      </c>
      <c r="K18" s="62" t="s">
        <v>508</v>
      </c>
      <c r="L18" s="62" t="s">
        <v>509</v>
      </c>
    </row>
    <row r="19" spans="2:12" ht="15.75">
      <c r="B19" s="168" t="s">
        <v>510</v>
      </c>
      <c r="C19" s="168" t="s">
        <v>511</v>
      </c>
      <c r="D19" t="s">
        <v>512</v>
      </c>
      <c r="E19" t="s">
        <v>513</v>
      </c>
      <c r="F19" t="s">
        <v>485</v>
      </c>
      <c r="G19" t="s">
        <v>490</v>
      </c>
      <c r="H19" t="s">
        <v>514</v>
      </c>
      <c r="I19" t="s">
        <v>515</v>
      </c>
      <c r="J19" t="s">
        <v>516</v>
      </c>
      <c r="K19" t="s">
        <v>517</v>
      </c>
      <c r="L19" t="s">
        <v>518</v>
      </c>
    </row>
    <row r="20" spans="2:12" ht="15.75">
      <c r="B20" s="168" t="s">
        <v>519</v>
      </c>
      <c r="C20" s="168" t="s">
        <v>520</v>
      </c>
      <c r="D20" t="s">
        <v>512</v>
      </c>
      <c r="E20" t="s">
        <v>513</v>
      </c>
      <c r="F20" t="s">
        <v>485</v>
      </c>
      <c r="G20" t="s">
        <v>490</v>
      </c>
      <c r="H20" t="s">
        <v>514</v>
      </c>
      <c r="I20" t="s">
        <v>515</v>
      </c>
      <c r="J20" t="s">
        <v>516</v>
      </c>
      <c r="K20" t="s">
        <v>517</v>
      </c>
      <c r="L20" t="s">
        <v>518</v>
      </c>
    </row>
    <row r="21" spans="2:12" ht="15.75">
      <c r="B21" s="168" t="s">
        <v>521</v>
      </c>
      <c r="C21" s="168" t="s">
        <v>522</v>
      </c>
      <c r="D21" t="s">
        <v>512</v>
      </c>
      <c r="E21" t="s">
        <v>513</v>
      </c>
      <c r="F21" t="s">
        <v>485</v>
      </c>
      <c r="G21" t="s">
        <v>490</v>
      </c>
      <c r="H21" t="s">
        <v>514</v>
      </c>
      <c r="I21" t="s">
        <v>515</v>
      </c>
      <c r="J21" t="s">
        <v>516</v>
      </c>
      <c r="K21" t="s">
        <v>517</v>
      </c>
      <c r="L21" t="s">
        <v>518</v>
      </c>
    </row>
    <row r="22" spans="2:12" ht="15.75">
      <c r="B22" s="168" t="s">
        <v>523</v>
      </c>
      <c r="C22" s="168" t="s">
        <v>524</v>
      </c>
      <c r="D22" t="s">
        <v>512</v>
      </c>
      <c r="E22" t="s">
        <v>513</v>
      </c>
      <c r="F22" t="s">
        <v>485</v>
      </c>
      <c r="G22" t="s">
        <v>490</v>
      </c>
      <c r="H22" t="s">
        <v>514</v>
      </c>
      <c r="I22" t="s">
        <v>515</v>
      </c>
      <c r="J22" t="s">
        <v>516</v>
      </c>
      <c r="K22" t="s">
        <v>517</v>
      </c>
      <c r="L22" t="s">
        <v>518</v>
      </c>
    </row>
    <row r="23" spans="2:12" ht="15.75">
      <c r="B23" s="168" t="s">
        <v>525</v>
      </c>
      <c r="C23" s="168" t="s">
        <v>526</v>
      </c>
      <c r="D23" t="s">
        <v>512</v>
      </c>
      <c r="E23" t="s">
        <v>513</v>
      </c>
      <c r="F23" t="s">
        <v>485</v>
      </c>
      <c r="G23" t="s">
        <v>490</v>
      </c>
      <c r="H23" t="s">
        <v>514</v>
      </c>
      <c r="I23" t="s">
        <v>515</v>
      </c>
      <c r="J23" t="s">
        <v>516</v>
      </c>
      <c r="K23" t="s">
        <v>517</v>
      </c>
      <c r="L23" t="s">
        <v>518</v>
      </c>
    </row>
    <row r="24" spans="2:12" ht="15.75">
      <c r="B24" s="168" t="s">
        <v>527</v>
      </c>
      <c r="C24" s="168" t="s">
        <v>528</v>
      </c>
      <c r="D24" t="s">
        <v>512</v>
      </c>
      <c r="E24" t="s">
        <v>513</v>
      </c>
      <c r="F24" t="s">
        <v>485</v>
      </c>
      <c r="G24" t="s">
        <v>490</v>
      </c>
      <c r="H24" t="s">
        <v>514</v>
      </c>
      <c r="I24" t="s">
        <v>515</v>
      </c>
      <c r="J24" t="s">
        <v>516</v>
      </c>
      <c r="K24" t="s">
        <v>517</v>
      </c>
      <c r="L24" t="s">
        <v>518</v>
      </c>
    </row>
    <row r="25" spans="2:12" ht="15.75">
      <c r="B25" s="168" t="s">
        <v>529</v>
      </c>
      <c r="C25" s="168" t="s">
        <v>530</v>
      </c>
      <c r="D25" t="s">
        <v>512</v>
      </c>
      <c r="E25" t="s">
        <v>513</v>
      </c>
      <c r="F25" t="s">
        <v>485</v>
      </c>
      <c r="G25" t="s">
        <v>490</v>
      </c>
      <c r="H25" t="s">
        <v>514</v>
      </c>
      <c r="I25" t="s">
        <v>515</v>
      </c>
      <c r="J25" t="s">
        <v>516</v>
      </c>
      <c r="K25" t="s">
        <v>517</v>
      </c>
      <c r="L25" t="s">
        <v>518</v>
      </c>
    </row>
    <row r="26" spans="2:12" ht="15.75">
      <c r="B26" s="168" t="s">
        <v>531</v>
      </c>
      <c r="C26" s="168" t="s">
        <v>532</v>
      </c>
      <c r="D26" t="s">
        <v>512</v>
      </c>
      <c r="E26" t="s">
        <v>513</v>
      </c>
      <c r="F26" t="s">
        <v>485</v>
      </c>
      <c r="G26" t="s">
        <v>490</v>
      </c>
      <c r="H26" t="s">
        <v>514</v>
      </c>
      <c r="I26" t="s">
        <v>533</v>
      </c>
      <c r="J26" t="s">
        <v>516</v>
      </c>
      <c r="K26" t="s">
        <v>517</v>
      </c>
      <c r="L26" t="s">
        <v>518</v>
      </c>
    </row>
    <row r="27" spans="2:12" ht="15.75">
      <c r="B27" s="168" t="s">
        <v>534</v>
      </c>
      <c r="C27" s="168" t="s">
        <v>535</v>
      </c>
      <c r="D27" t="s">
        <v>512</v>
      </c>
      <c r="E27" t="s">
        <v>513</v>
      </c>
      <c r="F27" t="s">
        <v>485</v>
      </c>
      <c r="G27" t="s">
        <v>490</v>
      </c>
      <c r="H27" t="s">
        <v>514</v>
      </c>
      <c r="I27" t="s">
        <v>533</v>
      </c>
      <c r="J27" t="s">
        <v>516</v>
      </c>
      <c r="K27" t="s">
        <v>517</v>
      </c>
      <c r="L27" t="s">
        <v>518</v>
      </c>
    </row>
    <row r="28" spans="2:12" ht="15.75">
      <c r="B28" s="168" t="s">
        <v>536</v>
      </c>
      <c r="C28" s="168" t="s">
        <v>537</v>
      </c>
      <c r="D28" t="s">
        <v>512</v>
      </c>
      <c r="E28" t="s">
        <v>513</v>
      </c>
      <c r="F28" t="s">
        <v>485</v>
      </c>
      <c r="G28" t="s">
        <v>490</v>
      </c>
      <c r="H28" t="s">
        <v>514</v>
      </c>
      <c r="I28" t="s">
        <v>533</v>
      </c>
      <c r="J28" t="s">
        <v>516</v>
      </c>
      <c r="K28" t="s">
        <v>517</v>
      </c>
      <c r="L28" t="s">
        <v>518</v>
      </c>
    </row>
    <row r="29" spans="2:12" ht="15.75">
      <c r="B29" s="168" t="s">
        <v>538</v>
      </c>
      <c r="C29" s="168" t="s">
        <v>539</v>
      </c>
      <c r="D29" t="s">
        <v>512</v>
      </c>
      <c r="E29" t="s">
        <v>513</v>
      </c>
      <c r="F29" t="s">
        <v>485</v>
      </c>
      <c r="G29" t="s">
        <v>490</v>
      </c>
      <c r="H29" t="s">
        <v>514</v>
      </c>
      <c r="I29" t="s">
        <v>533</v>
      </c>
      <c r="J29" t="s">
        <v>516</v>
      </c>
      <c r="K29" t="s">
        <v>517</v>
      </c>
      <c r="L29" t="s">
        <v>518</v>
      </c>
    </row>
    <row r="30" spans="2:12" ht="15.75">
      <c r="B30" s="168" t="s">
        <v>540</v>
      </c>
      <c r="C30" s="168" t="s">
        <v>541</v>
      </c>
      <c r="D30" t="s">
        <v>512</v>
      </c>
      <c r="E30" t="s">
        <v>513</v>
      </c>
      <c r="F30" t="s">
        <v>485</v>
      </c>
      <c r="G30" t="s">
        <v>490</v>
      </c>
      <c r="H30" t="s">
        <v>514</v>
      </c>
      <c r="I30" t="s">
        <v>533</v>
      </c>
      <c r="J30" t="s">
        <v>516</v>
      </c>
      <c r="K30" t="s">
        <v>517</v>
      </c>
      <c r="L30" t="s">
        <v>518</v>
      </c>
    </row>
    <row r="31" spans="2:12" ht="15.75">
      <c r="B31" s="168" t="s">
        <v>542</v>
      </c>
      <c r="C31" s="168" t="s">
        <v>543</v>
      </c>
      <c r="D31" t="s">
        <v>512</v>
      </c>
      <c r="E31" t="s">
        <v>513</v>
      </c>
      <c r="F31" t="s">
        <v>485</v>
      </c>
      <c r="G31" t="s">
        <v>490</v>
      </c>
      <c r="H31" t="s">
        <v>514</v>
      </c>
      <c r="I31" t="s">
        <v>533</v>
      </c>
      <c r="J31" t="s">
        <v>516</v>
      </c>
      <c r="K31" t="s">
        <v>517</v>
      </c>
      <c r="L31" t="s">
        <v>518</v>
      </c>
    </row>
    <row r="33" spans="2:12">
      <c r="B33" t="s">
        <v>544</v>
      </c>
    </row>
    <row r="34" spans="2:12">
      <c r="B34" s="25" t="s">
        <v>545</v>
      </c>
    </row>
    <row r="35" spans="2:12">
      <c r="B35" s="10" t="s">
        <v>499</v>
      </c>
      <c r="C35" s="10" t="s">
        <v>500</v>
      </c>
      <c r="D35" s="10" t="s">
        <v>501</v>
      </c>
      <c r="E35" s="10" t="s">
        <v>502</v>
      </c>
      <c r="F35" s="10" t="s">
        <v>503</v>
      </c>
      <c r="G35" s="10" t="s">
        <v>504</v>
      </c>
      <c r="H35" s="10" t="s">
        <v>505</v>
      </c>
      <c r="I35" s="10" t="s">
        <v>506</v>
      </c>
      <c r="J35" s="10" t="s">
        <v>507</v>
      </c>
      <c r="K35" s="10" t="s">
        <v>508</v>
      </c>
      <c r="L35" s="10" t="s">
        <v>509</v>
      </c>
    </row>
    <row r="36" spans="2:12">
      <c r="B36" t="s">
        <v>546</v>
      </c>
      <c r="C36" t="s">
        <v>547</v>
      </c>
      <c r="D36" t="s">
        <v>512</v>
      </c>
      <c r="E36" t="s">
        <v>513</v>
      </c>
      <c r="F36" t="s">
        <v>485</v>
      </c>
      <c r="G36" t="s">
        <v>490</v>
      </c>
      <c r="H36" t="s">
        <v>548</v>
      </c>
      <c r="I36" t="s">
        <v>549</v>
      </c>
      <c r="J36" t="s">
        <v>516</v>
      </c>
      <c r="K36" t="s">
        <v>517</v>
      </c>
      <c r="L36" t="s">
        <v>518</v>
      </c>
    </row>
    <row r="37" spans="2:12">
      <c r="B37" t="s">
        <v>550</v>
      </c>
      <c r="C37" t="s">
        <v>551</v>
      </c>
      <c r="D37" t="s">
        <v>512</v>
      </c>
      <c r="E37" t="s">
        <v>513</v>
      </c>
      <c r="F37" t="s">
        <v>485</v>
      </c>
      <c r="G37" t="s">
        <v>490</v>
      </c>
      <c r="H37" t="s">
        <v>548</v>
      </c>
      <c r="I37" t="s">
        <v>549</v>
      </c>
      <c r="J37" t="s">
        <v>516</v>
      </c>
      <c r="K37" t="s">
        <v>517</v>
      </c>
      <c r="L37" t="s">
        <v>518</v>
      </c>
    </row>
    <row r="38" spans="2:12">
      <c r="B38" t="s">
        <v>552</v>
      </c>
      <c r="C38" t="s">
        <v>553</v>
      </c>
      <c r="D38" t="s">
        <v>512</v>
      </c>
      <c r="E38" t="s">
        <v>513</v>
      </c>
      <c r="F38" t="s">
        <v>485</v>
      </c>
      <c r="G38" t="s">
        <v>490</v>
      </c>
      <c r="H38" t="s">
        <v>548</v>
      </c>
      <c r="I38" t="s">
        <v>549</v>
      </c>
      <c r="J38" t="s">
        <v>516</v>
      </c>
      <c r="K38" t="s">
        <v>517</v>
      </c>
      <c r="L38" t="s">
        <v>518</v>
      </c>
    </row>
    <row r="39" spans="2:12">
      <c r="B39" t="s">
        <v>554</v>
      </c>
      <c r="C39" t="s">
        <v>555</v>
      </c>
      <c r="D39" t="s">
        <v>512</v>
      </c>
      <c r="E39" t="s">
        <v>513</v>
      </c>
      <c r="F39" t="s">
        <v>485</v>
      </c>
      <c r="G39" t="s">
        <v>490</v>
      </c>
      <c r="H39" t="s">
        <v>548</v>
      </c>
      <c r="I39" t="s">
        <v>549</v>
      </c>
      <c r="J39" t="s">
        <v>516</v>
      </c>
      <c r="K39" t="s">
        <v>517</v>
      </c>
      <c r="L39" t="s">
        <v>518</v>
      </c>
    </row>
    <row r="40" spans="2:12">
      <c r="B40" t="s">
        <v>556</v>
      </c>
      <c r="C40" t="s">
        <v>557</v>
      </c>
      <c r="D40" t="s">
        <v>512</v>
      </c>
      <c r="E40" t="s">
        <v>513</v>
      </c>
      <c r="F40" t="s">
        <v>485</v>
      </c>
      <c r="G40" t="s">
        <v>490</v>
      </c>
      <c r="H40" t="s">
        <v>548</v>
      </c>
      <c r="I40" t="s">
        <v>549</v>
      </c>
      <c r="J40" t="s">
        <v>516</v>
      </c>
      <c r="K40" t="s">
        <v>517</v>
      </c>
      <c r="L40" t="s">
        <v>518</v>
      </c>
    </row>
    <row r="41" spans="2:12">
      <c r="B41" t="s">
        <v>558</v>
      </c>
      <c r="C41" t="s">
        <v>559</v>
      </c>
      <c r="D41" t="s">
        <v>512</v>
      </c>
      <c r="E41" t="s">
        <v>513</v>
      </c>
      <c r="F41" t="s">
        <v>485</v>
      </c>
      <c r="G41" t="s">
        <v>490</v>
      </c>
      <c r="H41" t="s">
        <v>548</v>
      </c>
      <c r="I41" t="s">
        <v>549</v>
      </c>
      <c r="J41" t="s">
        <v>516</v>
      </c>
      <c r="K41" t="s">
        <v>517</v>
      </c>
      <c r="L41" t="s">
        <v>518</v>
      </c>
    </row>
    <row r="42" spans="2:12">
      <c r="B42" t="s">
        <v>560</v>
      </c>
      <c r="C42" t="s">
        <v>561</v>
      </c>
      <c r="D42" t="s">
        <v>512</v>
      </c>
      <c r="E42" t="s">
        <v>513</v>
      </c>
      <c r="F42" t="s">
        <v>485</v>
      </c>
      <c r="G42" t="s">
        <v>490</v>
      </c>
      <c r="H42" t="s">
        <v>548</v>
      </c>
      <c r="I42" t="s">
        <v>549</v>
      </c>
      <c r="J42" t="s">
        <v>516</v>
      </c>
      <c r="K42" t="s">
        <v>517</v>
      </c>
      <c r="L42" t="s">
        <v>518</v>
      </c>
    </row>
    <row r="43" spans="2:12">
      <c r="B43" t="s">
        <v>562</v>
      </c>
      <c r="C43" t="s">
        <v>563</v>
      </c>
      <c r="D43" t="s">
        <v>512</v>
      </c>
      <c r="E43" t="s">
        <v>513</v>
      </c>
      <c r="F43" t="s">
        <v>485</v>
      </c>
      <c r="G43" t="s">
        <v>490</v>
      </c>
      <c r="H43" t="s">
        <v>548</v>
      </c>
      <c r="I43" t="s">
        <v>549</v>
      </c>
      <c r="J43" t="s">
        <v>516</v>
      </c>
      <c r="K43" t="s">
        <v>517</v>
      </c>
      <c r="L43" t="s">
        <v>518</v>
      </c>
    </row>
    <row r="44" spans="2:12">
      <c r="B44" t="s">
        <v>564</v>
      </c>
      <c r="C44" t="s">
        <v>565</v>
      </c>
      <c r="D44" t="s">
        <v>512</v>
      </c>
      <c r="E44" t="s">
        <v>513</v>
      </c>
      <c r="F44" t="s">
        <v>485</v>
      </c>
      <c r="G44" t="s">
        <v>490</v>
      </c>
      <c r="H44" t="s">
        <v>548</v>
      </c>
      <c r="I44" t="s">
        <v>549</v>
      </c>
      <c r="J44" t="s">
        <v>516</v>
      </c>
      <c r="K44" t="s">
        <v>517</v>
      </c>
      <c r="L44" t="s">
        <v>518</v>
      </c>
    </row>
    <row r="45" spans="2:12">
      <c r="B45" t="s">
        <v>566</v>
      </c>
      <c r="C45" t="s">
        <v>567</v>
      </c>
      <c r="D45" t="s">
        <v>512</v>
      </c>
      <c r="E45" t="s">
        <v>513</v>
      </c>
      <c r="F45" t="s">
        <v>485</v>
      </c>
      <c r="G45" t="s">
        <v>490</v>
      </c>
      <c r="H45" t="s">
        <v>548</v>
      </c>
      <c r="I45" t="s">
        <v>549</v>
      </c>
      <c r="J45" t="s">
        <v>516</v>
      </c>
      <c r="K45" t="s">
        <v>517</v>
      </c>
      <c r="L45" t="s">
        <v>518</v>
      </c>
    </row>
    <row r="46" spans="2:12">
      <c r="B46" t="s">
        <v>568</v>
      </c>
      <c r="C46" t="s">
        <v>569</v>
      </c>
      <c r="D46" t="s">
        <v>512</v>
      </c>
      <c r="E46" t="s">
        <v>513</v>
      </c>
      <c r="F46" t="s">
        <v>485</v>
      </c>
      <c r="G46" t="s">
        <v>490</v>
      </c>
      <c r="H46" t="s">
        <v>514</v>
      </c>
      <c r="I46" t="s">
        <v>570</v>
      </c>
      <c r="J46" t="s">
        <v>516</v>
      </c>
      <c r="K46" t="s">
        <v>517</v>
      </c>
      <c r="L46" t="s">
        <v>518</v>
      </c>
    </row>
    <row r="47" spans="2:12">
      <c r="B47" t="s">
        <v>571</v>
      </c>
      <c r="C47" t="s">
        <v>572</v>
      </c>
      <c r="D47" t="s">
        <v>512</v>
      </c>
      <c r="E47" t="s">
        <v>513</v>
      </c>
      <c r="F47" t="s">
        <v>485</v>
      </c>
      <c r="G47" t="s">
        <v>490</v>
      </c>
      <c r="H47" t="s">
        <v>514</v>
      </c>
      <c r="I47" t="s">
        <v>570</v>
      </c>
      <c r="J47" t="s">
        <v>516</v>
      </c>
      <c r="K47" t="s">
        <v>517</v>
      </c>
      <c r="L47" t="s">
        <v>518</v>
      </c>
    </row>
    <row r="48" spans="2:12">
      <c r="B48" t="s">
        <v>573</v>
      </c>
      <c r="C48" t="s">
        <v>574</v>
      </c>
      <c r="D48" t="s">
        <v>512</v>
      </c>
      <c r="E48" t="s">
        <v>513</v>
      </c>
      <c r="F48" t="s">
        <v>485</v>
      </c>
      <c r="G48" t="s">
        <v>490</v>
      </c>
      <c r="H48" t="s">
        <v>514</v>
      </c>
      <c r="I48" t="s">
        <v>570</v>
      </c>
      <c r="J48" t="s">
        <v>516</v>
      </c>
      <c r="K48" t="s">
        <v>517</v>
      </c>
      <c r="L48" t="s">
        <v>518</v>
      </c>
    </row>
    <row r="49" spans="2:12">
      <c r="B49" t="s">
        <v>575</v>
      </c>
      <c r="C49" t="s">
        <v>576</v>
      </c>
      <c r="D49" t="s">
        <v>512</v>
      </c>
      <c r="E49" t="s">
        <v>513</v>
      </c>
      <c r="F49" t="s">
        <v>485</v>
      </c>
      <c r="G49" t="s">
        <v>490</v>
      </c>
      <c r="H49" t="s">
        <v>514</v>
      </c>
      <c r="I49" t="s">
        <v>570</v>
      </c>
      <c r="J49" t="s">
        <v>516</v>
      </c>
      <c r="K49" t="s">
        <v>517</v>
      </c>
      <c r="L49" t="s">
        <v>518</v>
      </c>
    </row>
    <row r="50" spans="2:12">
      <c r="B50" t="s">
        <v>577</v>
      </c>
      <c r="C50" t="s">
        <v>578</v>
      </c>
      <c r="D50" t="s">
        <v>512</v>
      </c>
      <c r="E50" t="s">
        <v>513</v>
      </c>
      <c r="F50" t="s">
        <v>485</v>
      </c>
      <c r="G50" t="s">
        <v>490</v>
      </c>
      <c r="H50" t="s">
        <v>514</v>
      </c>
      <c r="I50" t="s">
        <v>579</v>
      </c>
      <c r="J50" t="s">
        <v>516</v>
      </c>
      <c r="K50" t="s">
        <v>517</v>
      </c>
      <c r="L50" t="s">
        <v>518</v>
      </c>
    </row>
    <row r="51" spans="2:12">
      <c r="B51" t="s">
        <v>580</v>
      </c>
      <c r="C51" t="s">
        <v>581</v>
      </c>
      <c r="D51" t="s">
        <v>512</v>
      </c>
      <c r="E51" t="s">
        <v>513</v>
      </c>
      <c r="F51" t="s">
        <v>485</v>
      </c>
      <c r="G51" t="s">
        <v>490</v>
      </c>
      <c r="H51" t="s">
        <v>514</v>
      </c>
      <c r="I51" t="s">
        <v>579</v>
      </c>
      <c r="J51" t="s">
        <v>516</v>
      </c>
      <c r="K51" t="s">
        <v>517</v>
      </c>
      <c r="L51" t="s">
        <v>518</v>
      </c>
    </row>
    <row r="52" spans="2:12">
      <c r="B52" t="s">
        <v>582</v>
      </c>
      <c r="C52" t="s">
        <v>583</v>
      </c>
      <c r="D52" t="s">
        <v>512</v>
      </c>
      <c r="E52" t="s">
        <v>513</v>
      </c>
      <c r="F52" t="s">
        <v>485</v>
      </c>
      <c r="G52" t="s">
        <v>490</v>
      </c>
      <c r="H52" t="s">
        <v>514</v>
      </c>
      <c r="I52" t="s">
        <v>579</v>
      </c>
      <c r="J52" t="s">
        <v>516</v>
      </c>
      <c r="K52" t="s">
        <v>517</v>
      </c>
      <c r="L52" t="s">
        <v>518</v>
      </c>
    </row>
    <row r="53" spans="2:12">
      <c r="B53" t="s">
        <v>584</v>
      </c>
      <c r="C53" t="s">
        <v>585</v>
      </c>
      <c r="D53" t="s">
        <v>512</v>
      </c>
      <c r="E53" t="s">
        <v>513</v>
      </c>
      <c r="F53" t="s">
        <v>485</v>
      </c>
      <c r="G53" t="s">
        <v>490</v>
      </c>
      <c r="H53" t="s">
        <v>514</v>
      </c>
      <c r="I53" t="s">
        <v>579</v>
      </c>
      <c r="J53" t="s">
        <v>516</v>
      </c>
      <c r="K53" t="s">
        <v>517</v>
      </c>
      <c r="L53" t="s">
        <v>518</v>
      </c>
    </row>
    <row r="54" spans="2:12">
      <c r="B54" t="s">
        <v>586</v>
      </c>
      <c r="C54" t="s">
        <v>587</v>
      </c>
      <c r="D54" t="s">
        <v>512</v>
      </c>
      <c r="E54" t="s">
        <v>513</v>
      </c>
      <c r="F54" t="s">
        <v>485</v>
      </c>
      <c r="G54" t="s">
        <v>490</v>
      </c>
      <c r="H54" t="s">
        <v>514</v>
      </c>
      <c r="I54" t="s">
        <v>579</v>
      </c>
      <c r="J54" t="s">
        <v>516</v>
      </c>
      <c r="K54" t="s">
        <v>517</v>
      </c>
      <c r="L54" t="s">
        <v>518</v>
      </c>
    </row>
    <row r="55" spans="2:12">
      <c r="B55" t="s">
        <v>588</v>
      </c>
      <c r="C55" t="s">
        <v>589</v>
      </c>
      <c r="D55" t="s">
        <v>512</v>
      </c>
      <c r="E55" t="s">
        <v>513</v>
      </c>
      <c r="F55" t="s">
        <v>485</v>
      </c>
      <c r="G55" t="s">
        <v>490</v>
      </c>
      <c r="H55" t="s">
        <v>514</v>
      </c>
      <c r="I55" t="s">
        <v>579</v>
      </c>
      <c r="J55" t="s">
        <v>516</v>
      </c>
      <c r="K55" t="s">
        <v>517</v>
      </c>
      <c r="L55" t="s">
        <v>518</v>
      </c>
    </row>
    <row r="56" spans="2:12">
      <c r="B56" t="s">
        <v>590</v>
      </c>
      <c r="C56" t="s">
        <v>591</v>
      </c>
      <c r="D56" t="s">
        <v>512</v>
      </c>
      <c r="E56" t="s">
        <v>513</v>
      </c>
      <c r="F56" t="s">
        <v>485</v>
      </c>
      <c r="G56" t="s">
        <v>490</v>
      </c>
      <c r="H56" t="s">
        <v>514</v>
      </c>
      <c r="I56" t="s">
        <v>579</v>
      </c>
      <c r="J56" t="s">
        <v>516</v>
      </c>
      <c r="K56" t="s">
        <v>517</v>
      </c>
      <c r="L56" t="s">
        <v>518</v>
      </c>
    </row>
    <row r="57" spans="2:12">
      <c r="B57" t="s">
        <v>592</v>
      </c>
      <c r="C57" t="s">
        <v>593</v>
      </c>
      <c r="D57" t="s">
        <v>512</v>
      </c>
      <c r="E57" t="s">
        <v>513</v>
      </c>
      <c r="F57" t="s">
        <v>485</v>
      </c>
      <c r="G57" t="s">
        <v>490</v>
      </c>
      <c r="H57" t="s">
        <v>514</v>
      </c>
      <c r="I57" t="s">
        <v>579</v>
      </c>
      <c r="J57" t="s">
        <v>516</v>
      </c>
      <c r="K57" t="s">
        <v>517</v>
      </c>
      <c r="L57" t="s">
        <v>518</v>
      </c>
    </row>
    <row r="58" spans="2:12">
      <c r="B58" t="s">
        <v>594</v>
      </c>
      <c r="C58" t="s">
        <v>595</v>
      </c>
      <c r="D58" t="s">
        <v>512</v>
      </c>
      <c r="E58" t="s">
        <v>513</v>
      </c>
      <c r="F58" t="s">
        <v>485</v>
      </c>
      <c r="G58" t="s">
        <v>490</v>
      </c>
      <c r="H58" t="s">
        <v>514</v>
      </c>
      <c r="I58" t="s">
        <v>579</v>
      </c>
      <c r="J58" t="s">
        <v>516</v>
      </c>
      <c r="K58" t="s">
        <v>517</v>
      </c>
      <c r="L58" t="s">
        <v>518</v>
      </c>
    </row>
    <row r="59" spans="2:12">
      <c r="B59" t="s">
        <v>596</v>
      </c>
      <c r="C59" t="s">
        <v>597</v>
      </c>
      <c r="D59" t="s">
        <v>512</v>
      </c>
      <c r="E59" t="s">
        <v>513</v>
      </c>
      <c r="F59" t="s">
        <v>485</v>
      </c>
      <c r="G59" t="s">
        <v>490</v>
      </c>
      <c r="H59" t="s">
        <v>514</v>
      </c>
      <c r="I59" t="s">
        <v>579</v>
      </c>
      <c r="J59" t="s">
        <v>516</v>
      </c>
      <c r="K59" t="s">
        <v>517</v>
      </c>
      <c r="L59" t="s">
        <v>518</v>
      </c>
    </row>
    <row r="60" spans="2:12">
      <c r="B60" t="s">
        <v>598</v>
      </c>
      <c r="C60" t="s">
        <v>599</v>
      </c>
      <c r="D60" t="s">
        <v>512</v>
      </c>
      <c r="E60" t="s">
        <v>513</v>
      </c>
      <c r="F60" t="s">
        <v>485</v>
      </c>
      <c r="G60" t="s">
        <v>490</v>
      </c>
      <c r="H60" t="s">
        <v>514</v>
      </c>
      <c r="I60" t="s">
        <v>579</v>
      </c>
      <c r="J60" t="s">
        <v>516</v>
      </c>
      <c r="K60" t="s">
        <v>517</v>
      </c>
      <c r="L60" t="s">
        <v>518</v>
      </c>
    </row>
    <row r="61" spans="2:12">
      <c r="B61" t="s">
        <v>600</v>
      </c>
      <c r="C61" t="s">
        <v>601</v>
      </c>
      <c r="D61" t="s">
        <v>512</v>
      </c>
      <c r="E61" t="s">
        <v>513</v>
      </c>
      <c r="F61" t="s">
        <v>485</v>
      </c>
      <c r="G61" t="s">
        <v>490</v>
      </c>
      <c r="H61" t="s">
        <v>514</v>
      </c>
      <c r="I61" t="s">
        <v>579</v>
      </c>
      <c r="J61" t="s">
        <v>516</v>
      </c>
      <c r="K61" t="s">
        <v>517</v>
      </c>
      <c r="L61" t="s">
        <v>518</v>
      </c>
    </row>
    <row r="62" spans="2:12">
      <c r="B62" t="s">
        <v>602</v>
      </c>
      <c r="C62" t="s">
        <v>603</v>
      </c>
      <c r="D62" t="s">
        <v>512</v>
      </c>
      <c r="E62" t="s">
        <v>513</v>
      </c>
      <c r="F62" t="s">
        <v>485</v>
      </c>
      <c r="G62" t="s">
        <v>490</v>
      </c>
      <c r="H62" t="s">
        <v>514</v>
      </c>
      <c r="I62" t="s">
        <v>579</v>
      </c>
      <c r="J62" t="s">
        <v>516</v>
      </c>
      <c r="K62" t="s">
        <v>517</v>
      </c>
      <c r="L62" t="s">
        <v>518</v>
      </c>
    </row>
    <row r="63" spans="2:12">
      <c r="B63" t="s">
        <v>604</v>
      </c>
      <c r="C63" t="s">
        <v>605</v>
      </c>
      <c r="D63" t="s">
        <v>512</v>
      </c>
      <c r="E63" t="s">
        <v>513</v>
      </c>
      <c r="F63" t="s">
        <v>485</v>
      </c>
      <c r="G63" t="s">
        <v>490</v>
      </c>
      <c r="H63" t="s">
        <v>514</v>
      </c>
      <c r="I63" t="s">
        <v>579</v>
      </c>
      <c r="J63" t="s">
        <v>516</v>
      </c>
      <c r="K63" t="s">
        <v>517</v>
      </c>
      <c r="L63" t="s">
        <v>518</v>
      </c>
    </row>
    <row r="64" spans="2:12">
      <c r="B64" t="s">
        <v>606</v>
      </c>
      <c r="C64" t="s">
        <v>607</v>
      </c>
      <c r="D64" t="s">
        <v>512</v>
      </c>
      <c r="E64" t="s">
        <v>513</v>
      </c>
      <c r="F64" t="s">
        <v>485</v>
      </c>
      <c r="G64" t="s">
        <v>490</v>
      </c>
      <c r="H64" t="s">
        <v>514</v>
      </c>
      <c r="I64" t="s">
        <v>579</v>
      </c>
      <c r="J64" t="s">
        <v>516</v>
      </c>
      <c r="K64" t="s">
        <v>517</v>
      </c>
      <c r="L64" t="s">
        <v>518</v>
      </c>
    </row>
    <row r="65" spans="2:12">
      <c r="B65" t="s">
        <v>608</v>
      </c>
      <c r="C65" t="s">
        <v>609</v>
      </c>
      <c r="D65" t="s">
        <v>512</v>
      </c>
      <c r="E65" t="s">
        <v>513</v>
      </c>
      <c r="F65" t="s">
        <v>485</v>
      </c>
      <c r="G65" t="s">
        <v>490</v>
      </c>
      <c r="H65" t="s">
        <v>514</v>
      </c>
      <c r="I65" t="s">
        <v>579</v>
      </c>
      <c r="J65" t="s">
        <v>516</v>
      </c>
      <c r="K65" t="s">
        <v>517</v>
      </c>
      <c r="L65" t="s">
        <v>518</v>
      </c>
    </row>
    <row r="66" spans="2:12">
      <c r="B66" t="s">
        <v>610</v>
      </c>
      <c r="C66" t="s">
        <v>611</v>
      </c>
      <c r="D66" t="s">
        <v>512</v>
      </c>
      <c r="E66" t="s">
        <v>513</v>
      </c>
      <c r="F66" t="s">
        <v>485</v>
      </c>
      <c r="G66" t="s">
        <v>490</v>
      </c>
      <c r="H66" t="s">
        <v>514</v>
      </c>
      <c r="I66" t="s">
        <v>579</v>
      </c>
      <c r="J66" t="s">
        <v>516</v>
      </c>
      <c r="K66" t="s">
        <v>517</v>
      </c>
      <c r="L66" t="s">
        <v>518</v>
      </c>
    </row>
    <row r="67" spans="2:12">
      <c r="B67" t="s">
        <v>612</v>
      </c>
      <c r="C67" t="s">
        <v>613</v>
      </c>
      <c r="D67" t="s">
        <v>512</v>
      </c>
      <c r="E67" t="s">
        <v>513</v>
      </c>
      <c r="F67" t="s">
        <v>485</v>
      </c>
      <c r="G67" t="s">
        <v>490</v>
      </c>
      <c r="H67" t="s">
        <v>514</v>
      </c>
      <c r="I67" t="s">
        <v>579</v>
      </c>
      <c r="J67" t="s">
        <v>516</v>
      </c>
      <c r="K67" t="s">
        <v>517</v>
      </c>
      <c r="L67" t="s">
        <v>518</v>
      </c>
    </row>
    <row r="68" spans="2:12">
      <c r="B68" t="s">
        <v>614</v>
      </c>
      <c r="C68" t="s">
        <v>615</v>
      </c>
      <c r="D68" t="s">
        <v>512</v>
      </c>
      <c r="E68" t="s">
        <v>513</v>
      </c>
      <c r="F68" t="s">
        <v>485</v>
      </c>
      <c r="G68" t="s">
        <v>490</v>
      </c>
      <c r="H68" t="s">
        <v>514</v>
      </c>
      <c r="I68" t="s">
        <v>579</v>
      </c>
      <c r="J68" t="s">
        <v>516</v>
      </c>
      <c r="K68" t="s">
        <v>517</v>
      </c>
      <c r="L68" t="s">
        <v>518</v>
      </c>
    </row>
    <row r="69" spans="2:12">
      <c r="B69" t="s">
        <v>616</v>
      </c>
      <c r="C69" t="s">
        <v>617</v>
      </c>
      <c r="D69" t="s">
        <v>512</v>
      </c>
      <c r="E69" t="s">
        <v>513</v>
      </c>
      <c r="F69" t="s">
        <v>485</v>
      </c>
      <c r="G69" t="s">
        <v>490</v>
      </c>
      <c r="H69" t="s">
        <v>548</v>
      </c>
      <c r="I69" t="s">
        <v>618</v>
      </c>
      <c r="J69" t="s">
        <v>516</v>
      </c>
      <c r="K69" t="s">
        <v>517</v>
      </c>
      <c r="L69" t="s">
        <v>518</v>
      </c>
    </row>
    <row r="70" spans="2:12">
      <c r="B70" t="s">
        <v>619</v>
      </c>
      <c r="C70" t="s">
        <v>620</v>
      </c>
      <c r="D70" t="s">
        <v>512</v>
      </c>
      <c r="E70" t="s">
        <v>513</v>
      </c>
      <c r="F70" t="s">
        <v>485</v>
      </c>
      <c r="G70" t="s">
        <v>490</v>
      </c>
      <c r="H70" t="s">
        <v>548</v>
      </c>
      <c r="I70" t="s">
        <v>618</v>
      </c>
      <c r="J70" t="s">
        <v>516</v>
      </c>
      <c r="K70" t="s">
        <v>517</v>
      </c>
      <c r="L70" t="s">
        <v>518</v>
      </c>
    </row>
    <row r="71" spans="2:12">
      <c r="B71" t="s">
        <v>621</v>
      </c>
      <c r="C71" t="s">
        <v>622</v>
      </c>
      <c r="D71" t="s">
        <v>512</v>
      </c>
      <c r="E71" t="s">
        <v>513</v>
      </c>
      <c r="F71" t="s">
        <v>485</v>
      </c>
      <c r="G71" t="s">
        <v>490</v>
      </c>
      <c r="H71" t="s">
        <v>548</v>
      </c>
      <c r="I71" t="s">
        <v>618</v>
      </c>
      <c r="J71" t="s">
        <v>516</v>
      </c>
      <c r="K71" t="s">
        <v>517</v>
      </c>
      <c r="L71" t="s">
        <v>518</v>
      </c>
    </row>
    <row r="72" spans="2:12">
      <c r="B72" t="s">
        <v>623</v>
      </c>
      <c r="C72" t="s">
        <v>624</v>
      </c>
      <c r="D72" t="s">
        <v>512</v>
      </c>
      <c r="E72" t="s">
        <v>513</v>
      </c>
      <c r="F72" t="s">
        <v>485</v>
      </c>
      <c r="G72" t="s">
        <v>490</v>
      </c>
      <c r="H72" t="s">
        <v>548</v>
      </c>
      <c r="I72" t="s">
        <v>618</v>
      </c>
      <c r="J72" t="s">
        <v>516</v>
      </c>
      <c r="K72" t="s">
        <v>517</v>
      </c>
      <c r="L72" t="s">
        <v>518</v>
      </c>
    </row>
    <row r="73" spans="2:12">
      <c r="B73" t="s">
        <v>625</v>
      </c>
      <c r="C73" t="s">
        <v>626</v>
      </c>
      <c r="D73" t="s">
        <v>512</v>
      </c>
      <c r="E73" t="s">
        <v>513</v>
      </c>
      <c r="F73" t="s">
        <v>485</v>
      </c>
      <c r="G73" t="s">
        <v>490</v>
      </c>
      <c r="H73" t="s">
        <v>548</v>
      </c>
      <c r="I73" t="s">
        <v>618</v>
      </c>
      <c r="J73" t="s">
        <v>516</v>
      </c>
      <c r="K73" t="s">
        <v>517</v>
      </c>
      <c r="L73" t="s">
        <v>518</v>
      </c>
    </row>
    <row r="74" spans="2:12">
      <c r="B74" t="s">
        <v>627</v>
      </c>
      <c r="C74" t="s">
        <v>628</v>
      </c>
      <c r="D74" t="s">
        <v>512</v>
      </c>
      <c r="E74" t="s">
        <v>513</v>
      </c>
      <c r="F74" t="s">
        <v>485</v>
      </c>
      <c r="G74" t="s">
        <v>490</v>
      </c>
      <c r="H74" t="s">
        <v>548</v>
      </c>
      <c r="I74" t="s">
        <v>618</v>
      </c>
      <c r="J74" t="s">
        <v>516</v>
      </c>
      <c r="K74" t="s">
        <v>517</v>
      </c>
      <c r="L74" t="s">
        <v>518</v>
      </c>
    </row>
    <row r="75" spans="2:12">
      <c r="B75" t="s">
        <v>629</v>
      </c>
      <c r="C75" t="s">
        <v>630</v>
      </c>
      <c r="D75" t="s">
        <v>512</v>
      </c>
      <c r="E75" t="s">
        <v>513</v>
      </c>
      <c r="F75" t="s">
        <v>485</v>
      </c>
      <c r="G75" t="s">
        <v>490</v>
      </c>
      <c r="H75" t="s">
        <v>548</v>
      </c>
      <c r="I75" t="s">
        <v>618</v>
      </c>
      <c r="J75" t="s">
        <v>516</v>
      </c>
      <c r="K75" t="s">
        <v>517</v>
      </c>
      <c r="L75" t="s">
        <v>518</v>
      </c>
    </row>
    <row r="76" spans="2:12">
      <c r="B76" t="s">
        <v>631</v>
      </c>
      <c r="C76" t="s">
        <v>632</v>
      </c>
      <c r="D76" t="s">
        <v>512</v>
      </c>
      <c r="E76" t="s">
        <v>513</v>
      </c>
      <c r="F76" t="s">
        <v>485</v>
      </c>
      <c r="G76" t="s">
        <v>490</v>
      </c>
      <c r="H76" t="s">
        <v>548</v>
      </c>
      <c r="I76" t="s">
        <v>618</v>
      </c>
      <c r="J76" t="s">
        <v>516</v>
      </c>
      <c r="K76" t="s">
        <v>517</v>
      </c>
      <c r="L76" t="s">
        <v>518</v>
      </c>
    </row>
    <row r="77" spans="2:12">
      <c r="B77" t="s">
        <v>633</v>
      </c>
      <c r="C77" t="s">
        <v>634</v>
      </c>
      <c r="D77" t="s">
        <v>512</v>
      </c>
      <c r="E77" t="s">
        <v>513</v>
      </c>
      <c r="F77" t="s">
        <v>485</v>
      </c>
      <c r="G77" t="s">
        <v>490</v>
      </c>
      <c r="H77" t="s">
        <v>548</v>
      </c>
      <c r="I77" t="s">
        <v>618</v>
      </c>
      <c r="J77" t="s">
        <v>516</v>
      </c>
      <c r="K77" t="s">
        <v>517</v>
      </c>
      <c r="L77" t="s">
        <v>518</v>
      </c>
    </row>
    <row r="78" spans="2:12">
      <c r="B78" t="s">
        <v>635</v>
      </c>
      <c r="C78" t="s">
        <v>636</v>
      </c>
      <c r="D78" t="s">
        <v>512</v>
      </c>
      <c r="E78" t="s">
        <v>513</v>
      </c>
      <c r="F78" t="s">
        <v>485</v>
      </c>
      <c r="G78" t="s">
        <v>490</v>
      </c>
      <c r="H78" t="s">
        <v>548</v>
      </c>
      <c r="I78" t="s">
        <v>618</v>
      </c>
      <c r="J78" t="s">
        <v>516</v>
      </c>
      <c r="K78" t="s">
        <v>517</v>
      </c>
      <c r="L78" t="s">
        <v>518</v>
      </c>
    </row>
    <row r="79" spans="2:12">
      <c r="B79" t="s">
        <v>637</v>
      </c>
      <c r="C79" t="s">
        <v>638</v>
      </c>
      <c r="D79" t="s">
        <v>512</v>
      </c>
      <c r="E79" t="s">
        <v>513</v>
      </c>
      <c r="F79" t="s">
        <v>485</v>
      </c>
      <c r="G79" t="s">
        <v>490</v>
      </c>
      <c r="H79" t="s">
        <v>548</v>
      </c>
      <c r="I79" t="s">
        <v>618</v>
      </c>
      <c r="J79" t="s">
        <v>516</v>
      </c>
      <c r="K79" t="s">
        <v>517</v>
      </c>
      <c r="L79" t="s">
        <v>518</v>
      </c>
    </row>
    <row r="80" spans="2:12">
      <c r="B80" t="s">
        <v>639</v>
      </c>
      <c r="C80" t="s">
        <v>640</v>
      </c>
      <c r="D80" t="s">
        <v>512</v>
      </c>
      <c r="E80" t="s">
        <v>513</v>
      </c>
      <c r="F80" t="s">
        <v>485</v>
      </c>
      <c r="G80" t="s">
        <v>490</v>
      </c>
      <c r="H80" t="s">
        <v>548</v>
      </c>
      <c r="I80" t="s">
        <v>618</v>
      </c>
      <c r="J80" t="s">
        <v>516</v>
      </c>
      <c r="K80" t="s">
        <v>517</v>
      </c>
      <c r="L80" t="s">
        <v>518</v>
      </c>
    </row>
    <row r="81" spans="2:12">
      <c r="B81" t="s">
        <v>641</v>
      </c>
      <c r="C81" t="s">
        <v>642</v>
      </c>
      <c r="D81" t="s">
        <v>512</v>
      </c>
      <c r="E81" t="s">
        <v>513</v>
      </c>
      <c r="F81" t="s">
        <v>485</v>
      </c>
      <c r="G81" t="s">
        <v>490</v>
      </c>
      <c r="H81" t="s">
        <v>548</v>
      </c>
      <c r="I81" t="s">
        <v>618</v>
      </c>
      <c r="J81" t="s">
        <v>516</v>
      </c>
      <c r="K81" t="s">
        <v>517</v>
      </c>
      <c r="L81" t="s">
        <v>518</v>
      </c>
    </row>
    <row r="82" spans="2:12">
      <c r="B82" t="s">
        <v>643</v>
      </c>
      <c r="C82" t="s">
        <v>644</v>
      </c>
      <c r="D82" t="s">
        <v>512</v>
      </c>
      <c r="E82" t="s">
        <v>513</v>
      </c>
      <c r="F82" t="s">
        <v>485</v>
      </c>
      <c r="G82" t="s">
        <v>490</v>
      </c>
      <c r="H82" t="s">
        <v>548</v>
      </c>
      <c r="I82" t="s">
        <v>618</v>
      </c>
      <c r="J82" t="s">
        <v>516</v>
      </c>
      <c r="K82" t="s">
        <v>517</v>
      </c>
      <c r="L82" t="s">
        <v>518</v>
      </c>
    </row>
    <row r="83" spans="2:12">
      <c r="B83" t="s">
        <v>645</v>
      </c>
      <c r="C83" t="s">
        <v>646</v>
      </c>
      <c r="D83" t="s">
        <v>512</v>
      </c>
      <c r="E83" t="s">
        <v>513</v>
      </c>
      <c r="F83" t="s">
        <v>485</v>
      </c>
      <c r="G83" t="s">
        <v>490</v>
      </c>
      <c r="H83" t="s">
        <v>548</v>
      </c>
      <c r="I83" t="s">
        <v>618</v>
      </c>
      <c r="J83" t="s">
        <v>516</v>
      </c>
      <c r="K83" t="s">
        <v>517</v>
      </c>
      <c r="L83" t="s">
        <v>518</v>
      </c>
    </row>
    <row r="84" spans="2:12">
      <c r="B84" t="s">
        <v>647</v>
      </c>
      <c r="C84" t="s">
        <v>648</v>
      </c>
      <c r="D84" t="s">
        <v>512</v>
      </c>
      <c r="E84" t="s">
        <v>513</v>
      </c>
      <c r="F84" t="s">
        <v>485</v>
      </c>
      <c r="G84" t="s">
        <v>490</v>
      </c>
      <c r="H84" t="s">
        <v>548</v>
      </c>
      <c r="I84" t="s">
        <v>618</v>
      </c>
      <c r="J84" t="s">
        <v>516</v>
      </c>
      <c r="K84" t="s">
        <v>517</v>
      </c>
      <c r="L84" t="s">
        <v>518</v>
      </c>
    </row>
    <row r="85" spans="2:12">
      <c r="B85" t="s">
        <v>649</v>
      </c>
      <c r="C85" t="s">
        <v>650</v>
      </c>
      <c r="D85" t="s">
        <v>512</v>
      </c>
      <c r="E85" t="s">
        <v>513</v>
      </c>
      <c r="F85" t="s">
        <v>485</v>
      </c>
      <c r="G85" t="s">
        <v>490</v>
      </c>
      <c r="H85" t="s">
        <v>514</v>
      </c>
      <c r="I85" t="s">
        <v>533</v>
      </c>
      <c r="J85" t="s">
        <v>516</v>
      </c>
      <c r="K85" t="s">
        <v>517</v>
      </c>
      <c r="L85" t="s">
        <v>518</v>
      </c>
    </row>
    <row r="86" spans="2:12">
      <c r="B86" t="s">
        <v>651</v>
      </c>
      <c r="C86" t="s">
        <v>652</v>
      </c>
      <c r="D86" t="s">
        <v>512</v>
      </c>
      <c r="E86" t="s">
        <v>513</v>
      </c>
      <c r="F86" t="s">
        <v>485</v>
      </c>
      <c r="G86" t="s">
        <v>490</v>
      </c>
      <c r="H86" t="s">
        <v>514</v>
      </c>
      <c r="I86" t="s">
        <v>533</v>
      </c>
      <c r="J86" t="s">
        <v>516</v>
      </c>
      <c r="K86" t="s">
        <v>517</v>
      </c>
      <c r="L86" t="s">
        <v>518</v>
      </c>
    </row>
    <row r="87" spans="2:12">
      <c r="B87" t="s">
        <v>653</v>
      </c>
      <c r="C87" t="s">
        <v>654</v>
      </c>
      <c r="D87" t="s">
        <v>512</v>
      </c>
      <c r="E87" t="s">
        <v>513</v>
      </c>
      <c r="F87" t="s">
        <v>485</v>
      </c>
      <c r="G87" t="s">
        <v>490</v>
      </c>
      <c r="H87" t="s">
        <v>514</v>
      </c>
      <c r="I87" t="s">
        <v>533</v>
      </c>
      <c r="J87" t="s">
        <v>516</v>
      </c>
      <c r="K87" t="s">
        <v>517</v>
      </c>
      <c r="L87" t="s">
        <v>518</v>
      </c>
    </row>
    <row r="88" spans="2:12">
      <c r="B88" t="s">
        <v>655</v>
      </c>
      <c r="C88" t="s">
        <v>656</v>
      </c>
      <c r="D88" t="s">
        <v>512</v>
      </c>
      <c r="E88" t="s">
        <v>513</v>
      </c>
      <c r="F88" t="s">
        <v>485</v>
      </c>
      <c r="G88" t="s">
        <v>490</v>
      </c>
      <c r="H88" t="s">
        <v>514</v>
      </c>
      <c r="I88" t="s">
        <v>533</v>
      </c>
      <c r="J88" t="s">
        <v>516</v>
      </c>
      <c r="K88" t="s">
        <v>517</v>
      </c>
      <c r="L88" t="s">
        <v>518</v>
      </c>
    </row>
    <row r="89" spans="2:12">
      <c r="B89" t="s">
        <v>657</v>
      </c>
      <c r="C89" t="s">
        <v>658</v>
      </c>
      <c r="D89" t="s">
        <v>512</v>
      </c>
      <c r="E89" t="s">
        <v>513</v>
      </c>
      <c r="F89" t="s">
        <v>485</v>
      </c>
      <c r="G89" t="s">
        <v>490</v>
      </c>
      <c r="H89" t="s">
        <v>514</v>
      </c>
      <c r="I89" t="s">
        <v>533</v>
      </c>
      <c r="J89" t="s">
        <v>516</v>
      </c>
      <c r="K89" t="s">
        <v>517</v>
      </c>
      <c r="L89" t="s">
        <v>518</v>
      </c>
    </row>
    <row r="90" spans="2:12">
      <c r="B90" t="s">
        <v>659</v>
      </c>
      <c r="C90" t="s">
        <v>660</v>
      </c>
      <c r="D90" t="s">
        <v>512</v>
      </c>
      <c r="E90" t="s">
        <v>513</v>
      </c>
      <c r="F90" t="s">
        <v>485</v>
      </c>
      <c r="G90" t="s">
        <v>490</v>
      </c>
      <c r="H90" t="s">
        <v>514</v>
      </c>
      <c r="I90" t="s">
        <v>533</v>
      </c>
      <c r="J90" t="s">
        <v>516</v>
      </c>
      <c r="K90" t="s">
        <v>517</v>
      </c>
      <c r="L90" t="s">
        <v>518</v>
      </c>
    </row>
    <row r="91" spans="2:12">
      <c r="B91" t="s">
        <v>661</v>
      </c>
      <c r="C91" t="s">
        <v>662</v>
      </c>
      <c r="D91" t="s">
        <v>512</v>
      </c>
      <c r="E91" t="s">
        <v>513</v>
      </c>
      <c r="F91" t="s">
        <v>485</v>
      </c>
      <c r="G91" t="s">
        <v>490</v>
      </c>
      <c r="H91" t="s">
        <v>514</v>
      </c>
      <c r="I91" t="s">
        <v>533</v>
      </c>
      <c r="J91" t="s">
        <v>516</v>
      </c>
      <c r="K91" t="s">
        <v>517</v>
      </c>
      <c r="L91" t="s">
        <v>518</v>
      </c>
    </row>
    <row r="92" spans="2:12">
      <c r="B92" t="s">
        <v>663</v>
      </c>
      <c r="C92" t="s">
        <v>664</v>
      </c>
      <c r="D92" t="s">
        <v>512</v>
      </c>
      <c r="E92" t="s">
        <v>513</v>
      </c>
      <c r="F92" t="s">
        <v>485</v>
      </c>
      <c r="G92" t="s">
        <v>490</v>
      </c>
      <c r="H92" t="s">
        <v>514</v>
      </c>
      <c r="I92" t="s">
        <v>533</v>
      </c>
      <c r="J92" t="s">
        <v>516</v>
      </c>
      <c r="K92" t="s">
        <v>517</v>
      </c>
      <c r="L92" t="s">
        <v>518</v>
      </c>
    </row>
    <row r="93" spans="2:12">
      <c r="B93" t="s">
        <v>665</v>
      </c>
      <c r="C93" t="s">
        <v>666</v>
      </c>
      <c r="D93" t="s">
        <v>512</v>
      </c>
      <c r="E93" t="s">
        <v>513</v>
      </c>
      <c r="F93" t="s">
        <v>485</v>
      </c>
      <c r="G93" t="s">
        <v>490</v>
      </c>
      <c r="H93" t="s">
        <v>514</v>
      </c>
      <c r="I93" t="s">
        <v>533</v>
      </c>
      <c r="J93" t="s">
        <v>516</v>
      </c>
      <c r="K93" t="s">
        <v>517</v>
      </c>
      <c r="L93" t="s">
        <v>518</v>
      </c>
    </row>
    <row r="94" spans="2:12">
      <c r="B94" t="s">
        <v>667</v>
      </c>
      <c r="C94" t="s">
        <v>668</v>
      </c>
      <c r="D94" t="s">
        <v>512</v>
      </c>
      <c r="E94" t="s">
        <v>513</v>
      </c>
      <c r="F94" t="s">
        <v>485</v>
      </c>
      <c r="G94" t="s">
        <v>490</v>
      </c>
      <c r="H94" t="s">
        <v>514</v>
      </c>
      <c r="I94" t="s">
        <v>533</v>
      </c>
      <c r="J94" t="s">
        <v>516</v>
      </c>
      <c r="K94" t="s">
        <v>517</v>
      </c>
      <c r="L94" t="s">
        <v>518</v>
      </c>
    </row>
    <row r="95" spans="2:12">
      <c r="B95" t="s">
        <v>669</v>
      </c>
      <c r="C95" t="s">
        <v>670</v>
      </c>
      <c r="D95" t="s">
        <v>512</v>
      </c>
      <c r="E95" t="s">
        <v>513</v>
      </c>
      <c r="F95" t="s">
        <v>485</v>
      </c>
      <c r="G95" t="s">
        <v>490</v>
      </c>
      <c r="H95" t="s">
        <v>514</v>
      </c>
      <c r="I95" t="s">
        <v>533</v>
      </c>
      <c r="J95" t="s">
        <v>516</v>
      </c>
      <c r="K95" t="s">
        <v>517</v>
      </c>
      <c r="L95" t="s">
        <v>518</v>
      </c>
    </row>
    <row r="96" spans="2:12">
      <c r="B96" t="s">
        <v>671</v>
      </c>
      <c r="C96" t="s">
        <v>672</v>
      </c>
      <c r="D96" t="s">
        <v>512</v>
      </c>
      <c r="E96" t="s">
        <v>513</v>
      </c>
      <c r="F96" t="s">
        <v>485</v>
      </c>
      <c r="G96" t="s">
        <v>490</v>
      </c>
      <c r="H96" t="s">
        <v>514</v>
      </c>
      <c r="I96" t="s">
        <v>533</v>
      </c>
      <c r="J96" t="s">
        <v>516</v>
      </c>
      <c r="K96" t="s">
        <v>517</v>
      </c>
      <c r="L96" t="s">
        <v>518</v>
      </c>
    </row>
    <row r="97" spans="2:12">
      <c r="B97" t="s">
        <v>673</v>
      </c>
      <c r="C97" t="s">
        <v>674</v>
      </c>
      <c r="D97" t="s">
        <v>512</v>
      </c>
      <c r="E97" t="s">
        <v>513</v>
      </c>
      <c r="F97" t="s">
        <v>485</v>
      </c>
      <c r="G97" t="s">
        <v>490</v>
      </c>
      <c r="H97" t="s">
        <v>514</v>
      </c>
      <c r="I97" t="s">
        <v>533</v>
      </c>
      <c r="J97" t="s">
        <v>516</v>
      </c>
      <c r="K97" t="s">
        <v>517</v>
      </c>
      <c r="L97" t="s">
        <v>518</v>
      </c>
    </row>
    <row r="98" spans="2:12">
      <c r="B98" t="s">
        <v>675</v>
      </c>
      <c r="C98" t="s">
        <v>676</v>
      </c>
      <c r="D98" t="s">
        <v>512</v>
      </c>
      <c r="E98" t="s">
        <v>513</v>
      </c>
      <c r="F98" t="s">
        <v>485</v>
      </c>
      <c r="G98" t="s">
        <v>490</v>
      </c>
      <c r="H98" t="s">
        <v>514</v>
      </c>
      <c r="I98" t="s">
        <v>533</v>
      </c>
      <c r="J98" t="s">
        <v>516</v>
      </c>
      <c r="K98" t="s">
        <v>517</v>
      </c>
      <c r="L98" t="s">
        <v>518</v>
      </c>
    </row>
    <row r="99" spans="2:12">
      <c r="B99" t="s">
        <v>677</v>
      </c>
      <c r="C99" t="s">
        <v>678</v>
      </c>
      <c r="D99" t="s">
        <v>512</v>
      </c>
      <c r="E99" t="s">
        <v>513</v>
      </c>
      <c r="F99" t="s">
        <v>485</v>
      </c>
      <c r="G99" t="s">
        <v>490</v>
      </c>
      <c r="H99" t="s">
        <v>514</v>
      </c>
      <c r="I99" t="s">
        <v>533</v>
      </c>
      <c r="J99" t="s">
        <v>516</v>
      </c>
      <c r="K99" t="s">
        <v>517</v>
      </c>
      <c r="L99" t="s">
        <v>518</v>
      </c>
    </row>
    <row r="100" spans="2:12">
      <c r="B100" t="s">
        <v>679</v>
      </c>
      <c r="C100" t="s">
        <v>680</v>
      </c>
      <c r="D100" t="s">
        <v>512</v>
      </c>
      <c r="E100" t="s">
        <v>513</v>
      </c>
      <c r="F100" t="s">
        <v>485</v>
      </c>
      <c r="G100" t="s">
        <v>490</v>
      </c>
      <c r="H100" t="s">
        <v>514</v>
      </c>
      <c r="I100" t="s">
        <v>533</v>
      </c>
      <c r="J100" t="s">
        <v>516</v>
      </c>
      <c r="K100" t="s">
        <v>517</v>
      </c>
      <c r="L100" t="s">
        <v>518</v>
      </c>
    </row>
    <row r="101" spans="2:12">
      <c r="B101" t="s">
        <v>681</v>
      </c>
      <c r="C101" t="s">
        <v>682</v>
      </c>
      <c r="D101" t="s">
        <v>512</v>
      </c>
      <c r="E101" t="s">
        <v>513</v>
      </c>
      <c r="F101" t="s">
        <v>485</v>
      </c>
      <c r="G101" t="s">
        <v>490</v>
      </c>
      <c r="H101" t="s">
        <v>514</v>
      </c>
      <c r="I101" t="s">
        <v>533</v>
      </c>
      <c r="J101" t="s">
        <v>516</v>
      </c>
      <c r="K101" t="s">
        <v>517</v>
      </c>
      <c r="L101" t="s">
        <v>518</v>
      </c>
    </row>
    <row r="102" spans="2:12">
      <c r="B102" t="s">
        <v>683</v>
      </c>
      <c r="C102" t="s">
        <v>684</v>
      </c>
      <c r="D102" t="s">
        <v>512</v>
      </c>
      <c r="E102" t="s">
        <v>513</v>
      </c>
      <c r="F102" t="s">
        <v>485</v>
      </c>
      <c r="G102" t="s">
        <v>490</v>
      </c>
      <c r="H102" t="s">
        <v>514</v>
      </c>
      <c r="I102" t="s">
        <v>533</v>
      </c>
      <c r="J102" t="s">
        <v>516</v>
      </c>
      <c r="K102" t="s">
        <v>517</v>
      </c>
      <c r="L102" t="s">
        <v>518</v>
      </c>
    </row>
    <row r="103" spans="2:12">
      <c r="B103" t="s">
        <v>685</v>
      </c>
      <c r="C103" t="s">
        <v>686</v>
      </c>
      <c r="D103" t="s">
        <v>512</v>
      </c>
      <c r="E103" t="s">
        <v>513</v>
      </c>
      <c r="F103" t="s">
        <v>485</v>
      </c>
      <c r="G103" t="s">
        <v>490</v>
      </c>
      <c r="H103" t="s">
        <v>514</v>
      </c>
      <c r="I103" t="s">
        <v>533</v>
      </c>
      <c r="J103" t="s">
        <v>516</v>
      </c>
      <c r="K103" t="s">
        <v>517</v>
      </c>
      <c r="L103" t="s">
        <v>518</v>
      </c>
    </row>
    <row r="105" spans="2:12">
      <c r="B105" t="s">
        <v>687</v>
      </c>
    </row>
    <row r="106" spans="2:12">
      <c r="B106" s="25" t="s">
        <v>688</v>
      </c>
    </row>
    <row r="107" spans="2:12">
      <c r="B107" s="10" t="s">
        <v>499</v>
      </c>
      <c r="C107" s="10" t="s">
        <v>500</v>
      </c>
      <c r="D107" s="10" t="s">
        <v>501</v>
      </c>
      <c r="E107" s="10" t="s">
        <v>502</v>
      </c>
      <c r="F107" s="10" t="s">
        <v>503</v>
      </c>
      <c r="G107" s="10" t="s">
        <v>504</v>
      </c>
      <c r="H107" s="10" t="s">
        <v>505</v>
      </c>
      <c r="I107" s="10" t="s">
        <v>506</v>
      </c>
      <c r="J107" s="10" t="s">
        <v>507</v>
      </c>
      <c r="K107" s="10" t="s">
        <v>508</v>
      </c>
      <c r="L107" s="10" t="s">
        <v>509</v>
      </c>
    </row>
    <row r="108" spans="2:12">
      <c r="B108" t="s">
        <v>689</v>
      </c>
      <c r="C108" t="s">
        <v>690</v>
      </c>
      <c r="D108" t="s">
        <v>512</v>
      </c>
      <c r="E108" t="s">
        <v>513</v>
      </c>
      <c r="F108" t="s">
        <v>485</v>
      </c>
      <c r="G108" t="s">
        <v>487</v>
      </c>
      <c r="H108" t="s">
        <v>691</v>
      </c>
      <c r="I108" t="s">
        <v>692</v>
      </c>
      <c r="J108" t="s">
        <v>693</v>
      </c>
      <c r="K108" t="s">
        <v>517</v>
      </c>
      <c r="L108" t="s">
        <v>518</v>
      </c>
    </row>
    <row r="109" spans="2:12">
      <c r="B109" t="s">
        <v>694</v>
      </c>
      <c r="C109" t="s">
        <v>695</v>
      </c>
      <c r="D109" t="s">
        <v>512</v>
      </c>
      <c r="E109" t="s">
        <v>513</v>
      </c>
      <c r="F109" t="s">
        <v>485</v>
      </c>
      <c r="G109" t="s">
        <v>487</v>
      </c>
      <c r="H109" t="s">
        <v>691</v>
      </c>
      <c r="I109" t="s">
        <v>692</v>
      </c>
      <c r="J109" t="s">
        <v>693</v>
      </c>
      <c r="K109" t="s">
        <v>517</v>
      </c>
      <c r="L109" t="s">
        <v>518</v>
      </c>
    </row>
    <row r="110" spans="2:12">
      <c r="B110" t="s">
        <v>696</v>
      </c>
      <c r="C110" t="s">
        <v>697</v>
      </c>
      <c r="D110" t="s">
        <v>512</v>
      </c>
      <c r="E110" t="s">
        <v>513</v>
      </c>
      <c r="F110" t="s">
        <v>485</v>
      </c>
      <c r="G110" t="s">
        <v>487</v>
      </c>
      <c r="H110" t="s">
        <v>691</v>
      </c>
      <c r="I110" t="s">
        <v>692</v>
      </c>
      <c r="J110" t="s">
        <v>693</v>
      </c>
      <c r="K110" t="s">
        <v>517</v>
      </c>
      <c r="L110" t="s">
        <v>518</v>
      </c>
    </row>
    <row r="111" spans="2:12">
      <c r="B111" t="s">
        <v>698</v>
      </c>
      <c r="C111" t="s">
        <v>699</v>
      </c>
      <c r="D111" t="s">
        <v>512</v>
      </c>
      <c r="E111" t="s">
        <v>513</v>
      </c>
      <c r="F111" t="s">
        <v>485</v>
      </c>
      <c r="G111" t="s">
        <v>487</v>
      </c>
      <c r="H111" t="s">
        <v>691</v>
      </c>
      <c r="I111" t="s">
        <v>692</v>
      </c>
      <c r="J111" t="s">
        <v>693</v>
      </c>
      <c r="K111" t="s">
        <v>517</v>
      </c>
      <c r="L111" t="s">
        <v>518</v>
      </c>
    </row>
    <row r="112" spans="2:12">
      <c r="B112" t="s">
        <v>700</v>
      </c>
      <c r="C112" t="s">
        <v>701</v>
      </c>
      <c r="D112" t="s">
        <v>512</v>
      </c>
      <c r="E112" t="s">
        <v>513</v>
      </c>
      <c r="F112" t="s">
        <v>485</v>
      </c>
      <c r="G112" t="s">
        <v>487</v>
      </c>
      <c r="H112" t="s">
        <v>691</v>
      </c>
      <c r="I112" t="s">
        <v>692</v>
      </c>
      <c r="J112" t="s">
        <v>693</v>
      </c>
      <c r="K112" t="s">
        <v>517</v>
      </c>
      <c r="L112" t="s">
        <v>518</v>
      </c>
    </row>
    <row r="113" spans="2:12">
      <c r="B113" t="s">
        <v>702</v>
      </c>
      <c r="C113" t="s">
        <v>703</v>
      </c>
      <c r="D113" t="s">
        <v>512</v>
      </c>
      <c r="E113" t="s">
        <v>513</v>
      </c>
      <c r="F113" t="s">
        <v>485</v>
      </c>
      <c r="G113" t="s">
        <v>487</v>
      </c>
      <c r="H113" t="s">
        <v>691</v>
      </c>
      <c r="I113" t="s">
        <v>692</v>
      </c>
      <c r="J113" t="s">
        <v>693</v>
      </c>
      <c r="K113" t="s">
        <v>517</v>
      </c>
      <c r="L113" t="s">
        <v>518</v>
      </c>
    </row>
    <row r="114" spans="2:12">
      <c r="B114" t="s">
        <v>704</v>
      </c>
      <c r="C114" t="s">
        <v>705</v>
      </c>
      <c r="D114" t="s">
        <v>512</v>
      </c>
      <c r="E114" t="s">
        <v>513</v>
      </c>
      <c r="F114" t="s">
        <v>485</v>
      </c>
      <c r="G114" t="s">
        <v>487</v>
      </c>
      <c r="H114" t="s">
        <v>691</v>
      </c>
      <c r="I114" t="s">
        <v>692</v>
      </c>
      <c r="J114" t="s">
        <v>693</v>
      </c>
      <c r="K114" t="s">
        <v>517</v>
      </c>
      <c r="L114" t="s">
        <v>518</v>
      </c>
    </row>
    <row r="115" spans="2:12">
      <c r="B115" t="s">
        <v>706</v>
      </c>
      <c r="C115" t="s">
        <v>707</v>
      </c>
      <c r="D115" t="s">
        <v>512</v>
      </c>
      <c r="E115" t="s">
        <v>513</v>
      </c>
      <c r="F115" t="s">
        <v>485</v>
      </c>
      <c r="G115" t="s">
        <v>487</v>
      </c>
      <c r="H115" t="s">
        <v>691</v>
      </c>
      <c r="I115" t="s">
        <v>692</v>
      </c>
      <c r="J115" t="s">
        <v>693</v>
      </c>
      <c r="K115" t="s">
        <v>517</v>
      </c>
      <c r="L115" t="s">
        <v>518</v>
      </c>
    </row>
    <row r="116" spans="2:12">
      <c r="B116" t="s">
        <v>708</v>
      </c>
      <c r="C116" t="s">
        <v>709</v>
      </c>
      <c r="D116" t="s">
        <v>512</v>
      </c>
      <c r="E116" t="s">
        <v>513</v>
      </c>
      <c r="F116" t="s">
        <v>485</v>
      </c>
      <c r="G116" t="s">
        <v>487</v>
      </c>
      <c r="H116" t="s">
        <v>691</v>
      </c>
      <c r="I116" t="s">
        <v>692</v>
      </c>
      <c r="J116" t="s">
        <v>693</v>
      </c>
      <c r="K116" t="s">
        <v>517</v>
      </c>
      <c r="L116" t="s">
        <v>518</v>
      </c>
    </row>
    <row r="117" spans="2:12">
      <c r="B117" t="s">
        <v>710</v>
      </c>
      <c r="C117" t="s">
        <v>711</v>
      </c>
      <c r="D117" t="s">
        <v>512</v>
      </c>
      <c r="E117" t="s">
        <v>513</v>
      </c>
      <c r="F117" t="s">
        <v>485</v>
      </c>
      <c r="G117" t="s">
        <v>487</v>
      </c>
      <c r="H117" t="s">
        <v>691</v>
      </c>
      <c r="I117" t="s">
        <v>692</v>
      </c>
      <c r="J117" t="s">
        <v>693</v>
      </c>
      <c r="K117" t="s">
        <v>517</v>
      </c>
      <c r="L117" t="s">
        <v>518</v>
      </c>
    </row>
    <row r="118" spans="2:12">
      <c r="B118" t="s">
        <v>712</v>
      </c>
      <c r="C118" t="s">
        <v>713</v>
      </c>
      <c r="D118" t="s">
        <v>512</v>
      </c>
      <c r="E118" t="s">
        <v>513</v>
      </c>
      <c r="F118" t="s">
        <v>485</v>
      </c>
      <c r="G118" t="s">
        <v>487</v>
      </c>
      <c r="H118" t="s">
        <v>691</v>
      </c>
      <c r="I118" t="s">
        <v>692</v>
      </c>
      <c r="J118" t="s">
        <v>693</v>
      </c>
      <c r="K118" t="s">
        <v>517</v>
      </c>
      <c r="L118" t="s">
        <v>518</v>
      </c>
    </row>
    <row r="119" spans="2:12">
      <c r="B119" t="s">
        <v>714</v>
      </c>
      <c r="C119" t="s">
        <v>715</v>
      </c>
      <c r="D119" t="s">
        <v>512</v>
      </c>
      <c r="E119" t="s">
        <v>513</v>
      </c>
      <c r="F119" t="s">
        <v>485</v>
      </c>
      <c r="G119" t="s">
        <v>487</v>
      </c>
      <c r="H119" t="s">
        <v>691</v>
      </c>
      <c r="I119" t="s">
        <v>692</v>
      </c>
      <c r="J119" t="s">
        <v>693</v>
      </c>
      <c r="K119" t="s">
        <v>517</v>
      </c>
      <c r="L119" t="s">
        <v>518</v>
      </c>
    </row>
    <row r="120" spans="2:12">
      <c r="B120" t="s">
        <v>716</v>
      </c>
      <c r="C120" t="s">
        <v>717</v>
      </c>
      <c r="D120" t="s">
        <v>512</v>
      </c>
      <c r="E120" t="s">
        <v>513</v>
      </c>
      <c r="F120" t="s">
        <v>485</v>
      </c>
      <c r="G120" t="s">
        <v>487</v>
      </c>
      <c r="H120" t="s">
        <v>691</v>
      </c>
      <c r="I120" t="s">
        <v>692</v>
      </c>
      <c r="J120" t="s">
        <v>693</v>
      </c>
      <c r="K120" t="s">
        <v>517</v>
      </c>
      <c r="L120" t="s">
        <v>518</v>
      </c>
    </row>
    <row r="121" spans="2:12">
      <c r="B121" t="s">
        <v>718</v>
      </c>
      <c r="C121" t="s">
        <v>719</v>
      </c>
      <c r="D121" t="s">
        <v>512</v>
      </c>
      <c r="E121" t="s">
        <v>513</v>
      </c>
      <c r="F121" t="s">
        <v>485</v>
      </c>
      <c r="G121" t="s">
        <v>487</v>
      </c>
      <c r="H121" t="s">
        <v>691</v>
      </c>
      <c r="I121" t="s">
        <v>692</v>
      </c>
      <c r="J121" t="s">
        <v>693</v>
      </c>
      <c r="K121" t="s">
        <v>517</v>
      </c>
      <c r="L121" t="s">
        <v>518</v>
      </c>
    </row>
    <row r="122" spans="2:12">
      <c r="B122" t="s">
        <v>720</v>
      </c>
      <c r="C122" t="s">
        <v>721</v>
      </c>
      <c r="D122" t="s">
        <v>512</v>
      </c>
      <c r="E122" t="s">
        <v>513</v>
      </c>
      <c r="F122" t="s">
        <v>485</v>
      </c>
      <c r="G122" t="s">
        <v>487</v>
      </c>
      <c r="H122" t="s">
        <v>691</v>
      </c>
      <c r="I122" t="s">
        <v>692</v>
      </c>
      <c r="J122" t="s">
        <v>693</v>
      </c>
      <c r="K122" t="s">
        <v>517</v>
      </c>
      <c r="L122" t="s">
        <v>518</v>
      </c>
    </row>
    <row r="123" spans="2:12">
      <c r="B123" t="s">
        <v>722</v>
      </c>
      <c r="C123" t="s">
        <v>723</v>
      </c>
      <c r="D123" t="s">
        <v>512</v>
      </c>
      <c r="E123" t="s">
        <v>513</v>
      </c>
      <c r="F123" t="s">
        <v>485</v>
      </c>
      <c r="G123" t="s">
        <v>487</v>
      </c>
      <c r="H123" t="s">
        <v>691</v>
      </c>
      <c r="I123" t="s">
        <v>692</v>
      </c>
      <c r="J123" t="s">
        <v>693</v>
      </c>
      <c r="K123" t="s">
        <v>517</v>
      </c>
      <c r="L123" t="s">
        <v>518</v>
      </c>
    </row>
    <row r="124" spans="2:12">
      <c r="B124" t="s">
        <v>724</v>
      </c>
      <c r="C124" t="s">
        <v>725</v>
      </c>
      <c r="D124" t="s">
        <v>512</v>
      </c>
      <c r="E124" t="s">
        <v>513</v>
      </c>
      <c r="F124" t="s">
        <v>485</v>
      </c>
      <c r="G124" t="s">
        <v>487</v>
      </c>
      <c r="H124" t="s">
        <v>691</v>
      </c>
      <c r="I124" t="s">
        <v>692</v>
      </c>
      <c r="J124" t="s">
        <v>693</v>
      </c>
      <c r="K124" t="s">
        <v>517</v>
      </c>
      <c r="L124" t="s">
        <v>518</v>
      </c>
    </row>
    <row r="125" spans="2:12">
      <c r="B125" t="s">
        <v>726</v>
      </c>
      <c r="C125" t="s">
        <v>727</v>
      </c>
      <c r="D125" t="s">
        <v>512</v>
      </c>
      <c r="E125" t="s">
        <v>513</v>
      </c>
      <c r="F125" t="s">
        <v>485</v>
      </c>
      <c r="G125" t="s">
        <v>487</v>
      </c>
      <c r="H125" t="s">
        <v>691</v>
      </c>
      <c r="I125" t="s">
        <v>692</v>
      </c>
      <c r="J125" t="s">
        <v>693</v>
      </c>
      <c r="K125" t="s">
        <v>517</v>
      </c>
      <c r="L125" t="s">
        <v>518</v>
      </c>
    </row>
    <row r="126" spans="2:12">
      <c r="B126" t="s">
        <v>728</v>
      </c>
      <c r="C126" t="s">
        <v>729</v>
      </c>
      <c r="D126" t="s">
        <v>512</v>
      </c>
      <c r="E126" t="s">
        <v>513</v>
      </c>
      <c r="F126" t="s">
        <v>485</v>
      </c>
      <c r="G126" t="s">
        <v>487</v>
      </c>
      <c r="H126" t="s">
        <v>691</v>
      </c>
      <c r="I126" t="s">
        <v>692</v>
      </c>
      <c r="J126" t="s">
        <v>693</v>
      </c>
      <c r="K126" t="s">
        <v>517</v>
      </c>
      <c r="L126" t="s">
        <v>518</v>
      </c>
    </row>
    <row r="127" spans="2:12">
      <c r="B127" t="s">
        <v>730</v>
      </c>
      <c r="C127" t="s">
        <v>731</v>
      </c>
      <c r="D127" t="s">
        <v>512</v>
      </c>
      <c r="E127" t="s">
        <v>513</v>
      </c>
      <c r="F127" t="s">
        <v>485</v>
      </c>
      <c r="G127" t="s">
        <v>487</v>
      </c>
      <c r="H127" t="s">
        <v>691</v>
      </c>
      <c r="I127" t="s">
        <v>692</v>
      </c>
      <c r="J127" t="s">
        <v>693</v>
      </c>
      <c r="K127" t="s">
        <v>517</v>
      </c>
      <c r="L127" t="s">
        <v>518</v>
      </c>
    </row>
    <row r="128" spans="2:12">
      <c r="B128" t="s">
        <v>732</v>
      </c>
      <c r="C128" t="s">
        <v>733</v>
      </c>
      <c r="D128" t="s">
        <v>512</v>
      </c>
      <c r="E128" t="s">
        <v>513</v>
      </c>
      <c r="F128" t="s">
        <v>485</v>
      </c>
      <c r="G128" t="s">
        <v>487</v>
      </c>
      <c r="H128" t="s">
        <v>691</v>
      </c>
      <c r="I128" t="s">
        <v>692</v>
      </c>
      <c r="J128" t="s">
        <v>693</v>
      </c>
      <c r="K128" t="s">
        <v>517</v>
      </c>
      <c r="L128" t="s">
        <v>518</v>
      </c>
    </row>
    <row r="129" spans="2:12">
      <c r="B129" t="s">
        <v>734</v>
      </c>
      <c r="C129" t="s">
        <v>735</v>
      </c>
      <c r="D129" t="s">
        <v>512</v>
      </c>
      <c r="E129" t="s">
        <v>513</v>
      </c>
      <c r="F129" t="s">
        <v>485</v>
      </c>
      <c r="G129" t="s">
        <v>487</v>
      </c>
      <c r="H129" t="s">
        <v>691</v>
      </c>
      <c r="I129" t="s">
        <v>692</v>
      </c>
      <c r="J129" t="s">
        <v>693</v>
      </c>
      <c r="K129" t="s">
        <v>517</v>
      </c>
      <c r="L129" t="s">
        <v>518</v>
      </c>
    </row>
    <row r="130" spans="2:12">
      <c r="B130" t="s">
        <v>736</v>
      </c>
      <c r="C130" t="s">
        <v>737</v>
      </c>
      <c r="D130" t="s">
        <v>512</v>
      </c>
      <c r="E130" t="s">
        <v>513</v>
      </c>
      <c r="F130" t="s">
        <v>485</v>
      </c>
      <c r="G130" t="s">
        <v>487</v>
      </c>
      <c r="H130" t="s">
        <v>691</v>
      </c>
      <c r="I130" t="s">
        <v>692</v>
      </c>
      <c r="J130" t="s">
        <v>693</v>
      </c>
      <c r="K130" t="s">
        <v>517</v>
      </c>
      <c r="L130" t="s">
        <v>518</v>
      </c>
    </row>
    <row r="131" spans="2:12">
      <c r="B131" t="s">
        <v>738</v>
      </c>
      <c r="C131" t="s">
        <v>739</v>
      </c>
      <c r="D131" t="s">
        <v>512</v>
      </c>
      <c r="E131" t="s">
        <v>513</v>
      </c>
      <c r="F131" t="s">
        <v>485</v>
      </c>
      <c r="G131" t="s">
        <v>487</v>
      </c>
      <c r="H131" t="s">
        <v>691</v>
      </c>
      <c r="I131" t="s">
        <v>692</v>
      </c>
      <c r="J131" t="s">
        <v>693</v>
      </c>
      <c r="K131" t="s">
        <v>517</v>
      </c>
      <c r="L131" t="s">
        <v>518</v>
      </c>
    </row>
    <row r="132" spans="2:12">
      <c r="B132" t="s">
        <v>740</v>
      </c>
      <c r="C132" t="s">
        <v>741</v>
      </c>
      <c r="D132" t="s">
        <v>512</v>
      </c>
      <c r="E132" t="s">
        <v>513</v>
      </c>
      <c r="F132" t="s">
        <v>485</v>
      </c>
      <c r="G132" t="s">
        <v>487</v>
      </c>
      <c r="H132" t="s">
        <v>691</v>
      </c>
      <c r="I132" t="s">
        <v>692</v>
      </c>
      <c r="J132" t="s">
        <v>693</v>
      </c>
      <c r="K132" t="s">
        <v>517</v>
      </c>
      <c r="L132" t="s">
        <v>518</v>
      </c>
    </row>
    <row r="133" spans="2:12">
      <c r="B133" t="s">
        <v>742</v>
      </c>
      <c r="C133" t="s">
        <v>743</v>
      </c>
      <c r="D133" t="s">
        <v>512</v>
      </c>
      <c r="E133" t="s">
        <v>513</v>
      </c>
      <c r="F133" t="s">
        <v>485</v>
      </c>
      <c r="G133" t="s">
        <v>487</v>
      </c>
      <c r="H133" t="s">
        <v>691</v>
      </c>
      <c r="I133" t="s">
        <v>692</v>
      </c>
      <c r="J133" t="s">
        <v>693</v>
      </c>
      <c r="K133" t="s">
        <v>517</v>
      </c>
      <c r="L133" t="s">
        <v>518</v>
      </c>
    </row>
    <row r="134" spans="2:12">
      <c r="B134" t="s">
        <v>744</v>
      </c>
      <c r="C134" t="s">
        <v>745</v>
      </c>
      <c r="D134" t="s">
        <v>512</v>
      </c>
      <c r="E134" t="s">
        <v>513</v>
      </c>
      <c r="F134" t="s">
        <v>485</v>
      </c>
      <c r="G134" t="s">
        <v>487</v>
      </c>
      <c r="H134" t="s">
        <v>691</v>
      </c>
      <c r="I134" t="s">
        <v>692</v>
      </c>
      <c r="J134" t="s">
        <v>693</v>
      </c>
      <c r="K134" t="s">
        <v>517</v>
      </c>
      <c r="L134" t="s">
        <v>518</v>
      </c>
    </row>
    <row r="135" spans="2:12">
      <c r="B135" t="s">
        <v>746</v>
      </c>
      <c r="C135" t="s">
        <v>747</v>
      </c>
      <c r="D135" t="s">
        <v>512</v>
      </c>
      <c r="E135" t="s">
        <v>513</v>
      </c>
      <c r="F135" t="s">
        <v>485</v>
      </c>
      <c r="G135" t="s">
        <v>487</v>
      </c>
      <c r="H135" t="s">
        <v>691</v>
      </c>
      <c r="I135" t="s">
        <v>692</v>
      </c>
      <c r="J135" t="s">
        <v>693</v>
      </c>
      <c r="K135" t="s">
        <v>517</v>
      </c>
      <c r="L135" t="s">
        <v>518</v>
      </c>
    </row>
    <row r="136" spans="2:12">
      <c r="B136" t="s">
        <v>748</v>
      </c>
      <c r="C136" t="s">
        <v>749</v>
      </c>
      <c r="D136" t="s">
        <v>512</v>
      </c>
      <c r="E136" t="s">
        <v>513</v>
      </c>
      <c r="F136" t="s">
        <v>485</v>
      </c>
      <c r="G136" t="s">
        <v>487</v>
      </c>
      <c r="H136" t="s">
        <v>691</v>
      </c>
      <c r="I136" t="s">
        <v>692</v>
      </c>
      <c r="J136" t="s">
        <v>693</v>
      </c>
      <c r="K136" t="s">
        <v>517</v>
      </c>
      <c r="L136" t="s">
        <v>518</v>
      </c>
    </row>
    <row r="137" spans="2:12">
      <c r="B137" t="s">
        <v>750</v>
      </c>
      <c r="C137" t="s">
        <v>751</v>
      </c>
      <c r="D137" t="s">
        <v>512</v>
      </c>
      <c r="E137" t="s">
        <v>513</v>
      </c>
      <c r="F137" t="s">
        <v>485</v>
      </c>
      <c r="G137" t="s">
        <v>487</v>
      </c>
      <c r="H137" t="s">
        <v>691</v>
      </c>
      <c r="I137" t="s">
        <v>692</v>
      </c>
      <c r="J137" t="s">
        <v>693</v>
      </c>
      <c r="K137" t="s">
        <v>517</v>
      </c>
      <c r="L137" t="s">
        <v>518</v>
      </c>
    </row>
    <row r="138" spans="2:12">
      <c r="B138" t="s">
        <v>752</v>
      </c>
      <c r="C138" t="s">
        <v>753</v>
      </c>
      <c r="D138" t="s">
        <v>512</v>
      </c>
      <c r="E138" t="s">
        <v>513</v>
      </c>
      <c r="F138" t="s">
        <v>485</v>
      </c>
      <c r="G138" t="s">
        <v>487</v>
      </c>
      <c r="H138" t="s">
        <v>691</v>
      </c>
      <c r="I138" t="s">
        <v>692</v>
      </c>
      <c r="J138" t="s">
        <v>693</v>
      </c>
      <c r="K138" t="s">
        <v>517</v>
      </c>
      <c r="L138" t="s">
        <v>518</v>
      </c>
    </row>
    <row r="139" spans="2:12">
      <c r="B139" t="s">
        <v>754</v>
      </c>
      <c r="C139" t="s">
        <v>755</v>
      </c>
      <c r="D139" t="s">
        <v>512</v>
      </c>
      <c r="E139" t="s">
        <v>513</v>
      </c>
      <c r="F139" t="s">
        <v>485</v>
      </c>
      <c r="G139" t="s">
        <v>487</v>
      </c>
      <c r="H139" t="s">
        <v>691</v>
      </c>
      <c r="I139" t="s">
        <v>692</v>
      </c>
      <c r="J139" t="s">
        <v>693</v>
      </c>
      <c r="K139" t="s">
        <v>517</v>
      </c>
      <c r="L139" t="s">
        <v>518</v>
      </c>
    </row>
    <row r="140" spans="2:12">
      <c r="B140" t="s">
        <v>756</v>
      </c>
      <c r="C140" t="s">
        <v>757</v>
      </c>
      <c r="D140" t="s">
        <v>512</v>
      </c>
      <c r="E140" t="s">
        <v>513</v>
      </c>
      <c r="F140" t="s">
        <v>485</v>
      </c>
      <c r="G140" t="s">
        <v>487</v>
      </c>
      <c r="H140" t="s">
        <v>691</v>
      </c>
      <c r="I140" t="s">
        <v>692</v>
      </c>
      <c r="J140" t="s">
        <v>693</v>
      </c>
      <c r="K140" t="s">
        <v>517</v>
      </c>
      <c r="L140" t="s">
        <v>518</v>
      </c>
    </row>
    <row r="141" spans="2:12">
      <c r="B141" t="s">
        <v>758</v>
      </c>
      <c r="C141" t="s">
        <v>759</v>
      </c>
      <c r="D141" t="s">
        <v>512</v>
      </c>
      <c r="E141" t="s">
        <v>513</v>
      </c>
      <c r="F141" t="s">
        <v>485</v>
      </c>
      <c r="G141" t="s">
        <v>487</v>
      </c>
      <c r="H141" t="s">
        <v>691</v>
      </c>
      <c r="I141" t="s">
        <v>692</v>
      </c>
      <c r="J141" t="s">
        <v>693</v>
      </c>
      <c r="K141" t="s">
        <v>517</v>
      </c>
      <c r="L141" t="s">
        <v>518</v>
      </c>
    </row>
    <row r="142" spans="2:12">
      <c r="B142" t="s">
        <v>760</v>
      </c>
      <c r="C142" t="s">
        <v>761</v>
      </c>
      <c r="D142" t="s">
        <v>512</v>
      </c>
      <c r="E142" t="s">
        <v>513</v>
      </c>
      <c r="F142" t="s">
        <v>485</v>
      </c>
      <c r="G142" t="s">
        <v>487</v>
      </c>
      <c r="H142" t="s">
        <v>691</v>
      </c>
      <c r="I142" t="s">
        <v>692</v>
      </c>
      <c r="J142" t="s">
        <v>693</v>
      </c>
      <c r="K142" t="s">
        <v>517</v>
      </c>
      <c r="L142" t="s">
        <v>518</v>
      </c>
    </row>
    <row r="143" spans="2:12">
      <c r="B143" t="s">
        <v>762</v>
      </c>
      <c r="C143" t="s">
        <v>763</v>
      </c>
      <c r="D143" t="s">
        <v>512</v>
      </c>
      <c r="E143" t="s">
        <v>513</v>
      </c>
      <c r="F143" t="s">
        <v>485</v>
      </c>
      <c r="G143" t="s">
        <v>487</v>
      </c>
      <c r="H143" t="s">
        <v>691</v>
      </c>
      <c r="I143" t="s">
        <v>692</v>
      </c>
      <c r="J143" t="s">
        <v>693</v>
      </c>
      <c r="K143" t="s">
        <v>517</v>
      </c>
      <c r="L143" t="s">
        <v>518</v>
      </c>
    </row>
    <row r="144" spans="2:12">
      <c r="B144" t="s">
        <v>764</v>
      </c>
      <c r="C144" t="s">
        <v>765</v>
      </c>
      <c r="D144" t="s">
        <v>512</v>
      </c>
      <c r="E144" t="s">
        <v>513</v>
      </c>
      <c r="F144" t="s">
        <v>485</v>
      </c>
      <c r="G144" t="s">
        <v>487</v>
      </c>
      <c r="H144" t="s">
        <v>691</v>
      </c>
      <c r="I144" t="s">
        <v>692</v>
      </c>
      <c r="J144" t="s">
        <v>693</v>
      </c>
      <c r="K144" t="s">
        <v>517</v>
      </c>
      <c r="L144" t="s">
        <v>518</v>
      </c>
    </row>
    <row r="145" spans="2:12">
      <c r="B145" t="s">
        <v>766</v>
      </c>
      <c r="C145" t="s">
        <v>767</v>
      </c>
      <c r="D145" t="s">
        <v>512</v>
      </c>
      <c r="E145" t="s">
        <v>513</v>
      </c>
      <c r="F145" t="s">
        <v>485</v>
      </c>
      <c r="G145" t="s">
        <v>487</v>
      </c>
      <c r="H145" t="s">
        <v>691</v>
      </c>
      <c r="I145" t="s">
        <v>692</v>
      </c>
      <c r="J145" t="s">
        <v>693</v>
      </c>
      <c r="K145" t="s">
        <v>517</v>
      </c>
      <c r="L145" t="s">
        <v>518</v>
      </c>
    </row>
    <row r="146" spans="2:12">
      <c r="B146" t="s">
        <v>768</v>
      </c>
      <c r="C146" t="s">
        <v>769</v>
      </c>
      <c r="D146" t="s">
        <v>512</v>
      </c>
      <c r="E146" t="s">
        <v>513</v>
      </c>
      <c r="F146" t="s">
        <v>485</v>
      </c>
      <c r="G146" t="s">
        <v>487</v>
      </c>
      <c r="H146" t="s">
        <v>548</v>
      </c>
      <c r="I146" t="s">
        <v>549</v>
      </c>
      <c r="J146" t="s">
        <v>693</v>
      </c>
      <c r="K146" t="s">
        <v>517</v>
      </c>
      <c r="L146" t="s">
        <v>518</v>
      </c>
    </row>
    <row r="147" spans="2:12">
      <c r="B147" t="s">
        <v>770</v>
      </c>
      <c r="C147" t="s">
        <v>771</v>
      </c>
      <c r="D147" t="s">
        <v>512</v>
      </c>
      <c r="E147" t="s">
        <v>513</v>
      </c>
      <c r="F147" t="s">
        <v>485</v>
      </c>
      <c r="G147" t="s">
        <v>487</v>
      </c>
      <c r="H147" t="s">
        <v>548</v>
      </c>
      <c r="I147" t="s">
        <v>549</v>
      </c>
      <c r="J147" t="s">
        <v>693</v>
      </c>
      <c r="K147" t="s">
        <v>517</v>
      </c>
      <c r="L147" t="s">
        <v>518</v>
      </c>
    </row>
    <row r="148" spans="2:12">
      <c r="B148" t="s">
        <v>772</v>
      </c>
      <c r="C148" t="s">
        <v>773</v>
      </c>
      <c r="D148" t="s">
        <v>512</v>
      </c>
      <c r="E148" t="s">
        <v>513</v>
      </c>
      <c r="F148" t="s">
        <v>485</v>
      </c>
      <c r="G148" t="s">
        <v>487</v>
      </c>
      <c r="H148" t="s">
        <v>548</v>
      </c>
      <c r="I148" t="s">
        <v>549</v>
      </c>
      <c r="J148" t="s">
        <v>693</v>
      </c>
      <c r="K148" t="s">
        <v>517</v>
      </c>
      <c r="L148" t="s">
        <v>518</v>
      </c>
    </row>
    <row r="149" spans="2:12">
      <c r="B149" t="s">
        <v>774</v>
      </c>
      <c r="C149" t="s">
        <v>775</v>
      </c>
      <c r="D149" t="s">
        <v>512</v>
      </c>
      <c r="E149" t="s">
        <v>513</v>
      </c>
      <c r="F149" t="s">
        <v>485</v>
      </c>
      <c r="G149" t="s">
        <v>487</v>
      </c>
      <c r="H149" t="s">
        <v>548</v>
      </c>
      <c r="I149" t="s">
        <v>549</v>
      </c>
      <c r="J149" t="s">
        <v>693</v>
      </c>
      <c r="K149" t="s">
        <v>517</v>
      </c>
      <c r="L149" t="s">
        <v>518</v>
      </c>
    </row>
    <row r="150" spans="2:12">
      <c r="B150" t="s">
        <v>776</v>
      </c>
      <c r="C150" t="s">
        <v>777</v>
      </c>
      <c r="D150" t="s">
        <v>512</v>
      </c>
      <c r="E150" t="s">
        <v>513</v>
      </c>
      <c r="F150" t="s">
        <v>485</v>
      </c>
      <c r="G150" t="s">
        <v>487</v>
      </c>
      <c r="H150" t="s">
        <v>548</v>
      </c>
      <c r="I150" t="s">
        <v>549</v>
      </c>
      <c r="J150" t="s">
        <v>693</v>
      </c>
      <c r="K150" t="s">
        <v>517</v>
      </c>
      <c r="L150" t="s">
        <v>518</v>
      </c>
    </row>
    <row r="151" spans="2:12">
      <c r="B151" t="s">
        <v>778</v>
      </c>
      <c r="C151" t="s">
        <v>779</v>
      </c>
      <c r="D151" t="s">
        <v>512</v>
      </c>
      <c r="E151" t="s">
        <v>513</v>
      </c>
      <c r="F151" t="s">
        <v>485</v>
      </c>
      <c r="G151" t="s">
        <v>487</v>
      </c>
      <c r="H151" t="s">
        <v>548</v>
      </c>
      <c r="I151" t="s">
        <v>549</v>
      </c>
      <c r="J151" t="s">
        <v>693</v>
      </c>
      <c r="K151" t="s">
        <v>517</v>
      </c>
      <c r="L151" t="s">
        <v>518</v>
      </c>
    </row>
    <row r="152" spans="2:12">
      <c r="B152" t="s">
        <v>780</v>
      </c>
      <c r="C152" t="s">
        <v>781</v>
      </c>
      <c r="D152" t="s">
        <v>512</v>
      </c>
      <c r="E152" t="s">
        <v>513</v>
      </c>
      <c r="F152" t="s">
        <v>485</v>
      </c>
      <c r="G152" t="s">
        <v>487</v>
      </c>
      <c r="H152" t="s">
        <v>548</v>
      </c>
      <c r="I152" t="s">
        <v>549</v>
      </c>
      <c r="J152" t="s">
        <v>693</v>
      </c>
      <c r="K152" t="s">
        <v>517</v>
      </c>
      <c r="L152" t="s">
        <v>518</v>
      </c>
    </row>
    <row r="153" spans="2:12">
      <c r="B153" t="s">
        <v>782</v>
      </c>
      <c r="C153" t="s">
        <v>783</v>
      </c>
      <c r="D153" t="s">
        <v>512</v>
      </c>
      <c r="E153" t="s">
        <v>513</v>
      </c>
      <c r="F153" t="s">
        <v>485</v>
      </c>
      <c r="G153" t="s">
        <v>487</v>
      </c>
      <c r="H153" t="s">
        <v>548</v>
      </c>
      <c r="I153" t="s">
        <v>549</v>
      </c>
      <c r="J153" t="s">
        <v>693</v>
      </c>
      <c r="K153" t="s">
        <v>517</v>
      </c>
      <c r="L153" t="s">
        <v>518</v>
      </c>
    </row>
    <row r="154" spans="2:12">
      <c r="B154" t="s">
        <v>784</v>
      </c>
      <c r="C154" t="s">
        <v>785</v>
      </c>
      <c r="D154" t="s">
        <v>512</v>
      </c>
      <c r="E154" t="s">
        <v>513</v>
      </c>
      <c r="F154" t="s">
        <v>485</v>
      </c>
      <c r="G154" t="s">
        <v>487</v>
      </c>
      <c r="H154" t="s">
        <v>548</v>
      </c>
      <c r="I154" t="s">
        <v>549</v>
      </c>
      <c r="J154" t="s">
        <v>693</v>
      </c>
      <c r="K154" t="s">
        <v>517</v>
      </c>
      <c r="L154" t="s">
        <v>518</v>
      </c>
    </row>
    <row r="155" spans="2:12">
      <c r="B155" t="s">
        <v>786</v>
      </c>
      <c r="C155" t="s">
        <v>787</v>
      </c>
      <c r="D155" t="s">
        <v>512</v>
      </c>
      <c r="E155" t="s">
        <v>513</v>
      </c>
      <c r="F155" t="s">
        <v>485</v>
      </c>
      <c r="G155" t="s">
        <v>487</v>
      </c>
      <c r="H155" t="s">
        <v>548</v>
      </c>
      <c r="I155" t="s">
        <v>549</v>
      </c>
      <c r="J155" t="s">
        <v>693</v>
      </c>
      <c r="K155" t="s">
        <v>517</v>
      </c>
      <c r="L155" t="s">
        <v>518</v>
      </c>
    </row>
    <row r="156" spans="2:12">
      <c r="B156" t="s">
        <v>788</v>
      </c>
      <c r="C156" t="s">
        <v>789</v>
      </c>
      <c r="D156" t="s">
        <v>512</v>
      </c>
      <c r="E156" t="s">
        <v>513</v>
      </c>
      <c r="F156" t="s">
        <v>485</v>
      </c>
      <c r="G156" t="s">
        <v>487</v>
      </c>
      <c r="H156" t="s">
        <v>548</v>
      </c>
      <c r="I156" t="s">
        <v>549</v>
      </c>
      <c r="J156" t="s">
        <v>693</v>
      </c>
      <c r="K156" t="s">
        <v>517</v>
      </c>
      <c r="L156" t="s">
        <v>518</v>
      </c>
    </row>
    <row r="157" spans="2:12">
      <c r="B157" t="s">
        <v>790</v>
      </c>
      <c r="C157" t="s">
        <v>791</v>
      </c>
      <c r="D157" t="s">
        <v>512</v>
      </c>
      <c r="E157" t="s">
        <v>513</v>
      </c>
      <c r="F157" t="s">
        <v>485</v>
      </c>
      <c r="G157" t="s">
        <v>487</v>
      </c>
      <c r="H157" t="s">
        <v>548</v>
      </c>
      <c r="I157" t="s">
        <v>549</v>
      </c>
      <c r="J157" t="s">
        <v>693</v>
      </c>
      <c r="K157" t="s">
        <v>517</v>
      </c>
      <c r="L157" t="s">
        <v>518</v>
      </c>
    </row>
    <row r="158" spans="2:12">
      <c r="B158" t="s">
        <v>792</v>
      </c>
      <c r="C158" t="s">
        <v>793</v>
      </c>
      <c r="D158" t="s">
        <v>512</v>
      </c>
      <c r="E158" t="s">
        <v>513</v>
      </c>
      <c r="F158" t="s">
        <v>485</v>
      </c>
      <c r="G158" t="s">
        <v>487</v>
      </c>
      <c r="H158" t="s">
        <v>548</v>
      </c>
      <c r="I158" t="s">
        <v>549</v>
      </c>
      <c r="J158" t="s">
        <v>693</v>
      </c>
      <c r="K158" t="s">
        <v>517</v>
      </c>
      <c r="L158" t="s">
        <v>518</v>
      </c>
    </row>
    <row r="159" spans="2:12">
      <c r="B159" t="s">
        <v>794</v>
      </c>
      <c r="C159" t="s">
        <v>795</v>
      </c>
      <c r="D159" t="s">
        <v>512</v>
      </c>
      <c r="E159" t="s">
        <v>513</v>
      </c>
      <c r="F159" t="s">
        <v>485</v>
      </c>
      <c r="G159" t="s">
        <v>487</v>
      </c>
      <c r="H159" t="s">
        <v>548</v>
      </c>
      <c r="I159" t="s">
        <v>549</v>
      </c>
      <c r="J159" t="s">
        <v>693</v>
      </c>
      <c r="K159" t="s">
        <v>517</v>
      </c>
      <c r="L159" t="s">
        <v>518</v>
      </c>
    </row>
    <row r="160" spans="2:12">
      <c r="B160" t="s">
        <v>796</v>
      </c>
      <c r="C160" t="s">
        <v>797</v>
      </c>
      <c r="D160" t="s">
        <v>512</v>
      </c>
      <c r="E160" t="s">
        <v>513</v>
      </c>
      <c r="F160" t="s">
        <v>485</v>
      </c>
      <c r="G160" t="s">
        <v>487</v>
      </c>
      <c r="H160" t="s">
        <v>548</v>
      </c>
      <c r="I160" t="s">
        <v>549</v>
      </c>
      <c r="J160" t="s">
        <v>693</v>
      </c>
      <c r="K160" t="s">
        <v>517</v>
      </c>
      <c r="L160" t="s">
        <v>518</v>
      </c>
    </row>
    <row r="161" spans="2:12">
      <c r="B161" t="s">
        <v>798</v>
      </c>
      <c r="C161" t="s">
        <v>799</v>
      </c>
      <c r="D161" t="s">
        <v>512</v>
      </c>
      <c r="E161" t="s">
        <v>513</v>
      </c>
      <c r="F161" t="s">
        <v>485</v>
      </c>
      <c r="G161" t="s">
        <v>487</v>
      </c>
      <c r="H161" t="s">
        <v>548</v>
      </c>
      <c r="I161" t="s">
        <v>549</v>
      </c>
      <c r="J161" t="s">
        <v>693</v>
      </c>
      <c r="K161" t="s">
        <v>517</v>
      </c>
      <c r="L161" t="s">
        <v>518</v>
      </c>
    </row>
    <row r="162" spans="2:12">
      <c r="B162" t="s">
        <v>800</v>
      </c>
      <c r="C162" t="s">
        <v>801</v>
      </c>
      <c r="D162" t="s">
        <v>512</v>
      </c>
      <c r="E162" t="s">
        <v>513</v>
      </c>
      <c r="F162" t="s">
        <v>485</v>
      </c>
      <c r="G162" t="s">
        <v>487</v>
      </c>
      <c r="H162" t="s">
        <v>548</v>
      </c>
      <c r="I162" t="s">
        <v>549</v>
      </c>
      <c r="J162" t="s">
        <v>693</v>
      </c>
      <c r="K162" t="s">
        <v>517</v>
      </c>
      <c r="L162" t="s">
        <v>518</v>
      </c>
    </row>
    <row r="163" spans="2:12">
      <c r="B163" t="s">
        <v>802</v>
      </c>
      <c r="C163" t="s">
        <v>803</v>
      </c>
      <c r="D163" t="s">
        <v>512</v>
      </c>
      <c r="E163" t="s">
        <v>513</v>
      </c>
      <c r="F163" t="s">
        <v>485</v>
      </c>
      <c r="G163" t="s">
        <v>487</v>
      </c>
      <c r="H163" t="s">
        <v>548</v>
      </c>
      <c r="I163" t="s">
        <v>549</v>
      </c>
      <c r="J163" t="s">
        <v>693</v>
      </c>
      <c r="K163" t="s">
        <v>517</v>
      </c>
      <c r="L163" t="s">
        <v>518</v>
      </c>
    </row>
    <row r="164" spans="2:12">
      <c r="B164" t="s">
        <v>804</v>
      </c>
      <c r="C164" t="s">
        <v>805</v>
      </c>
      <c r="D164" t="s">
        <v>512</v>
      </c>
      <c r="E164" t="s">
        <v>513</v>
      </c>
      <c r="F164" t="s">
        <v>485</v>
      </c>
      <c r="G164" t="s">
        <v>487</v>
      </c>
      <c r="H164" t="s">
        <v>548</v>
      </c>
      <c r="I164" t="s">
        <v>549</v>
      </c>
      <c r="J164" t="s">
        <v>693</v>
      </c>
      <c r="K164" t="s">
        <v>517</v>
      </c>
      <c r="L164" t="s">
        <v>518</v>
      </c>
    </row>
    <row r="165" spans="2:12">
      <c r="B165" t="s">
        <v>806</v>
      </c>
      <c r="C165" t="s">
        <v>807</v>
      </c>
      <c r="D165" t="s">
        <v>512</v>
      </c>
      <c r="E165" t="s">
        <v>513</v>
      </c>
      <c r="F165" t="s">
        <v>485</v>
      </c>
      <c r="G165" t="s">
        <v>487</v>
      </c>
      <c r="H165" t="s">
        <v>548</v>
      </c>
      <c r="I165" t="s">
        <v>549</v>
      </c>
      <c r="J165" t="s">
        <v>693</v>
      </c>
      <c r="K165" t="s">
        <v>517</v>
      </c>
      <c r="L165" t="s">
        <v>518</v>
      </c>
    </row>
    <row r="166" spans="2:12">
      <c r="B166" t="s">
        <v>808</v>
      </c>
      <c r="C166" t="s">
        <v>809</v>
      </c>
      <c r="D166" t="s">
        <v>512</v>
      </c>
      <c r="E166" t="s">
        <v>513</v>
      </c>
      <c r="F166" t="s">
        <v>485</v>
      </c>
      <c r="G166" t="s">
        <v>487</v>
      </c>
      <c r="H166" t="s">
        <v>548</v>
      </c>
      <c r="I166" t="s">
        <v>549</v>
      </c>
      <c r="J166" t="s">
        <v>693</v>
      </c>
      <c r="K166" t="s">
        <v>517</v>
      </c>
      <c r="L166" t="s">
        <v>518</v>
      </c>
    </row>
    <row r="167" spans="2:12">
      <c r="B167" t="s">
        <v>810</v>
      </c>
      <c r="C167" t="s">
        <v>811</v>
      </c>
      <c r="D167" t="s">
        <v>512</v>
      </c>
      <c r="E167" t="s">
        <v>513</v>
      </c>
      <c r="F167" t="s">
        <v>485</v>
      </c>
      <c r="G167" t="s">
        <v>487</v>
      </c>
      <c r="H167" t="s">
        <v>548</v>
      </c>
      <c r="I167" t="s">
        <v>549</v>
      </c>
      <c r="J167" t="s">
        <v>693</v>
      </c>
      <c r="K167" t="s">
        <v>517</v>
      </c>
      <c r="L167" t="s">
        <v>518</v>
      </c>
    </row>
    <row r="168" spans="2:12">
      <c r="B168" t="s">
        <v>812</v>
      </c>
      <c r="C168" t="s">
        <v>813</v>
      </c>
      <c r="D168" t="s">
        <v>512</v>
      </c>
      <c r="E168" t="s">
        <v>513</v>
      </c>
      <c r="F168" t="s">
        <v>485</v>
      </c>
      <c r="G168" t="s">
        <v>487</v>
      </c>
      <c r="H168" t="s">
        <v>548</v>
      </c>
      <c r="I168" t="s">
        <v>549</v>
      </c>
      <c r="J168" t="s">
        <v>693</v>
      </c>
      <c r="K168" t="s">
        <v>517</v>
      </c>
      <c r="L168" t="s">
        <v>518</v>
      </c>
    </row>
    <row r="169" spans="2:12">
      <c r="B169" t="s">
        <v>814</v>
      </c>
      <c r="C169" t="s">
        <v>815</v>
      </c>
      <c r="D169" t="s">
        <v>512</v>
      </c>
      <c r="E169" t="s">
        <v>513</v>
      </c>
      <c r="F169" t="s">
        <v>485</v>
      </c>
      <c r="G169" t="s">
        <v>487</v>
      </c>
      <c r="H169" t="s">
        <v>548</v>
      </c>
      <c r="I169" t="s">
        <v>549</v>
      </c>
      <c r="J169" t="s">
        <v>693</v>
      </c>
      <c r="K169" t="s">
        <v>517</v>
      </c>
      <c r="L169" t="s">
        <v>518</v>
      </c>
    </row>
    <row r="170" spans="2:12">
      <c r="B170" t="s">
        <v>816</v>
      </c>
      <c r="C170" t="s">
        <v>817</v>
      </c>
      <c r="D170" t="s">
        <v>512</v>
      </c>
      <c r="E170" t="s">
        <v>513</v>
      </c>
      <c r="F170" t="s">
        <v>485</v>
      </c>
      <c r="G170" t="s">
        <v>487</v>
      </c>
      <c r="H170" t="s">
        <v>548</v>
      </c>
      <c r="I170" t="s">
        <v>549</v>
      </c>
      <c r="J170" t="s">
        <v>693</v>
      </c>
      <c r="K170" t="s">
        <v>517</v>
      </c>
      <c r="L170" t="s">
        <v>518</v>
      </c>
    </row>
    <row r="171" spans="2:12">
      <c r="B171" t="s">
        <v>818</v>
      </c>
      <c r="C171" t="s">
        <v>819</v>
      </c>
      <c r="D171" t="s">
        <v>512</v>
      </c>
      <c r="E171" t="s">
        <v>513</v>
      </c>
      <c r="F171" t="s">
        <v>485</v>
      </c>
      <c r="G171" t="s">
        <v>487</v>
      </c>
      <c r="H171" t="s">
        <v>548</v>
      </c>
      <c r="I171" t="s">
        <v>549</v>
      </c>
      <c r="J171" t="s">
        <v>693</v>
      </c>
      <c r="K171" t="s">
        <v>517</v>
      </c>
      <c r="L171" t="s">
        <v>518</v>
      </c>
    </row>
    <row r="172" spans="2:12">
      <c r="B172" t="s">
        <v>820</v>
      </c>
      <c r="C172" t="s">
        <v>821</v>
      </c>
      <c r="D172" t="s">
        <v>512</v>
      </c>
      <c r="E172" t="s">
        <v>513</v>
      </c>
      <c r="F172" t="s">
        <v>485</v>
      </c>
      <c r="G172" t="s">
        <v>487</v>
      </c>
      <c r="H172" t="s">
        <v>548</v>
      </c>
      <c r="I172" t="s">
        <v>549</v>
      </c>
      <c r="J172" t="s">
        <v>693</v>
      </c>
      <c r="K172" t="s">
        <v>517</v>
      </c>
      <c r="L172" t="s">
        <v>518</v>
      </c>
    </row>
    <row r="173" spans="2:12">
      <c r="B173" t="s">
        <v>822</v>
      </c>
      <c r="C173" t="s">
        <v>823</v>
      </c>
      <c r="D173" t="s">
        <v>512</v>
      </c>
      <c r="E173" t="s">
        <v>513</v>
      </c>
      <c r="F173" t="s">
        <v>485</v>
      </c>
      <c r="G173" t="s">
        <v>487</v>
      </c>
      <c r="H173" t="s">
        <v>548</v>
      </c>
      <c r="I173" t="s">
        <v>549</v>
      </c>
      <c r="J173" t="s">
        <v>693</v>
      </c>
      <c r="K173" t="s">
        <v>517</v>
      </c>
      <c r="L173" t="s">
        <v>518</v>
      </c>
    </row>
    <row r="174" spans="2:12">
      <c r="B174" t="s">
        <v>824</v>
      </c>
      <c r="C174" t="s">
        <v>825</v>
      </c>
      <c r="D174" t="s">
        <v>512</v>
      </c>
      <c r="E174" t="s">
        <v>513</v>
      </c>
      <c r="F174" t="s">
        <v>485</v>
      </c>
      <c r="G174" t="s">
        <v>487</v>
      </c>
      <c r="H174" t="s">
        <v>548</v>
      </c>
      <c r="I174" t="s">
        <v>549</v>
      </c>
      <c r="J174" t="s">
        <v>693</v>
      </c>
      <c r="K174" t="s">
        <v>517</v>
      </c>
      <c r="L174" t="s">
        <v>518</v>
      </c>
    </row>
    <row r="175" spans="2:12">
      <c r="B175" t="s">
        <v>826</v>
      </c>
      <c r="C175" t="s">
        <v>827</v>
      </c>
      <c r="D175" t="s">
        <v>512</v>
      </c>
      <c r="E175" t="s">
        <v>513</v>
      </c>
      <c r="F175" t="s">
        <v>485</v>
      </c>
      <c r="G175" t="s">
        <v>487</v>
      </c>
      <c r="H175" t="s">
        <v>548</v>
      </c>
      <c r="I175" t="s">
        <v>549</v>
      </c>
      <c r="J175" t="s">
        <v>693</v>
      </c>
      <c r="K175" t="s">
        <v>517</v>
      </c>
      <c r="L175" t="s">
        <v>518</v>
      </c>
    </row>
    <row r="176" spans="2:12">
      <c r="B176" t="s">
        <v>828</v>
      </c>
      <c r="C176" t="s">
        <v>829</v>
      </c>
      <c r="D176" t="s">
        <v>512</v>
      </c>
      <c r="E176" t="s">
        <v>513</v>
      </c>
      <c r="F176" t="s">
        <v>485</v>
      </c>
      <c r="G176" t="s">
        <v>487</v>
      </c>
      <c r="H176" t="s">
        <v>548</v>
      </c>
      <c r="I176" t="s">
        <v>549</v>
      </c>
      <c r="J176" t="s">
        <v>693</v>
      </c>
      <c r="K176" t="s">
        <v>517</v>
      </c>
      <c r="L176" t="s">
        <v>518</v>
      </c>
    </row>
    <row r="177" spans="2:12">
      <c r="B177" t="s">
        <v>830</v>
      </c>
      <c r="C177" t="s">
        <v>831</v>
      </c>
      <c r="D177" t="s">
        <v>512</v>
      </c>
      <c r="E177" t="s">
        <v>513</v>
      </c>
      <c r="F177" t="s">
        <v>485</v>
      </c>
      <c r="G177" t="s">
        <v>487</v>
      </c>
      <c r="H177" t="s">
        <v>548</v>
      </c>
      <c r="I177" t="s">
        <v>549</v>
      </c>
      <c r="J177" t="s">
        <v>693</v>
      </c>
      <c r="K177" t="s">
        <v>517</v>
      </c>
      <c r="L177" t="s">
        <v>518</v>
      </c>
    </row>
    <row r="178" spans="2:12">
      <c r="B178" t="s">
        <v>832</v>
      </c>
      <c r="C178" t="s">
        <v>833</v>
      </c>
      <c r="D178" t="s">
        <v>512</v>
      </c>
      <c r="E178" t="s">
        <v>513</v>
      </c>
      <c r="F178" t="s">
        <v>485</v>
      </c>
      <c r="G178" t="s">
        <v>487</v>
      </c>
      <c r="H178" t="s">
        <v>548</v>
      </c>
      <c r="I178" t="s">
        <v>549</v>
      </c>
      <c r="J178" t="s">
        <v>693</v>
      </c>
      <c r="K178" t="s">
        <v>517</v>
      </c>
      <c r="L178" t="s">
        <v>518</v>
      </c>
    </row>
    <row r="179" spans="2:12">
      <c r="B179" t="s">
        <v>834</v>
      </c>
      <c r="C179" t="s">
        <v>835</v>
      </c>
      <c r="D179" t="s">
        <v>512</v>
      </c>
      <c r="E179" t="s">
        <v>513</v>
      </c>
      <c r="F179" t="s">
        <v>485</v>
      </c>
      <c r="G179" t="s">
        <v>487</v>
      </c>
      <c r="H179" t="s">
        <v>548</v>
      </c>
      <c r="I179" t="s">
        <v>549</v>
      </c>
      <c r="J179" t="s">
        <v>693</v>
      </c>
      <c r="K179" t="s">
        <v>517</v>
      </c>
      <c r="L179" t="s">
        <v>518</v>
      </c>
    </row>
    <row r="180" spans="2:12">
      <c r="B180" t="s">
        <v>836</v>
      </c>
      <c r="C180" t="s">
        <v>837</v>
      </c>
      <c r="D180" t="s">
        <v>512</v>
      </c>
      <c r="E180" t="s">
        <v>513</v>
      </c>
      <c r="F180" t="s">
        <v>485</v>
      </c>
      <c r="G180" t="s">
        <v>487</v>
      </c>
      <c r="H180" t="s">
        <v>548</v>
      </c>
      <c r="I180" t="s">
        <v>549</v>
      </c>
      <c r="J180" t="s">
        <v>693</v>
      </c>
      <c r="K180" t="s">
        <v>517</v>
      </c>
      <c r="L180" t="s">
        <v>518</v>
      </c>
    </row>
    <row r="181" spans="2:12">
      <c r="B181" t="s">
        <v>838</v>
      </c>
      <c r="C181" t="s">
        <v>839</v>
      </c>
      <c r="D181" t="s">
        <v>512</v>
      </c>
      <c r="E181" t="s">
        <v>513</v>
      </c>
      <c r="F181" t="s">
        <v>485</v>
      </c>
      <c r="G181" t="s">
        <v>487</v>
      </c>
      <c r="H181" t="s">
        <v>548</v>
      </c>
      <c r="I181" t="s">
        <v>549</v>
      </c>
      <c r="J181" t="s">
        <v>693</v>
      </c>
      <c r="K181" t="s">
        <v>517</v>
      </c>
      <c r="L181" t="s">
        <v>518</v>
      </c>
    </row>
    <row r="182" spans="2:12">
      <c r="B182" t="s">
        <v>840</v>
      </c>
      <c r="C182" t="s">
        <v>841</v>
      </c>
      <c r="D182" t="s">
        <v>512</v>
      </c>
      <c r="E182" t="s">
        <v>513</v>
      </c>
      <c r="F182" t="s">
        <v>485</v>
      </c>
      <c r="G182" t="s">
        <v>487</v>
      </c>
      <c r="H182" t="s">
        <v>548</v>
      </c>
      <c r="I182" t="s">
        <v>549</v>
      </c>
      <c r="J182" t="s">
        <v>693</v>
      </c>
      <c r="K182" t="s">
        <v>517</v>
      </c>
      <c r="L182" t="s">
        <v>518</v>
      </c>
    </row>
    <row r="183" spans="2:12">
      <c r="B183" t="s">
        <v>842</v>
      </c>
      <c r="C183" t="s">
        <v>843</v>
      </c>
      <c r="D183" t="s">
        <v>512</v>
      </c>
      <c r="E183" t="s">
        <v>513</v>
      </c>
      <c r="F183" t="s">
        <v>485</v>
      </c>
      <c r="G183" t="s">
        <v>487</v>
      </c>
      <c r="H183" t="s">
        <v>548</v>
      </c>
      <c r="I183" t="s">
        <v>549</v>
      </c>
      <c r="J183" t="s">
        <v>693</v>
      </c>
      <c r="K183" t="s">
        <v>517</v>
      </c>
      <c r="L183" t="s">
        <v>518</v>
      </c>
    </row>
    <row r="184" spans="2:12">
      <c r="B184" t="s">
        <v>844</v>
      </c>
      <c r="C184" t="s">
        <v>845</v>
      </c>
      <c r="D184" t="s">
        <v>512</v>
      </c>
      <c r="E184" t="s">
        <v>513</v>
      </c>
      <c r="F184" t="s">
        <v>485</v>
      </c>
      <c r="G184" t="s">
        <v>487</v>
      </c>
      <c r="H184" t="s">
        <v>548</v>
      </c>
      <c r="I184" t="s">
        <v>549</v>
      </c>
      <c r="J184" t="s">
        <v>693</v>
      </c>
      <c r="K184" t="s">
        <v>517</v>
      </c>
      <c r="L184" t="s">
        <v>518</v>
      </c>
    </row>
    <row r="185" spans="2:12">
      <c r="B185" t="s">
        <v>846</v>
      </c>
      <c r="C185" t="s">
        <v>847</v>
      </c>
      <c r="D185" t="s">
        <v>512</v>
      </c>
      <c r="E185" t="s">
        <v>513</v>
      </c>
      <c r="F185" t="s">
        <v>485</v>
      </c>
      <c r="G185" t="s">
        <v>487</v>
      </c>
      <c r="H185" t="s">
        <v>548</v>
      </c>
      <c r="I185" t="s">
        <v>549</v>
      </c>
      <c r="J185" t="s">
        <v>693</v>
      </c>
      <c r="K185" t="s">
        <v>517</v>
      </c>
      <c r="L185" t="s">
        <v>518</v>
      </c>
    </row>
    <row r="186" spans="2:12">
      <c r="B186" t="s">
        <v>848</v>
      </c>
      <c r="C186" t="s">
        <v>849</v>
      </c>
      <c r="D186" t="s">
        <v>512</v>
      </c>
      <c r="E186" t="s">
        <v>513</v>
      </c>
      <c r="F186" t="s">
        <v>485</v>
      </c>
      <c r="G186" t="s">
        <v>487</v>
      </c>
      <c r="H186" t="s">
        <v>548</v>
      </c>
      <c r="I186" t="s">
        <v>549</v>
      </c>
      <c r="J186" t="s">
        <v>693</v>
      </c>
      <c r="K186" t="s">
        <v>517</v>
      </c>
      <c r="L186" t="s">
        <v>518</v>
      </c>
    </row>
    <row r="187" spans="2:12">
      <c r="B187" t="s">
        <v>850</v>
      </c>
      <c r="C187" t="s">
        <v>851</v>
      </c>
      <c r="D187" t="s">
        <v>512</v>
      </c>
      <c r="E187" t="s">
        <v>513</v>
      </c>
      <c r="F187" t="s">
        <v>485</v>
      </c>
      <c r="G187" t="s">
        <v>487</v>
      </c>
      <c r="H187" t="s">
        <v>548</v>
      </c>
      <c r="I187" t="s">
        <v>549</v>
      </c>
      <c r="J187" t="s">
        <v>693</v>
      </c>
      <c r="K187" t="s">
        <v>517</v>
      </c>
      <c r="L187" t="s">
        <v>518</v>
      </c>
    </row>
    <row r="188" spans="2:12">
      <c r="B188" t="s">
        <v>852</v>
      </c>
      <c r="C188" t="s">
        <v>853</v>
      </c>
      <c r="D188" t="s">
        <v>512</v>
      </c>
      <c r="E188" t="s">
        <v>513</v>
      </c>
      <c r="F188" t="s">
        <v>485</v>
      </c>
      <c r="G188" t="s">
        <v>487</v>
      </c>
      <c r="H188" t="s">
        <v>548</v>
      </c>
      <c r="I188" t="s">
        <v>549</v>
      </c>
      <c r="J188" t="s">
        <v>693</v>
      </c>
      <c r="K188" t="s">
        <v>517</v>
      </c>
      <c r="L188" t="s">
        <v>518</v>
      </c>
    </row>
    <row r="189" spans="2:12">
      <c r="B189" t="s">
        <v>854</v>
      </c>
      <c r="C189" t="s">
        <v>855</v>
      </c>
      <c r="D189" t="s">
        <v>512</v>
      </c>
      <c r="E189" t="s">
        <v>513</v>
      </c>
      <c r="F189" t="s">
        <v>485</v>
      </c>
      <c r="G189" t="s">
        <v>487</v>
      </c>
      <c r="H189" t="s">
        <v>548</v>
      </c>
      <c r="I189" t="s">
        <v>549</v>
      </c>
      <c r="J189" t="s">
        <v>693</v>
      </c>
      <c r="K189" t="s">
        <v>517</v>
      </c>
      <c r="L189" t="s">
        <v>518</v>
      </c>
    </row>
    <row r="190" spans="2:12">
      <c r="B190" t="s">
        <v>856</v>
      </c>
      <c r="C190" t="s">
        <v>857</v>
      </c>
      <c r="D190" t="s">
        <v>512</v>
      </c>
      <c r="E190" t="s">
        <v>513</v>
      </c>
      <c r="F190" t="s">
        <v>485</v>
      </c>
      <c r="G190" t="s">
        <v>487</v>
      </c>
      <c r="H190" t="s">
        <v>548</v>
      </c>
      <c r="I190" t="s">
        <v>549</v>
      </c>
      <c r="J190" t="s">
        <v>693</v>
      </c>
      <c r="K190" t="s">
        <v>517</v>
      </c>
      <c r="L190" t="s">
        <v>518</v>
      </c>
    </row>
    <row r="191" spans="2:12">
      <c r="B191" t="s">
        <v>858</v>
      </c>
      <c r="C191" t="s">
        <v>859</v>
      </c>
      <c r="D191" t="s">
        <v>512</v>
      </c>
      <c r="E191" t="s">
        <v>513</v>
      </c>
      <c r="F191" t="s">
        <v>485</v>
      </c>
      <c r="G191" t="s">
        <v>487</v>
      </c>
      <c r="H191" t="s">
        <v>548</v>
      </c>
      <c r="I191" t="s">
        <v>549</v>
      </c>
      <c r="J191" t="s">
        <v>693</v>
      </c>
      <c r="K191" t="s">
        <v>517</v>
      </c>
      <c r="L191" t="s">
        <v>518</v>
      </c>
    </row>
    <row r="192" spans="2:12">
      <c r="B192" t="s">
        <v>860</v>
      </c>
      <c r="C192" t="s">
        <v>861</v>
      </c>
      <c r="D192" t="s">
        <v>512</v>
      </c>
      <c r="E192" t="s">
        <v>513</v>
      </c>
      <c r="F192" t="s">
        <v>485</v>
      </c>
      <c r="G192" t="s">
        <v>487</v>
      </c>
      <c r="H192" t="s">
        <v>548</v>
      </c>
      <c r="I192" t="s">
        <v>549</v>
      </c>
      <c r="J192" t="s">
        <v>693</v>
      </c>
      <c r="K192" t="s">
        <v>517</v>
      </c>
      <c r="L192" t="s">
        <v>518</v>
      </c>
    </row>
    <row r="193" spans="2:12">
      <c r="B193" t="s">
        <v>862</v>
      </c>
      <c r="C193" t="s">
        <v>863</v>
      </c>
      <c r="D193" t="s">
        <v>512</v>
      </c>
      <c r="E193" t="s">
        <v>513</v>
      </c>
      <c r="F193" t="s">
        <v>485</v>
      </c>
      <c r="G193" t="s">
        <v>487</v>
      </c>
      <c r="H193" t="s">
        <v>548</v>
      </c>
      <c r="I193" t="s">
        <v>549</v>
      </c>
      <c r="J193" t="s">
        <v>693</v>
      </c>
      <c r="K193" t="s">
        <v>517</v>
      </c>
      <c r="L193" t="s">
        <v>518</v>
      </c>
    </row>
    <row r="194" spans="2:12">
      <c r="B194" t="s">
        <v>864</v>
      </c>
      <c r="C194" t="s">
        <v>865</v>
      </c>
      <c r="D194" t="s">
        <v>512</v>
      </c>
      <c r="E194" t="s">
        <v>513</v>
      </c>
      <c r="F194" t="s">
        <v>485</v>
      </c>
      <c r="G194" t="s">
        <v>487</v>
      </c>
      <c r="H194" t="s">
        <v>548</v>
      </c>
      <c r="I194" t="s">
        <v>549</v>
      </c>
      <c r="J194" t="s">
        <v>693</v>
      </c>
      <c r="K194" t="s">
        <v>517</v>
      </c>
      <c r="L194" t="s">
        <v>518</v>
      </c>
    </row>
    <row r="195" spans="2:12">
      <c r="B195" t="s">
        <v>866</v>
      </c>
      <c r="C195" t="s">
        <v>867</v>
      </c>
      <c r="D195" t="s">
        <v>512</v>
      </c>
      <c r="E195" t="s">
        <v>513</v>
      </c>
      <c r="F195" t="s">
        <v>485</v>
      </c>
      <c r="G195" t="s">
        <v>487</v>
      </c>
      <c r="H195" t="s">
        <v>548</v>
      </c>
      <c r="I195" t="s">
        <v>549</v>
      </c>
      <c r="J195" t="s">
        <v>693</v>
      </c>
      <c r="K195" t="s">
        <v>517</v>
      </c>
      <c r="L195" t="s">
        <v>518</v>
      </c>
    </row>
    <row r="196" spans="2:12">
      <c r="B196" t="s">
        <v>868</v>
      </c>
      <c r="C196" t="s">
        <v>869</v>
      </c>
      <c r="D196" t="s">
        <v>512</v>
      </c>
      <c r="E196" t="s">
        <v>513</v>
      </c>
      <c r="F196" t="s">
        <v>485</v>
      </c>
      <c r="G196" t="s">
        <v>487</v>
      </c>
      <c r="H196" t="s">
        <v>548</v>
      </c>
      <c r="I196" t="s">
        <v>549</v>
      </c>
      <c r="J196" t="s">
        <v>693</v>
      </c>
      <c r="K196" t="s">
        <v>517</v>
      </c>
      <c r="L196" t="s">
        <v>518</v>
      </c>
    </row>
    <row r="197" spans="2:12">
      <c r="B197" t="s">
        <v>870</v>
      </c>
      <c r="C197" t="s">
        <v>871</v>
      </c>
      <c r="D197" t="s">
        <v>512</v>
      </c>
      <c r="E197" t="s">
        <v>513</v>
      </c>
      <c r="F197" t="s">
        <v>485</v>
      </c>
      <c r="G197" t="s">
        <v>487</v>
      </c>
      <c r="H197" t="s">
        <v>548</v>
      </c>
      <c r="I197" t="s">
        <v>549</v>
      </c>
      <c r="J197" t="s">
        <v>693</v>
      </c>
      <c r="K197" t="s">
        <v>517</v>
      </c>
      <c r="L197" t="s">
        <v>518</v>
      </c>
    </row>
    <row r="198" spans="2:12">
      <c r="B198" t="s">
        <v>872</v>
      </c>
      <c r="C198" t="s">
        <v>873</v>
      </c>
      <c r="D198" t="s">
        <v>512</v>
      </c>
      <c r="E198" t="s">
        <v>513</v>
      </c>
      <c r="F198" t="s">
        <v>485</v>
      </c>
      <c r="G198" t="s">
        <v>487</v>
      </c>
      <c r="H198" t="s">
        <v>548</v>
      </c>
      <c r="I198" t="s">
        <v>549</v>
      </c>
      <c r="J198" t="s">
        <v>693</v>
      </c>
      <c r="K198" t="s">
        <v>517</v>
      </c>
      <c r="L198" t="s">
        <v>518</v>
      </c>
    </row>
    <row r="199" spans="2:12">
      <c r="B199" t="s">
        <v>874</v>
      </c>
      <c r="C199" t="s">
        <v>875</v>
      </c>
      <c r="D199" t="s">
        <v>512</v>
      </c>
      <c r="E199" t="s">
        <v>513</v>
      </c>
      <c r="F199" t="s">
        <v>485</v>
      </c>
      <c r="G199" t="s">
        <v>487</v>
      </c>
      <c r="H199" t="s">
        <v>548</v>
      </c>
      <c r="I199" t="s">
        <v>549</v>
      </c>
      <c r="J199" t="s">
        <v>693</v>
      </c>
      <c r="K199" t="s">
        <v>517</v>
      </c>
      <c r="L199" t="s">
        <v>518</v>
      </c>
    </row>
    <row r="200" spans="2:12">
      <c r="B200" t="s">
        <v>876</v>
      </c>
      <c r="C200" t="s">
        <v>877</v>
      </c>
      <c r="D200" t="s">
        <v>512</v>
      </c>
      <c r="E200" t="s">
        <v>513</v>
      </c>
      <c r="F200" t="s">
        <v>485</v>
      </c>
      <c r="G200" t="s">
        <v>487</v>
      </c>
      <c r="H200" t="s">
        <v>548</v>
      </c>
      <c r="I200" t="s">
        <v>549</v>
      </c>
      <c r="J200" t="s">
        <v>693</v>
      </c>
      <c r="K200" t="s">
        <v>517</v>
      </c>
      <c r="L200" t="s">
        <v>518</v>
      </c>
    </row>
    <row r="201" spans="2:12">
      <c r="B201" t="s">
        <v>878</v>
      </c>
      <c r="C201" t="s">
        <v>879</v>
      </c>
      <c r="D201" t="s">
        <v>512</v>
      </c>
      <c r="E201" t="s">
        <v>513</v>
      </c>
      <c r="F201" t="s">
        <v>485</v>
      </c>
      <c r="G201" t="s">
        <v>487</v>
      </c>
      <c r="H201" t="s">
        <v>548</v>
      </c>
      <c r="I201" t="s">
        <v>549</v>
      </c>
      <c r="J201" t="s">
        <v>693</v>
      </c>
      <c r="K201" t="s">
        <v>517</v>
      </c>
      <c r="L201" t="s">
        <v>518</v>
      </c>
    </row>
    <row r="202" spans="2:12">
      <c r="B202" t="s">
        <v>880</v>
      </c>
      <c r="C202" t="s">
        <v>881</v>
      </c>
      <c r="D202" t="s">
        <v>512</v>
      </c>
      <c r="E202" t="s">
        <v>513</v>
      </c>
      <c r="F202" t="s">
        <v>485</v>
      </c>
      <c r="G202" t="s">
        <v>487</v>
      </c>
      <c r="H202" t="s">
        <v>548</v>
      </c>
      <c r="I202" t="s">
        <v>549</v>
      </c>
      <c r="J202" t="s">
        <v>693</v>
      </c>
      <c r="K202" t="s">
        <v>517</v>
      </c>
      <c r="L202" t="s">
        <v>518</v>
      </c>
    </row>
    <row r="203" spans="2:12">
      <c r="B203" t="s">
        <v>882</v>
      </c>
      <c r="C203" t="s">
        <v>883</v>
      </c>
      <c r="D203" t="s">
        <v>512</v>
      </c>
      <c r="E203" t="s">
        <v>513</v>
      </c>
      <c r="F203" t="s">
        <v>485</v>
      </c>
      <c r="G203" t="s">
        <v>487</v>
      </c>
      <c r="H203" t="s">
        <v>548</v>
      </c>
      <c r="I203" t="s">
        <v>549</v>
      </c>
      <c r="J203" t="s">
        <v>693</v>
      </c>
      <c r="K203" t="s">
        <v>517</v>
      </c>
      <c r="L203" t="s">
        <v>518</v>
      </c>
    </row>
    <row r="204" spans="2:12">
      <c r="B204" t="s">
        <v>884</v>
      </c>
      <c r="C204" t="s">
        <v>885</v>
      </c>
      <c r="D204" t="s">
        <v>512</v>
      </c>
      <c r="E204" t="s">
        <v>513</v>
      </c>
      <c r="F204" t="s">
        <v>485</v>
      </c>
      <c r="G204" t="s">
        <v>487</v>
      </c>
      <c r="H204" t="s">
        <v>548</v>
      </c>
      <c r="I204" t="s">
        <v>549</v>
      </c>
      <c r="J204" t="s">
        <v>693</v>
      </c>
      <c r="K204" t="s">
        <v>517</v>
      </c>
      <c r="L204" t="s">
        <v>518</v>
      </c>
    </row>
    <row r="205" spans="2:12">
      <c r="B205" t="s">
        <v>886</v>
      </c>
      <c r="C205" t="s">
        <v>887</v>
      </c>
      <c r="D205" t="s">
        <v>512</v>
      </c>
      <c r="E205" t="s">
        <v>513</v>
      </c>
      <c r="F205" t="s">
        <v>485</v>
      </c>
      <c r="G205" t="s">
        <v>487</v>
      </c>
      <c r="H205" t="s">
        <v>548</v>
      </c>
      <c r="I205" t="s">
        <v>549</v>
      </c>
      <c r="J205" t="s">
        <v>693</v>
      </c>
      <c r="K205" t="s">
        <v>517</v>
      </c>
      <c r="L205" t="s">
        <v>518</v>
      </c>
    </row>
    <row r="206" spans="2:12">
      <c r="B206" t="s">
        <v>888</v>
      </c>
      <c r="C206" t="s">
        <v>889</v>
      </c>
      <c r="D206" t="s">
        <v>512</v>
      </c>
      <c r="E206" t="s">
        <v>513</v>
      </c>
      <c r="F206" t="s">
        <v>485</v>
      </c>
      <c r="G206" t="s">
        <v>487</v>
      </c>
      <c r="H206" t="s">
        <v>548</v>
      </c>
      <c r="I206" t="s">
        <v>549</v>
      </c>
      <c r="J206" t="s">
        <v>693</v>
      </c>
      <c r="K206" t="s">
        <v>517</v>
      </c>
      <c r="L206" t="s">
        <v>518</v>
      </c>
    </row>
    <row r="207" spans="2:12">
      <c r="B207" t="s">
        <v>890</v>
      </c>
      <c r="C207" t="s">
        <v>891</v>
      </c>
      <c r="D207" t="s">
        <v>512</v>
      </c>
      <c r="E207" t="s">
        <v>513</v>
      </c>
      <c r="F207" t="s">
        <v>485</v>
      </c>
      <c r="G207" t="s">
        <v>487</v>
      </c>
      <c r="H207" t="s">
        <v>548</v>
      </c>
      <c r="I207" t="s">
        <v>549</v>
      </c>
      <c r="J207" t="s">
        <v>693</v>
      </c>
      <c r="K207" t="s">
        <v>517</v>
      </c>
      <c r="L207" t="s">
        <v>518</v>
      </c>
    </row>
    <row r="208" spans="2:12">
      <c r="B208" t="s">
        <v>892</v>
      </c>
      <c r="C208" t="s">
        <v>893</v>
      </c>
      <c r="D208" t="s">
        <v>512</v>
      </c>
      <c r="E208" t="s">
        <v>513</v>
      </c>
      <c r="F208" t="s">
        <v>485</v>
      </c>
      <c r="G208" t="s">
        <v>487</v>
      </c>
      <c r="H208" t="s">
        <v>548</v>
      </c>
      <c r="I208" t="s">
        <v>549</v>
      </c>
      <c r="J208" t="s">
        <v>693</v>
      </c>
      <c r="K208" t="s">
        <v>517</v>
      </c>
      <c r="L208" t="s">
        <v>518</v>
      </c>
    </row>
    <row r="209" spans="2:12">
      <c r="B209" t="s">
        <v>894</v>
      </c>
      <c r="C209" t="s">
        <v>895</v>
      </c>
      <c r="D209" t="s">
        <v>512</v>
      </c>
      <c r="E209" t="s">
        <v>513</v>
      </c>
      <c r="F209" t="s">
        <v>485</v>
      </c>
      <c r="G209" t="s">
        <v>487</v>
      </c>
      <c r="H209" t="s">
        <v>548</v>
      </c>
      <c r="I209" t="s">
        <v>549</v>
      </c>
      <c r="J209" t="s">
        <v>693</v>
      </c>
      <c r="K209" t="s">
        <v>517</v>
      </c>
      <c r="L209" t="s">
        <v>518</v>
      </c>
    </row>
    <row r="210" spans="2:12">
      <c r="B210" t="s">
        <v>896</v>
      </c>
      <c r="C210" t="s">
        <v>897</v>
      </c>
      <c r="D210" t="s">
        <v>512</v>
      </c>
      <c r="E210" t="s">
        <v>513</v>
      </c>
      <c r="F210" t="s">
        <v>485</v>
      </c>
      <c r="G210" t="s">
        <v>487</v>
      </c>
      <c r="H210" t="s">
        <v>548</v>
      </c>
      <c r="I210" t="s">
        <v>549</v>
      </c>
      <c r="J210" t="s">
        <v>693</v>
      </c>
      <c r="K210" t="s">
        <v>517</v>
      </c>
      <c r="L210" t="s">
        <v>518</v>
      </c>
    </row>
    <row r="211" spans="2:12">
      <c r="B211" t="s">
        <v>898</v>
      </c>
      <c r="C211" t="s">
        <v>899</v>
      </c>
      <c r="D211" t="s">
        <v>512</v>
      </c>
      <c r="E211" t="s">
        <v>513</v>
      </c>
      <c r="F211" t="s">
        <v>485</v>
      </c>
      <c r="G211" t="s">
        <v>487</v>
      </c>
      <c r="H211" t="s">
        <v>548</v>
      </c>
      <c r="I211" t="s">
        <v>549</v>
      </c>
      <c r="J211" t="s">
        <v>693</v>
      </c>
      <c r="K211" t="s">
        <v>517</v>
      </c>
      <c r="L211" t="s">
        <v>518</v>
      </c>
    </row>
    <row r="212" spans="2:12">
      <c r="B212" t="s">
        <v>900</v>
      </c>
      <c r="C212" t="s">
        <v>901</v>
      </c>
      <c r="D212" t="s">
        <v>512</v>
      </c>
      <c r="E212" t="s">
        <v>513</v>
      </c>
      <c r="F212" t="s">
        <v>485</v>
      </c>
      <c r="G212" t="s">
        <v>487</v>
      </c>
      <c r="H212" t="s">
        <v>548</v>
      </c>
      <c r="I212" t="s">
        <v>549</v>
      </c>
      <c r="J212" t="s">
        <v>693</v>
      </c>
      <c r="K212" t="s">
        <v>517</v>
      </c>
      <c r="L212" t="s">
        <v>518</v>
      </c>
    </row>
    <row r="213" spans="2:12">
      <c r="B213" t="s">
        <v>902</v>
      </c>
      <c r="C213" t="s">
        <v>903</v>
      </c>
      <c r="D213" t="s">
        <v>512</v>
      </c>
      <c r="E213" t="s">
        <v>513</v>
      </c>
      <c r="F213" t="s">
        <v>485</v>
      </c>
      <c r="G213" t="s">
        <v>487</v>
      </c>
      <c r="H213" t="s">
        <v>548</v>
      </c>
      <c r="I213" t="s">
        <v>549</v>
      </c>
      <c r="J213" t="s">
        <v>693</v>
      </c>
      <c r="K213" t="s">
        <v>517</v>
      </c>
      <c r="L213" t="s">
        <v>518</v>
      </c>
    </row>
    <row r="214" spans="2:12">
      <c r="B214" t="s">
        <v>904</v>
      </c>
      <c r="C214" t="s">
        <v>905</v>
      </c>
      <c r="D214" t="s">
        <v>512</v>
      </c>
      <c r="E214" t="s">
        <v>513</v>
      </c>
      <c r="F214" t="s">
        <v>485</v>
      </c>
      <c r="G214" t="s">
        <v>487</v>
      </c>
      <c r="H214" t="s">
        <v>548</v>
      </c>
      <c r="I214" t="s">
        <v>549</v>
      </c>
      <c r="J214" t="s">
        <v>693</v>
      </c>
      <c r="K214" t="s">
        <v>517</v>
      </c>
      <c r="L214" t="s">
        <v>518</v>
      </c>
    </row>
    <row r="215" spans="2:12">
      <c r="B215" t="s">
        <v>906</v>
      </c>
      <c r="C215" t="s">
        <v>907</v>
      </c>
      <c r="D215" t="s">
        <v>512</v>
      </c>
      <c r="E215" t="s">
        <v>513</v>
      </c>
      <c r="F215" t="s">
        <v>485</v>
      </c>
      <c r="G215" t="s">
        <v>487</v>
      </c>
      <c r="H215" t="s">
        <v>548</v>
      </c>
      <c r="I215" t="s">
        <v>549</v>
      </c>
      <c r="J215" t="s">
        <v>693</v>
      </c>
      <c r="K215" t="s">
        <v>517</v>
      </c>
      <c r="L215" t="s">
        <v>518</v>
      </c>
    </row>
    <row r="216" spans="2:12">
      <c r="B216" t="s">
        <v>908</v>
      </c>
      <c r="C216" t="s">
        <v>909</v>
      </c>
      <c r="D216" t="s">
        <v>512</v>
      </c>
      <c r="E216" t="s">
        <v>513</v>
      </c>
      <c r="F216" t="s">
        <v>485</v>
      </c>
      <c r="G216" t="s">
        <v>487</v>
      </c>
      <c r="H216" t="s">
        <v>548</v>
      </c>
      <c r="I216" t="s">
        <v>549</v>
      </c>
      <c r="J216" t="s">
        <v>693</v>
      </c>
      <c r="K216" t="s">
        <v>517</v>
      </c>
      <c r="L216" t="s">
        <v>518</v>
      </c>
    </row>
    <row r="217" spans="2:12">
      <c r="B217" t="s">
        <v>910</v>
      </c>
      <c r="C217" t="s">
        <v>911</v>
      </c>
      <c r="D217" t="s">
        <v>512</v>
      </c>
      <c r="E217" t="s">
        <v>513</v>
      </c>
      <c r="F217" t="s">
        <v>485</v>
      </c>
      <c r="G217" t="s">
        <v>487</v>
      </c>
      <c r="H217" t="s">
        <v>548</v>
      </c>
      <c r="I217" t="s">
        <v>549</v>
      </c>
      <c r="J217" t="s">
        <v>693</v>
      </c>
      <c r="K217" t="s">
        <v>517</v>
      </c>
      <c r="L217" t="s">
        <v>518</v>
      </c>
    </row>
    <row r="218" spans="2:12">
      <c r="B218" t="s">
        <v>912</v>
      </c>
      <c r="C218" t="s">
        <v>913</v>
      </c>
      <c r="D218" t="s">
        <v>512</v>
      </c>
      <c r="E218" t="s">
        <v>513</v>
      </c>
      <c r="F218" t="s">
        <v>485</v>
      </c>
      <c r="G218" t="s">
        <v>487</v>
      </c>
      <c r="H218" t="s">
        <v>548</v>
      </c>
      <c r="I218" t="s">
        <v>549</v>
      </c>
      <c r="J218" t="s">
        <v>693</v>
      </c>
      <c r="K218" t="s">
        <v>517</v>
      </c>
      <c r="L218" t="s">
        <v>518</v>
      </c>
    </row>
    <row r="219" spans="2:12">
      <c r="B219" t="s">
        <v>914</v>
      </c>
      <c r="C219" t="s">
        <v>915</v>
      </c>
      <c r="D219" t="s">
        <v>512</v>
      </c>
      <c r="E219" t="s">
        <v>513</v>
      </c>
      <c r="F219" t="s">
        <v>485</v>
      </c>
      <c r="G219" t="s">
        <v>487</v>
      </c>
      <c r="H219" t="s">
        <v>548</v>
      </c>
      <c r="I219" t="s">
        <v>549</v>
      </c>
      <c r="J219" t="s">
        <v>693</v>
      </c>
      <c r="K219" t="s">
        <v>517</v>
      </c>
      <c r="L219" t="s">
        <v>518</v>
      </c>
    </row>
    <row r="220" spans="2:12">
      <c r="B220" t="s">
        <v>916</v>
      </c>
      <c r="C220" t="s">
        <v>917</v>
      </c>
      <c r="D220" t="s">
        <v>512</v>
      </c>
      <c r="E220" t="s">
        <v>513</v>
      </c>
      <c r="F220" t="s">
        <v>485</v>
      </c>
      <c r="G220" t="s">
        <v>487</v>
      </c>
      <c r="H220" t="s">
        <v>548</v>
      </c>
      <c r="I220" t="s">
        <v>549</v>
      </c>
      <c r="J220" t="s">
        <v>693</v>
      </c>
      <c r="K220" t="s">
        <v>517</v>
      </c>
      <c r="L220" t="s">
        <v>518</v>
      </c>
    </row>
    <row r="221" spans="2:12">
      <c r="B221" t="s">
        <v>918</v>
      </c>
      <c r="C221" t="s">
        <v>919</v>
      </c>
      <c r="D221" t="s">
        <v>512</v>
      </c>
      <c r="E221" t="s">
        <v>513</v>
      </c>
      <c r="F221" t="s">
        <v>485</v>
      </c>
      <c r="G221" t="s">
        <v>487</v>
      </c>
      <c r="H221" t="s">
        <v>691</v>
      </c>
      <c r="I221" t="s">
        <v>692</v>
      </c>
      <c r="J221" t="s">
        <v>693</v>
      </c>
      <c r="K221" t="s">
        <v>517</v>
      </c>
      <c r="L221" t="s">
        <v>518</v>
      </c>
    </row>
    <row r="222" spans="2:12">
      <c r="B222" t="s">
        <v>920</v>
      </c>
      <c r="C222" t="s">
        <v>921</v>
      </c>
      <c r="D222" t="s">
        <v>512</v>
      </c>
      <c r="E222" t="s">
        <v>513</v>
      </c>
      <c r="F222" t="s">
        <v>485</v>
      </c>
      <c r="G222" t="s">
        <v>487</v>
      </c>
      <c r="H222" t="s">
        <v>691</v>
      </c>
      <c r="I222" t="s">
        <v>692</v>
      </c>
      <c r="J222" t="s">
        <v>693</v>
      </c>
      <c r="K222" t="s">
        <v>517</v>
      </c>
      <c r="L222" t="s">
        <v>518</v>
      </c>
    </row>
    <row r="223" spans="2:12">
      <c r="B223" t="s">
        <v>922</v>
      </c>
      <c r="C223" t="s">
        <v>923</v>
      </c>
      <c r="D223" t="s">
        <v>512</v>
      </c>
      <c r="E223" t="s">
        <v>513</v>
      </c>
      <c r="F223" t="s">
        <v>485</v>
      </c>
      <c r="G223" t="s">
        <v>487</v>
      </c>
      <c r="H223" t="s">
        <v>691</v>
      </c>
      <c r="I223" t="s">
        <v>692</v>
      </c>
      <c r="J223" t="s">
        <v>693</v>
      </c>
      <c r="K223" t="s">
        <v>517</v>
      </c>
      <c r="L223" t="s">
        <v>518</v>
      </c>
    </row>
    <row r="224" spans="2:12">
      <c r="B224" t="s">
        <v>924</v>
      </c>
      <c r="C224" t="s">
        <v>925</v>
      </c>
      <c r="D224" t="s">
        <v>512</v>
      </c>
      <c r="E224" t="s">
        <v>513</v>
      </c>
      <c r="F224" t="s">
        <v>485</v>
      </c>
      <c r="G224" t="s">
        <v>487</v>
      </c>
      <c r="H224" t="s">
        <v>691</v>
      </c>
      <c r="I224" t="s">
        <v>692</v>
      </c>
      <c r="J224" t="s">
        <v>693</v>
      </c>
      <c r="K224" t="s">
        <v>517</v>
      </c>
      <c r="L224" t="s">
        <v>518</v>
      </c>
    </row>
    <row r="225" spans="2:12">
      <c r="B225" t="s">
        <v>926</v>
      </c>
      <c r="C225" t="s">
        <v>927</v>
      </c>
      <c r="D225" t="s">
        <v>512</v>
      </c>
      <c r="E225" t="s">
        <v>513</v>
      </c>
      <c r="F225" t="s">
        <v>485</v>
      </c>
      <c r="G225" t="s">
        <v>487</v>
      </c>
      <c r="H225" t="s">
        <v>691</v>
      </c>
      <c r="I225" t="s">
        <v>692</v>
      </c>
      <c r="J225" t="s">
        <v>693</v>
      </c>
      <c r="K225" t="s">
        <v>517</v>
      </c>
      <c r="L225" t="s">
        <v>518</v>
      </c>
    </row>
    <row r="226" spans="2:12">
      <c r="B226" t="s">
        <v>928</v>
      </c>
      <c r="C226" t="s">
        <v>929</v>
      </c>
      <c r="D226" t="s">
        <v>512</v>
      </c>
      <c r="E226" t="s">
        <v>513</v>
      </c>
      <c r="F226" t="s">
        <v>485</v>
      </c>
      <c r="G226" t="s">
        <v>487</v>
      </c>
      <c r="H226" t="s">
        <v>691</v>
      </c>
      <c r="I226" t="s">
        <v>692</v>
      </c>
      <c r="J226" t="s">
        <v>693</v>
      </c>
      <c r="K226" t="s">
        <v>517</v>
      </c>
      <c r="L226" t="s">
        <v>518</v>
      </c>
    </row>
    <row r="227" spans="2:12">
      <c r="B227" t="s">
        <v>930</v>
      </c>
      <c r="C227" t="s">
        <v>931</v>
      </c>
      <c r="D227" t="s">
        <v>512</v>
      </c>
      <c r="E227" t="s">
        <v>513</v>
      </c>
      <c r="F227" t="s">
        <v>485</v>
      </c>
      <c r="G227" t="s">
        <v>487</v>
      </c>
      <c r="H227" t="s">
        <v>691</v>
      </c>
      <c r="I227" t="s">
        <v>692</v>
      </c>
      <c r="J227" t="s">
        <v>693</v>
      </c>
      <c r="K227" t="s">
        <v>517</v>
      </c>
      <c r="L227" t="s">
        <v>518</v>
      </c>
    </row>
    <row r="228" spans="2:12">
      <c r="B228" t="s">
        <v>932</v>
      </c>
      <c r="C228" t="s">
        <v>933</v>
      </c>
      <c r="D228" t="s">
        <v>512</v>
      </c>
      <c r="E228" t="s">
        <v>513</v>
      </c>
      <c r="F228" t="s">
        <v>485</v>
      </c>
      <c r="G228" t="s">
        <v>487</v>
      </c>
      <c r="H228" t="s">
        <v>691</v>
      </c>
      <c r="I228" t="s">
        <v>692</v>
      </c>
      <c r="J228" t="s">
        <v>693</v>
      </c>
      <c r="K228" t="s">
        <v>517</v>
      </c>
      <c r="L228" t="s">
        <v>518</v>
      </c>
    </row>
    <row r="229" spans="2:12">
      <c r="B229" t="s">
        <v>934</v>
      </c>
      <c r="C229" t="s">
        <v>935</v>
      </c>
      <c r="D229" t="s">
        <v>512</v>
      </c>
      <c r="E229" t="s">
        <v>513</v>
      </c>
      <c r="F229" t="s">
        <v>485</v>
      </c>
      <c r="G229" t="s">
        <v>487</v>
      </c>
      <c r="H229" t="s">
        <v>691</v>
      </c>
      <c r="I229" t="s">
        <v>692</v>
      </c>
      <c r="J229" t="s">
        <v>693</v>
      </c>
      <c r="K229" t="s">
        <v>517</v>
      </c>
      <c r="L229" t="s">
        <v>518</v>
      </c>
    </row>
    <row r="230" spans="2:12">
      <c r="B230" t="s">
        <v>936</v>
      </c>
      <c r="C230" t="s">
        <v>937</v>
      </c>
      <c r="D230" t="s">
        <v>512</v>
      </c>
      <c r="E230" t="s">
        <v>513</v>
      </c>
      <c r="F230" t="s">
        <v>485</v>
      </c>
      <c r="G230" t="s">
        <v>487</v>
      </c>
      <c r="H230" t="s">
        <v>691</v>
      </c>
      <c r="I230" t="s">
        <v>692</v>
      </c>
      <c r="J230" t="s">
        <v>693</v>
      </c>
      <c r="K230" t="s">
        <v>517</v>
      </c>
      <c r="L230" t="s">
        <v>518</v>
      </c>
    </row>
    <row r="231" spans="2:12">
      <c r="B231" t="s">
        <v>938</v>
      </c>
      <c r="C231" t="s">
        <v>939</v>
      </c>
      <c r="D231" t="s">
        <v>512</v>
      </c>
      <c r="E231" t="s">
        <v>513</v>
      </c>
      <c r="F231" t="s">
        <v>485</v>
      </c>
      <c r="G231" t="s">
        <v>487</v>
      </c>
      <c r="H231" t="s">
        <v>691</v>
      </c>
      <c r="I231" t="s">
        <v>692</v>
      </c>
      <c r="J231" t="s">
        <v>693</v>
      </c>
      <c r="K231" t="s">
        <v>517</v>
      </c>
      <c r="L231" t="s">
        <v>518</v>
      </c>
    </row>
    <row r="232" spans="2:12">
      <c r="B232" t="s">
        <v>940</v>
      </c>
      <c r="C232" t="s">
        <v>941</v>
      </c>
      <c r="D232" t="s">
        <v>512</v>
      </c>
      <c r="E232" t="s">
        <v>513</v>
      </c>
      <c r="F232" t="s">
        <v>485</v>
      </c>
      <c r="G232" t="s">
        <v>487</v>
      </c>
      <c r="H232" t="s">
        <v>691</v>
      </c>
      <c r="I232" t="s">
        <v>692</v>
      </c>
      <c r="J232" t="s">
        <v>693</v>
      </c>
      <c r="K232" t="s">
        <v>517</v>
      </c>
      <c r="L232" t="s">
        <v>518</v>
      </c>
    </row>
    <row r="233" spans="2:12">
      <c r="B233" t="s">
        <v>942</v>
      </c>
      <c r="C233" t="s">
        <v>943</v>
      </c>
      <c r="D233" t="s">
        <v>512</v>
      </c>
      <c r="E233" t="s">
        <v>513</v>
      </c>
      <c r="F233" t="s">
        <v>485</v>
      </c>
      <c r="G233" t="s">
        <v>487</v>
      </c>
      <c r="H233" t="s">
        <v>691</v>
      </c>
      <c r="I233" t="s">
        <v>692</v>
      </c>
      <c r="J233" t="s">
        <v>693</v>
      </c>
      <c r="K233" t="s">
        <v>517</v>
      </c>
      <c r="L233" t="s">
        <v>518</v>
      </c>
    </row>
    <row r="234" spans="2:12">
      <c r="B234" t="s">
        <v>944</v>
      </c>
      <c r="C234" t="s">
        <v>945</v>
      </c>
      <c r="D234" t="s">
        <v>512</v>
      </c>
      <c r="E234" t="s">
        <v>513</v>
      </c>
      <c r="F234" t="s">
        <v>485</v>
      </c>
      <c r="G234" t="s">
        <v>487</v>
      </c>
      <c r="H234" t="s">
        <v>691</v>
      </c>
      <c r="I234" t="s">
        <v>692</v>
      </c>
      <c r="J234" t="s">
        <v>693</v>
      </c>
      <c r="K234" t="s">
        <v>517</v>
      </c>
      <c r="L234" t="s">
        <v>518</v>
      </c>
    </row>
    <row r="235" spans="2:12">
      <c r="B235" t="s">
        <v>946</v>
      </c>
      <c r="C235" t="s">
        <v>947</v>
      </c>
      <c r="D235" t="s">
        <v>512</v>
      </c>
      <c r="E235" t="s">
        <v>513</v>
      </c>
      <c r="F235" t="s">
        <v>485</v>
      </c>
      <c r="G235" t="s">
        <v>487</v>
      </c>
      <c r="H235" t="s">
        <v>691</v>
      </c>
      <c r="I235" t="s">
        <v>692</v>
      </c>
      <c r="J235" t="s">
        <v>693</v>
      </c>
      <c r="K235" t="s">
        <v>517</v>
      </c>
      <c r="L235" t="s">
        <v>518</v>
      </c>
    </row>
    <row r="236" spans="2:12">
      <c r="B236" t="s">
        <v>948</v>
      </c>
      <c r="C236" t="s">
        <v>949</v>
      </c>
      <c r="D236" t="s">
        <v>512</v>
      </c>
      <c r="E236" t="s">
        <v>513</v>
      </c>
      <c r="F236" t="s">
        <v>485</v>
      </c>
      <c r="G236" t="s">
        <v>487</v>
      </c>
      <c r="H236" t="s">
        <v>691</v>
      </c>
      <c r="I236" t="s">
        <v>692</v>
      </c>
      <c r="J236" t="s">
        <v>693</v>
      </c>
      <c r="K236" t="s">
        <v>517</v>
      </c>
      <c r="L236" t="s">
        <v>518</v>
      </c>
    </row>
    <row r="237" spans="2:12">
      <c r="B237" t="s">
        <v>950</v>
      </c>
      <c r="C237" t="s">
        <v>951</v>
      </c>
      <c r="D237" t="s">
        <v>512</v>
      </c>
      <c r="E237" t="s">
        <v>513</v>
      </c>
      <c r="F237" t="s">
        <v>485</v>
      </c>
      <c r="G237" t="s">
        <v>487</v>
      </c>
      <c r="H237" t="s">
        <v>691</v>
      </c>
      <c r="I237" t="s">
        <v>692</v>
      </c>
      <c r="J237" t="s">
        <v>693</v>
      </c>
      <c r="K237" t="s">
        <v>517</v>
      </c>
      <c r="L237" t="s">
        <v>518</v>
      </c>
    </row>
    <row r="238" spans="2:12">
      <c r="B238" t="s">
        <v>952</v>
      </c>
      <c r="C238" t="s">
        <v>953</v>
      </c>
      <c r="D238" t="s">
        <v>512</v>
      </c>
      <c r="E238" t="s">
        <v>513</v>
      </c>
      <c r="F238" t="s">
        <v>485</v>
      </c>
      <c r="G238" t="s">
        <v>487</v>
      </c>
      <c r="H238" t="s">
        <v>691</v>
      </c>
      <c r="I238" t="s">
        <v>692</v>
      </c>
      <c r="J238" t="s">
        <v>693</v>
      </c>
      <c r="K238" t="s">
        <v>517</v>
      </c>
      <c r="L238" t="s">
        <v>518</v>
      </c>
    </row>
    <row r="239" spans="2:12">
      <c r="B239" t="s">
        <v>954</v>
      </c>
      <c r="C239" t="s">
        <v>955</v>
      </c>
      <c r="D239" t="s">
        <v>512</v>
      </c>
      <c r="E239" t="s">
        <v>513</v>
      </c>
      <c r="F239" t="s">
        <v>485</v>
      </c>
      <c r="G239" t="s">
        <v>487</v>
      </c>
      <c r="H239" t="s">
        <v>691</v>
      </c>
      <c r="I239" t="s">
        <v>692</v>
      </c>
      <c r="J239" t="s">
        <v>693</v>
      </c>
      <c r="K239" t="s">
        <v>517</v>
      </c>
      <c r="L239" t="s">
        <v>518</v>
      </c>
    </row>
    <row r="240" spans="2:12">
      <c r="B240" t="s">
        <v>956</v>
      </c>
      <c r="C240" t="s">
        <v>957</v>
      </c>
      <c r="D240" t="s">
        <v>512</v>
      </c>
      <c r="E240" t="s">
        <v>513</v>
      </c>
      <c r="F240" t="s">
        <v>485</v>
      </c>
      <c r="G240" t="s">
        <v>487</v>
      </c>
      <c r="H240" t="s">
        <v>691</v>
      </c>
      <c r="I240" t="s">
        <v>692</v>
      </c>
      <c r="J240" t="s">
        <v>693</v>
      </c>
      <c r="K240" t="s">
        <v>517</v>
      </c>
      <c r="L240" t="s">
        <v>518</v>
      </c>
    </row>
    <row r="241" spans="2:12">
      <c r="B241" t="s">
        <v>958</v>
      </c>
      <c r="C241" t="s">
        <v>959</v>
      </c>
      <c r="D241" t="s">
        <v>512</v>
      </c>
      <c r="E241" t="s">
        <v>513</v>
      </c>
      <c r="F241" t="s">
        <v>485</v>
      </c>
      <c r="G241" t="s">
        <v>487</v>
      </c>
      <c r="H241" t="s">
        <v>691</v>
      </c>
      <c r="I241" t="s">
        <v>692</v>
      </c>
      <c r="J241" t="s">
        <v>693</v>
      </c>
      <c r="K241" t="s">
        <v>517</v>
      </c>
      <c r="L241" t="s">
        <v>518</v>
      </c>
    </row>
    <row r="242" spans="2:12">
      <c r="B242" t="s">
        <v>960</v>
      </c>
      <c r="C242" t="s">
        <v>961</v>
      </c>
      <c r="D242" t="s">
        <v>512</v>
      </c>
      <c r="E242" t="s">
        <v>513</v>
      </c>
      <c r="F242" t="s">
        <v>485</v>
      </c>
      <c r="G242" t="s">
        <v>487</v>
      </c>
      <c r="H242" t="s">
        <v>691</v>
      </c>
      <c r="I242" t="s">
        <v>692</v>
      </c>
      <c r="J242" t="s">
        <v>693</v>
      </c>
      <c r="K242" t="s">
        <v>517</v>
      </c>
      <c r="L242" t="s">
        <v>518</v>
      </c>
    </row>
    <row r="243" spans="2:12">
      <c r="B243" t="s">
        <v>962</v>
      </c>
      <c r="C243" t="s">
        <v>963</v>
      </c>
      <c r="D243" t="s">
        <v>512</v>
      </c>
      <c r="E243" t="s">
        <v>513</v>
      </c>
      <c r="F243" t="s">
        <v>485</v>
      </c>
      <c r="G243" t="s">
        <v>487</v>
      </c>
      <c r="H243" t="s">
        <v>691</v>
      </c>
      <c r="I243" t="s">
        <v>692</v>
      </c>
      <c r="J243" t="s">
        <v>693</v>
      </c>
      <c r="K243" t="s">
        <v>517</v>
      </c>
      <c r="L243" t="s">
        <v>518</v>
      </c>
    </row>
    <row r="244" spans="2:12">
      <c r="B244" t="s">
        <v>964</v>
      </c>
      <c r="C244" t="s">
        <v>965</v>
      </c>
      <c r="D244" t="s">
        <v>512</v>
      </c>
      <c r="E244" t="s">
        <v>513</v>
      </c>
      <c r="F244" t="s">
        <v>485</v>
      </c>
      <c r="G244" t="s">
        <v>487</v>
      </c>
      <c r="H244" t="s">
        <v>691</v>
      </c>
      <c r="I244" t="s">
        <v>692</v>
      </c>
      <c r="J244" t="s">
        <v>693</v>
      </c>
      <c r="K244" t="s">
        <v>517</v>
      </c>
      <c r="L244" t="s">
        <v>518</v>
      </c>
    </row>
    <row r="245" spans="2:12">
      <c r="B245" t="s">
        <v>966</v>
      </c>
      <c r="C245" t="s">
        <v>967</v>
      </c>
      <c r="D245" t="s">
        <v>512</v>
      </c>
      <c r="E245" t="s">
        <v>513</v>
      </c>
      <c r="F245" t="s">
        <v>485</v>
      </c>
      <c r="G245" t="s">
        <v>487</v>
      </c>
      <c r="H245" t="s">
        <v>691</v>
      </c>
      <c r="I245" t="s">
        <v>692</v>
      </c>
      <c r="J245" t="s">
        <v>693</v>
      </c>
      <c r="K245" t="s">
        <v>517</v>
      </c>
      <c r="L245" t="s">
        <v>518</v>
      </c>
    </row>
    <row r="246" spans="2:12">
      <c r="B246" t="s">
        <v>968</v>
      </c>
      <c r="C246" t="s">
        <v>969</v>
      </c>
      <c r="D246" t="s">
        <v>512</v>
      </c>
      <c r="E246" t="s">
        <v>513</v>
      </c>
      <c r="F246" t="s">
        <v>485</v>
      </c>
      <c r="G246" t="s">
        <v>487</v>
      </c>
      <c r="H246" t="s">
        <v>691</v>
      </c>
      <c r="I246" t="s">
        <v>692</v>
      </c>
      <c r="J246" t="s">
        <v>693</v>
      </c>
      <c r="K246" t="s">
        <v>517</v>
      </c>
      <c r="L246" t="s">
        <v>518</v>
      </c>
    </row>
    <row r="247" spans="2:12">
      <c r="B247" t="s">
        <v>970</v>
      </c>
      <c r="C247" t="s">
        <v>971</v>
      </c>
      <c r="D247" t="s">
        <v>512</v>
      </c>
      <c r="E247" t="s">
        <v>513</v>
      </c>
      <c r="F247" t="s">
        <v>485</v>
      </c>
      <c r="G247" t="s">
        <v>487</v>
      </c>
      <c r="H247" t="s">
        <v>691</v>
      </c>
      <c r="I247" t="s">
        <v>692</v>
      </c>
      <c r="J247" t="s">
        <v>693</v>
      </c>
      <c r="K247" t="s">
        <v>517</v>
      </c>
      <c r="L247" t="s">
        <v>518</v>
      </c>
    </row>
    <row r="248" spans="2:12">
      <c r="B248" t="s">
        <v>972</v>
      </c>
      <c r="C248" t="s">
        <v>973</v>
      </c>
      <c r="D248" t="s">
        <v>512</v>
      </c>
      <c r="E248" t="s">
        <v>513</v>
      </c>
      <c r="F248" t="s">
        <v>485</v>
      </c>
      <c r="G248" t="s">
        <v>487</v>
      </c>
      <c r="H248" t="s">
        <v>691</v>
      </c>
      <c r="I248" t="s">
        <v>692</v>
      </c>
      <c r="J248" t="s">
        <v>693</v>
      </c>
      <c r="K248" t="s">
        <v>517</v>
      </c>
      <c r="L248" t="s">
        <v>518</v>
      </c>
    </row>
    <row r="249" spans="2:12">
      <c r="B249" t="s">
        <v>974</v>
      </c>
      <c r="C249" t="s">
        <v>975</v>
      </c>
      <c r="D249" t="s">
        <v>512</v>
      </c>
      <c r="E249" t="s">
        <v>513</v>
      </c>
      <c r="F249" t="s">
        <v>485</v>
      </c>
      <c r="G249" t="s">
        <v>487</v>
      </c>
      <c r="H249" t="s">
        <v>691</v>
      </c>
      <c r="I249" t="s">
        <v>692</v>
      </c>
      <c r="J249" t="s">
        <v>693</v>
      </c>
      <c r="K249" t="s">
        <v>517</v>
      </c>
      <c r="L249" t="s">
        <v>518</v>
      </c>
    </row>
    <row r="250" spans="2:12">
      <c r="B250" t="s">
        <v>976</v>
      </c>
      <c r="C250" t="s">
        <v>977</v>
      </c>
      <c r="D250" t="s">
        <v>512</v>
      </c>
      <c r="E250" t="s">
        <v>513</v>
      </c>
      <c r="F250" t="s">
        <v>485</v>
      </c>
      <c r="G250" t="s">
        <v>487</v>
      </c>
      <c r="H250" t="s">
        <v>691</v>
      </c>
      <c r="I250" t="s">
        <v>692</v>
      </c>
      <c r="J250" t="s">
        <v>693</v>
      </c>
      <c r="K250" t="s">
        <v>517</v>
      </c>
      <c r="L250" t="s">
        <v>518</v>
      </c>
    </row>
    <row r="251" spans="2:12">
      <c r="B251" t="s">
        <v>978</v>
      </c>
      <c r="C251" t="s">
        <v>979</v>
      </c>
      <c r="D251" t="s">
        <v>512</v>
      </c>
      <c r="E251" t="s">
        <v>513</v>
      </c>
      <c r="F251" t="s">
        <v>485</v>
      </c>
      <c r="G251" t="s">
        <v>487</v>
      </c>
      <c r="H251" t="s">
        <v>691</v>
      </c>
      <c r="I251" t="s">
        <v>692</v>
      </c>
      <c r="J251" t="s">
        <v>693</v>
      </c>
      <c r="K251" t="s">
        <v>517</v>
      </c>
      <c r="L251" t="s">
        <v>518</v>
      </c>
    </row>
    <row r="252" spans="2:12">
      <c r="B252" t="s">
        <v>980</v>
      </c>
      <c r="C252" t="s">
        <v>981</v>
      </c>
      <c r="D252" t="s">
        <v>512</v>
      </c>
      <c r="E252" t="s">
        <v>513</v>
      </c>
      <c r="F252" t="s">
        <v>485</v>
      </c>
      <c r="G252" t="s">
        <v>487</v>
      </c>
      <c r="H252" t="s">
        <v>691</v>
      </c>
      <c r="I252" t="s">
        <v>692</v>
      </c>
      <c r="J252" t="s">
        <v>693</v>
      </c>
      <c r="K252" t="s">
        <v>517</v>
      </c>
      <c r="L252" t="s">
        <v>518</v>
      </c>
    </row>
    <row r="253" spans="2:12">
      <c r="B253" t="s">
        <v>982</v>
      </c>
      <c r="C253" t="s">
        <v>983</v>
      </c>
      <c r="D253" t="s">
        <v>512</v>
      </c>
      <c r="E253" t="s">
        <v>513</v>
      </c>
      <c r="F253" t="s">
        <v>485</v>
      </c>
      <c r="G253" t="s">
        <v>487</v>
      </c>
      <c r="H253" t="s">
        <v>691</v>
      </c>
      <c r="I253" t="s">
        <v>692</v>
      </c>
      <c r="J253" t="s">
        <v>693</v>
      </c>
      <c r="K253" t="s">
        <v>517</v>
      </c>
      <c r="L253" t="s">
        <v>518</v>
      </c>
    </row>
    <row r="254" spans="2:12">
      <c r="B254" t="s">
        <v>984</v>
      </c>
      <c r="C254" t="s">
        <v>985</v>
      </c>
      <c r="D254" t="s">
        <v>512</v>
      </c>
      <c r="E254" t="s">
        <v>513</v>
      </c>
      <c r="F254" t="s">
        <v>485</v>
      </c>
      <c r="G254" t="s">
        <v>487</v>
      </c>
      <c r="H254" t="s">
        <v>691</v>
      </c>
      <c r="I254" t="s">
        <v>692</v>
      </c>
      <c r="J254" t="s">
        <v>693</v>
      </c>
      <c r="K254" t="s">
        <v>517</v>
      </c>
      <c r="L254" t="s">
        <v>518</v>
      </c>
    </row>
    <row r="255" spans="2:12">
      <c r="B255" t="s">
        <v>986</v>
      </c>
      <c r="C255" t="s">
        <v>987</v>
      </c>
      <c r="D255" t="s">
        <v>512</v>
      </c>
      <c r="E255" t="s">
        <v>513</v>
      </c>
      <c r="F255" t="s">
        <v>485</v>
      </c>
      <c r="G255" t="s">
        <v>487</v>
      </c>
      <c r="H255" t="s">
        <v>691</v>
      </c>
      <c r="I255" t="s">
        <v>692</v>
      </c>
      <c r="J255" t="s">
        <v>693</v>
      </c>
      <c r="K255" t="s">
        <v>517</v>
      </c>
      <c r="L255" t="s">
        <v>518</v>
      </c>
    </row>
    <row r="256" spans="2:12">
      <c r="B256" t="s">
        <v>988</v>
      </c>
      <c r="C256" t="s">
        <v>989</v>
      </c>
      <c r="D256" t="s">
        <v>512</v>
      </c>
      <c r="E256" t="s">
        <v>513</v>
      </c>
      <c r="F256" t="s">
        <v>485</v>
      </c>
      <c r="G256" t="s">
        <v>487</v>
      </c>
      <c r="H256" t="s">
        <v>691</v>
      </c>
      <c r="I256" t="s">
        <v>692</v>
      </c>
      <c r="J256" t="s">
        <v>693</v>
      </c>
      <c r="K256" t="s">
        <v>517</v>
      </c>
      <c r="L256" t="s">
        <v>518</v>
      </c>
    </row>
    <row r="257" spans="2:12">
      <c r="B257" t="s">
        <v>990</v>
      </c>
      <c r="C257" t="s">
        <v>991</v>
      </c>
      <c r="D257" t="s">
        <v>512</v>
      </c>
      <c r="E257" t="s">
        <v>513</v>
      </c>
      <c r="F257" t="s">
        <v>485</v>
      </c>
      <c r="G257" t="s">
        <v>487</v>
      </c>
      <c r="H257" t="s">
        <v>691</v>
      </c>
      <c r="I257" t="s">
        <v>692</v>
      </c>
      <c r="J257" t="s">
        <v>693</v>
      </c>
      <c r="K257" t="s">
        <v>517</v>
      </c>
      <c r="L257" t="s">
        <v>518</v>
      </c>
    </row>
    <row r="258" spans="2:12">
      <c r="B258" t="s">
        <v>992</v>
      </c>
      <c r="C258" t="s">
        <v>993</v>
      </c>
      <c r="D258" t="s">
        <v>512</v>
      </c>
      <c r="E258" t="s">
        <v>513</v>
      </c>
      <c r="F258" t="s">
        <v>485</v>
      </c>
      <c r="G258" t="s">
        <v>487</v>
      </c>
      <c r="H258" t="s">
        <v>691</v>
      </c>
      <c r="I258" t="s">
        <v>692</v>
      </c>
      <c r="J258" t="s">
        <v>693</v>
      </c>
      <c r="K258" t="s">
        <v>517</v>
      </c>
      <c r="L258" t="s">
        <v>518</v>
      </c>
    </row>
    <row r="259" spans="2:12">
      <c r="B259" t="s">
        <v>994</v>
      </c>
      <c r="C259" t="s">
        <v>995</v>
      </c>
      <c r="D259" t="s">
        <v>512</v>
      </c>
      <c r="E259" t="s">
        <v>513</v>
      </c>
      <c r="F259" t="s">
        <v>485</v>
      </c>
      <c r="G259" t="s">
        <v>487</v>
      </c>
      <c r="H259" t="s">
        <v>691</v>
      </c>
      <c r="I259" t="s">
        <v>692</v>
      </c>
      <c r="J259" t="s">
        <v>693</v>
      </c>
      <c r="K259" t="s">
        <v>517</v>
      </c>
      <c r="L259" t="s">
        <v>518</v>
      </c>
    </row>
    <row r="260" spans="2:12">
      <c r="B260" t="s">
        <v>996</v>
      </c>
      <c r="C260" t="s">
        <v>997</v>
      </c>
      <c r="D260" t="s">
        <v>512</v>
      </c>
      <c r="E260" t="s">
        <v>513</v>
      </c>
      <c r="F260" t="s">
        <v>485</v>
      </c>
      <c r="G260" t="s">
        <v>487</v>
      </c>
      <c r="H260" t="s">
        <v>691</v>
      </c>
      <c r="I260" t="s">
        <v>692</v>
      </c>
      <c r="J260" t="s">
        <v>693</v>
      </c>
      <c r="K260" t="s">
        <v>517</v>
      </c>
      <c r="L260" t="s">
        <v>518</v>
      </c>
    </row>
    <row r="261" spans="2:12">
      <c r="B261" t="s">
        <v>998</v>
      </c>
      <c r="C261" t="s">
        <v>999</v>
      </c>
      <c r="D261" t="s">
        <v>512</v>
      </c>
      <c r="E261" t="s">
        <v>513</v>
      </c>
      <c r="F261" t="s">
        <v>485</v>
      </c>
      <c r="G261" t="s">
        <v>487</v>
      </c>
      <c r="H261" t="s">
        <v>691</v>
      </c>
      <c r="I261" t="s">
        <v>692</v>
      </c>
      <c r="J261" t="s">
        <v>693</v>
      </c>
      <c r="K261" t="s">
        <v>517</v>
      </c>
      <c r="L261" t="s">
        <v>518</v>
      </c>
    </row>
    <row r="262" spans="2:12">
      <c r="B262" t="s">
        <v>1000</v>
      </c>
      <c r="C262" t="s">
        <v>1001</v>
      </c>
      <c r="D262" t="s">
        <v>512</v>
      </c>
      <c r="E262" t="s">
        <v>513</v>
      </c>
      <c r="F262" t="s">
        <v>485</v>
      </c>
      <c r="G262" t="s">
        <v>487</v>
      </c>
      <c r="H262" t="s">
        <v>691</v>
      </c>
      <c r="I262" t="s">
        <v>692</v>
      </c>
      <c r="J262" t="s">
        <v>693</v>
      </c>
      <c r="K262" t="s">
        <v>517</v>
      </c>
      <c r="L262" t="s">
        <v>518</v>
      </c>
    </row>
    <row r="263" spans="2:12">
      <c r="B263" t="s">
        <v>1002</v>
      </c>
      <c r="C263" t="s">
        <v>1003</v>
      </c>
      <c r="D263" t="s">
        <v>512</v>
      </c>
      <c r="E263" t="s">
        <v>513</v>
      </c>
      <c r="F263" t="s">
        <v>485</v>
      </c>
      <c r="G263" t="s">
        <v>487</v>
      </c>
      <c r="H263" t="s">
        <v>691</v>
      </c>
      <c r="I263" t="s">
        <v>692</v>
      </c>
      <c r="J263" t="s">
        <v>693</v>
      </c>
      <c r="K263" t="s">
        <v>517</v>
      </c>
      <c r="L263" t="s">
        <v>518</v>
      </c>
    </row>
    <row r="264" spans="2:12">
      <c r="B264" t="s">
        <v>1004</v>
      </c>
      <c r="C264" t="s">
        <v>1005</v>
      </c>
      <c r="D264" t="s">
        <v>512</v>
      </c>
      <c r="E264" t="s">
        <v>513</v>
      </c>
      <c r="F264" t="s">
        <v>485</v>
      </c>
      <c r="G264" t="s">
        <v>487</v>
      </c>
      <c r="H264" t="s">
        <v>691</v>
      </c>
      <c r="I264" t="s">
        <v>692</v>
      </c>
      <c r="J264" t="s">
        <v>693</v>
      </c>
      <c r="K264" t="s">
        <v>517</v>
      </c>
      <c r="L264" t="s">
        <v>518</v>
      </c>
    </row>
    <row r="265" spans="2:12">
      <c r="B265" t="s">
        <v>1006</v>
      </c>
      <c r="C265" t="s">
        <v>1007</v>
      </c>
      <c r="D265" t="s">
        <v>512</v>
      </c>
      <c r="E265" t="s">
        <v>513</v>
      </c>
      <c r="F265" t="s">
        <v>485</v>
      </c>
      <c r="G265" t="s">
        <v>487</v>
      </c>
      <c r="H265" t="s">
        <v>691</v>
      </c>
      <c r="I265" t="s">
        <v>692</v>
      </c>
      <c r="J265" t="s">
        <v>693</v>
      </c>
      <c r="K265" t="s">
        <v>517</v>
      </c>
      <c r="L265" t="s">
        <v>518</v>
      </c>
    </row>
    <row r="266" spans="2:12">
      <c r="B266" t="s">
        <v>1008</v>
      </c>
      <c r="C266" t="s">
        <v>1009</v>
      </c>
      <c r="D266" t="s">
        <v>512</v>
      </c>
      <c r="E266" t="s">
        <v>513</v>
      </c>
      <c r="F266" t="s">
        <v>485</v>
      </c>
      <c r="G266" t="s">
        <v>487</v>
      </c>
      <c r="H266" t="s">
        <v>691</v>
      </c>
      <c r="I266" t="s">
        <v>692</v>
      </c>
      <c r="J266" t="s">
        <v>693</v>
      </c>
      <c r="K266" t="s">
        <v>517</v>
      </c>
      <c r="L266" t="s">
        <v>518</v>
      </c>
    </row>
    <row r="267" spans="2:12">
      <c r="B267" t="s">
        <v>1010</v>
      </c>
      <c r="C267" t="s">
        <v>1011</v>
      </c>
      <c r="D267" t="s">
        <v>512</v>
      </c>
      <c r="E267" t="s">
        <v>513</v>
      </c>
      <c r="F267" t="s">
        <v>485</v>
      </c>
      <c r="G267" t="s">
        <v>487</v>
      </c>
      <c r="H267" t="s">
        <v>691</v>
      </c>
      <c r="I267" t="s">
        <v>692</v>
      </c>
      <c r="J267" t="s">
        <v>693</v>
      </c>
      <c r="K267" t="s">
        <v>517</v>
      </c>
      <c r="L267" t="s">
        <v>518</v>
      </c>
    </row>
    <row r="268" spans="2:12">
      <c r="B268" t="s">
        <v>1012</v>
      </c>
      <c r="C268" t="s">
        <v>1013</v>
      </c>
      <c r="D268" t="s">
        <v>512</v>
      </c>
      <c r="E268" t="s">
        <v>513</v>
      </c>
      <c r="F268" t="s">
        <v>485</v>
      </c>
      <c r="G268" t="s">
        <v>487</v>
      </c>
      <c r="H268" t="s">
        <v>691</v>
      </c>
      <c r="I268" t="s">
        <v>692</v>
      </c>
      <c r="J268" t="s">
        <v>693</v>
      </c>
      <c r="K268" t="s">
        <v>517</v>
      </c>
      <c r="L268" t="s">
        <v>518</v>
      </c>
    </row>
    <row r="269" spans="2:12">
      <c r="B269" t="s">
        <v>1014</v>
      </c>
      <c r="C269" t="s">
        <v>1015</v>
      </c>
      <c r="D269" t="s">
        <v>512</v>
      </c>
      <c r="E269" t="s">
        <v>513</v>
      </c>
      <c r="F269" t="s">
        <v>485</v>
      </c>
      <c r="G269" t="s">
        <v>487</v>
      </c>
      <c r="H269" t="s">
        <v>691</v>
      </c>
      <c r="I269" t="s">
        <v>692</v>
      </c>
      <c r="J269" t="s">
        <v>693</v>
      </c>
      <c r="K269" t="s">
        <v>517</v>
      </c>
      <c r="L269" t="s">
        <v>518</v>
      </c>
    </row>
    <row r="270" spans="2:12">
      <c r="B270" t="s">
        <v>1016</v>
      </c>
      <c r="C270" t="s">
        <v>1017</v>
      </c>
      <c r="D270" t="s">
        <v>512</v>
      </c>
      <c r="E270" t="s">
        <v>513</v>
      </c>
      <c r="F270" t="s">
        <v>485</v>
      </c>
      <c r="G270" t="s">
        <v>487</v>
      </c>
      <c r="H270" t="s">
        <v>691</v>
      </c>
      <c r="I270" t="s">
        <v>692</v>
      </c>
      <c r="J270" t="s">
        <v>693</v>
      </c>
      <c r="K270" t="s">
        <v>517</v>
      </c>
      <c r="L270" t="s">
        <v>518</v>
      </c>
    </row>
    <row r="271" spans="2:12">
      <c r="B271" t="s">
        <v>1018</v>
      </c>
      <c r="C271" t="s">
        <v>1019</v>
      </c>
      <c r="D271" t="s">
        <v>512</v>
      </c>
      <c r="E271" t="s">
        <v>513</v>
      </c>
      <c r="F271" t="s">
        <v>485</v>
      </c>
      <c r="G271" t="s">
        <v>487</v>
      </c>
      <c r="H271" t="s">
        <v>691</v>
      </c>
      <c r="I271" t="s">
        <v>692</v>
      </c>
      <c r="J271" t="s">
        <v>693</v>
      </c>
      <c r="K271" t="s">
        <v>517</v>
      </c>
      <c r="L271" t="s">
        <v>518</v>
      </c>
    </row>
    <row r="272" spans="2:12">
      <c r="B272" t="s">
        <v>1020</v>
      </c>
      <c r="C272" t="s">
        <v>1021</v>
      </c>
      <c r="D272" t="s">
        <v>512</v>
      </c>
      <c r="E272" t="s">
        <v>513</v>
      </c>
      <c r="F272" t="s">
        <v>485</v>
      </c>
      <c r="G272" t="s">
        <v>487</v>
      </c>
      <c r="H272" t="s">
        <v>691</v>
      </c>
      <c r="I272" t="s">
        <v>692</v>
      </c>
      <c r="J272" t="s">
        <v>693</v>
      </c>
      <c r="K272" t="s">
        <v>517</v>
      </c>
      <c r="L272" t="s">
        <v>518</v>
      </c>
    </row>
    <row r="273" spans="2:12">
      <c r="B273" t="s">
        <v>1022</v>
      </c>
      <c r="C273" t="s">
        <v>1023</v>
      </c>
      <c r="D273" t="s">
        <v>512</v>
      </c>
      <c r="E273" t="s">
        <v>513</v>
      </c>
      <c r="F273" t="s">
        <v>485</v>
      </c>
      <c r="G273" t="s">
        <v>487</v>
      </c>
      <c r="H273" t="s">
        <v>691</v>
      </c>
      <c r="I273" t="s">
        <v>692</v>
      </c>
      <c r="J273" t="s">
        <v>693</v>
      </c>
      <c r="K273" t="s">
        <v>517</v>
      </c>
      <c r="L273" t="s">
        <v>518</v>
      </c>
    </row>
    <row r="274" spans="2:12">
      <c r="B274" t="s">
        <v>1024</v>
      </c>
      <c r="C274" t="s">
        <v>1025</v>
      </c>
      <c r="D274" t="s">
        <v>512</v>
      </c>
      <c r="E274" t="s">
        <v>513</v>
      </c>
      <c r="F274" t="s">
        <v>485</v>
      </c>
      <c r="G274" t="s">
        <v>487</v>
      </c>
      <c r="H274" t="s">
        <v>691</v>
      </c>
      <c r="I274" t="s">
        <v>692</v>
      </c>
      <c r="J274" t="s">
        <v>693</v>
      </c>
      <c r="K274" t="s">
        <v>517</v>
      </c>
      <c r="L274" t="s">
        <v>518</v>
      </c>
    </row>
    <row r="275" spans="2:12">
      <c r="B275" t="s">
        <v>1026</v>
      </c>
      <c r="C275" t="s">
        <v>1027</v>
      </c>
      <c r="D275" t="s">
        <v>512</v>
      </c>
      <c r="E275" t="s">
        <v>513</v>
      </c>
      <c r="F275" t="s">
        <v>485</v>
      </c>
      <c r="G275" t="s">
        <v>487</v>
      </c>
      <c r="H275" t="s">
        <v>691</v>
      </c>
      <c r="I275" t="s">
        <v>692</v>
      </c>
      <c r="J275" t="s">
        <v>693</v>
      </c>
      <c r="K275" t="s">
        <v>517</v>
      </c>
      <c r="L275" t="s">
        <v>518</v>
      </c>
    </row>
    <row r="276" spans="2:12">
      <c r="B276" t="s">
        <v>1028</v>
      </c>
      <c r="C276" t="s">
        <v>1029</v>
      </c>
      <c r="D276" t="s">
        <v>512</v>
      </c>
      <c r="E276" t="s">
        <v>513</v>
      </c>
      <c r="F276" t="s">
        <v>485</v>
      </c>
      <c r="G276" t="s">
        <v>487</v>
      </c>
      <c r="H276" t="s">
        <v>691</v>
      </c>
      <c r="I276" t="s">
        <v>692</v>
      </c>
      <c r="J276" t="s">
        <v>693</v>
      </c>
      <c r="K276" t="s">
        <v>517</v>
      </c>
      <c r="L276" t="s">
        <v>518</v>
      </c>
    </row>
    <row r="277" spans="2:12">
      <c r="B277" t="s">
        <v>1030</v>
      </c>
      <c r="C277" t="s">
        <v>1031</v>
      </c>
      <c r="D277" t="s">
        <v>512</v>
      </c>
      <c r="E277" t="s">
        <v>513</v>
      </c>
      <c r="F277" t="s">
        <v>485</v>
      </c>
      <c r="G277" t="s">
        <v>487</v>
      </c>
      <c r="H277" t="s">
        <v>691</v>
      </c>
      <c r="I277" t="s">
        <v>692</v>
      </c>
      <c r="J277" t="s">
        <v>693</v>
      </c>
      <c r="K277" t="s">
        <v>517</v>
      </c>
      <c r="L277" t="s">
        <v>518</v>
      </c>
    </row>
    <row r="278" spans="2:12">
      <c r="B278" t="s">
        <v>1032</v>
      </c>
      <c r="C278" t="s">
        <v>1033</v>
      </c>
      <c r="D278" t="s">
        <v>512</v>
      </c>
      <c r="E278" t="s">
        <v>513</v>
      </c>
      <c r="F278" t="s">
        <v>485</v>
      </c>
      <c r="G278" t="s">
        <v>487</v>
      </c>
      <c r="H278" t="s">
        <v>691</v>
      </c>
      <c r="I278" t="s">
        <v>692</v>
      </c>
      <c r="J278" t="s">
        <v>693</v>
      </c>
      <c r="K278" t="s">
        <v>517</v>
      </c>
      <c r="L278" t="s">
        <v>518</v>
      </c>
    </row>
    <row r="279" spans="2:12">
      <c r="B279" t="s">
        <v>1034</v>
      </c>
      <c r="C279" t="s">
        <v>1035</v>
      </c>
      <c r="D279" t="s">
        <v>512</v>
      </c>
      <c r="E279" t="s">
        <v>513</v>
      </c>
      <c r="F279" t="s">
        <v>485</v>
      </c>
      <c r="G279" t="s">
        <v>487</v>
      </c>
      <c r="H279" t="s">
        <v>691</v>
      </c>
      <c r="I279" t="s">
        <v>692</v>
      </c>
      <c r="J279" t="s">
        <v>693</v>
      </c>
      <c r="K279" t="s">
        <v>517</v>
      </c>
      <c r="L279" t="s">
        <v>518</v>
      </c>
    </row>
    <row r="280" spans="2:12">
      <c r="B280" t="s">
        <v>1036</v>
      </c>
      <c r="C280" t="s">
        <v>1037</v>
      </c>
      <c r="D280" t="s">
        <v>512</v>
      </c>
      <c r="E280" t="s">
        <v>513</v>
      </c>
      <c r="F280" t="s">
        <v>485</v>
      </c>
      <c r="G280" t="s">
        <v>487</v>
      </c>
      <c r="H280" t="s">
        <v>691</v>
      </c>
      <c r="I280" t="s">
        <v>692</v>
      </c>
      <c r="J280" t="s">
        <v>693</v>
      </c>
      <c r="K280" t="s">
        <v>517</v>
      </c>
      <c r="L280" t="s">
        <v>518</v>
      </c>
    </row>
    <row r="281" spans="2:12">
      <c r="B281" t="s">
        <v>1038</v>
      </c>
      <c r="C281" t="s">
        <v>1039</v>
      </c>
      <c r="D281" t="s">
        <v>512</v>
      </c>
      <c r="E281" t="s">
        <v>513</v>
      </c>
      <c r="F281" t="s">
        <v>485</v>
      </c>
      <c r="G281" t="s">
        <v>487</v>
      </c>
      <c r="H281" t="s">
        <v>691</v>
      </c>
      <c r="I281" t="s">
        <v>692</v>
      </c>
      <c r="J281" t="s">
        <v>693</v>
      </c>
      <c r="K281" t="s">
        <v>517</v>
      </c>
      <c r="L281" t="s">
        <v>518</v>
      </c>
    </row>
    <row r="282" spans="2:12">
      <c r="B282" t="s">
        <v>1040</v>
      </c>
      <c r="C282" t="s">
        <v>1041</v>
      </c>
      <c r="D282" t="s">
        <v>512</v>
      </c>
      <c r="E282" t="s">
        <v>513</v>
      </c>
      <c r="F282" t="s">
        <v>485</v>
      </c>
      <c r="G282" t="s">
        <v>487</v>
      </c>
      <c r="H282" t="s">
        <v>691</v>
      </c>
      <c r="I282" t="s">
        <v>692</v>
      </c>
      <c r="J282" t="s">
        <v>693</v>
      </c>
      <c r="K282" t="s">
        <v>517</v>
      </c>
      <c r="L282" t="s">
        <v>518</v>
      </c>
    </row>
    <row r="283" spans="2:12">
      <c r="B283" t="s">
        <v>1042</v>
      </c>
      <c r="C283" t="s">
        <v>1043</v>
      </c>
      <c r="D283" t="s">
        <v>512</v>
      </c>
      <c r="E283" t="s">
        <v>513</v>
      </c>
      <c r="F283" t="s">
        <v>485</v>
      </c>
      <c r="G283" t="s">
        <v>487</v>
      </c>
      <c r="H283" t="s">
        <v>691</v>
      </c>
      <c r="I283" t="s">
        <v>692</v>
      </c>
      <c r="J283" t="s">
        <v>693</v>
      </c>
      <c r="K283" t="s">
        <v>517</v>
      </c>
      <c r="L283" t="s">
        <v>518</v>
      </c>
    </row>
    <row r="284" spans="2:12">
      <c r="B284" t="s">
        <v>1044</v>
      </c>
      <c r="C284" t="s">
        <v>1045</v>
      </c>
      <c r="D284" t="s">
        <v>512</v>
      </c>
      <c r="E284" t="s">
        <v>513</v>
      </c>
      <c r="F284" t="s">
        <v>485</v>
      </c>
      <c r="G284" t="s">
        <v>487</v>
      </c>
      <c r="H284" t="s">
        <v>691</v>
      </c>
      <c r="I284" t="s">
        <v>692</v>
      </c>
      <c r="J284" t="s">
        <v>693</v>
      </c>
      <c r="K284" t="s">
        <v>517</v>
      </c>
      <c r="L284" t="s">
        <v>518</v>
      </c>
    </row>
    <row r="285" spans="2:12">
      <c r="B285" t="s">
        <v>1046</v>
      </c>
      <c r="C285" t="s">
        <v>1047</v>
      </c>
      <c r="D285" t="s">
        <v>512</v>
      </c>
      <c r="E285" t="s">
        <v>513</v>
      </c>
      <c r="F285" t="s">
        <v>485</v>
      </c>
      <c r="G285" t="s">
        <v>487</v>
      </c>
      <c r="H285" t="s">
        <v>691</v>
      </c>
      <c r="I285" t="s">
        <v>692</v>
      </c>
      <c r="J285" t="s">
        <v>693</v>
      </c>
      <c r="K285" t="s">
        <v>517</v>
      </c>
      <c r="L285" t="s">
        <v>518</v>
      </c>
    </row>
    <row r="286" spans="2:12">
      <c r="B286" t="s">
        <v>1048</v>
      </c>
      <c r="C286" t="s">
        <v>1049</v>
      </c>
      <c r="D286" t="s">
        <v>512</v>
      </c>
      <c r="E286" t="s">
        <v>513</v>
      </c>
      <c r="F286" t="s">
        <v>485</v>
      </c>
      <c r="G286" t="s">
        <v>487</v>
      </c>
      <c r="H286" t="s">
        <v>691</v>
      </c>
      <c r="I286" t="s">
        <v>692</v>
      </c>
      <c r="J286" t="s">
        <v>693</v>
      </c>
      <c r="K286" t="s">
        <v>517</v>
      </c>
      <c r="L286" t="s">
        <v>518</v>
      </c>
    </row>
    <row r="287" spans="2:12">
      <c r="B287" t="s">
        <v>1050</v>
      </c>
      <c r="C287" t="s">
        <v>1051</v>
      </c>
      <c r="D287" t="s">
        <v>512</v>
      </c>
      <c r="E287" t="s">
        <v>513</v>
      </c>
      <c r="F287" t="s">
        <v>485</v>
      </c>
      <c r="G287" t="s">
        <v>487</v>
      </c>
      <c r="H287" t="s">
        <v>691</v>
      </c>
      <c r="I287" t="s">
        <v>692</v>
      </c>
      <c r="J287" t="s">
        <v>693</v>
      </c>
      <c r="K287" t="s">
        <v>517</v>
      </c>
      <c r="L287" t="s">
        <v>518</v>
      </c>
    </row>
    <row r="288" spans="2:12">
      <c r="B288" t="s">
        <v>1052</v>
      </c>
      <c r="C288" t="s">
        <v>1053</v>
      </c>
      <c r="D288" t="s">
        <v>512</v>
      </c>
      <c r="E288" t="s">
        <v>513</v>
      </c>
      <c r="F288" t="s">
        <v>485</v>
      </c>
      <c r="G288" t="s">
        <v>487</v>
      </c>
      <c r="H288" t="s">
        <v>691</v>
      </c>
      <c r="I288" t="s">
        <v>692</v>
      </c>
      <c r="J288" t="s">
        <v>693</v>
      </c>
      <c r="K288" t="s">
        <v>517</v>
      </c>
      <c r="L288" t="s">
        <v>518</v>
      </c>
    </row>
    <row r="289" spans="2:12">
      <c r="B289" t="s">
        <v>1054</v>
      </c>
      <c r="C289" t="s">
        <v>1055</v>
      </c>
      <c r="D289" t="s">
        <v>512</v>
      </c>
      <c r="E289" t="s">
        <v>513</v>
      </c>
      <c r="F289" t="s">
        <v>485</v>
      </c>
      <c r="G289" t="s">
        <v>487</v>
      </c>
      <c r="H289" t="s">
        <v>691</v>
      </c>
      <c r="I289" t="s">
        <v>692</v>
      </c>
      <c r="J289" t="s">
        <v>693</v>
      </c>
      <c r="K289" t="s">
        <v>517</v>
      </c>
      <c r="L289" t="s">
        <v>518</v>
      </c>
    </row>
    <row r="290" spans="2:12">
      <c r="B290" t="s">
        <v>1056</v>
      </c>
      <c r="C290" t="s">
        <v>1057</v>
      </c>
      <c r="D290" t="s">
        <v>512</v>
      </c>
      <c r="E290" t="s">
        <v>513</v>
      </c>
      <c r="F290" t="s">
        <v>485</v>
      </c>
      <c r="G290" t="s">
        <v>487</v>
      </c>
      <c r="H290" t="s">
        <v>691</v>
      </c>
      <c r="I290" t="s">
        <v>692</v>
      </c>
      <c r="J290" t="s">
        <v>693</v>
      </c>
      <c r="K290" t="s">
        <v>517</v>
      </c>
      <c r="L290" t="s">
        <v>518</v>
      </c>
    </row>
    <row r="291" spans="2:12">
      <c r="B291" t="s">
        <v>1058</v>
      </c>
      <c r="C291" t="s">
        <v>1059</v>
      </c>
      <c r="D291" t="s">
        <v>512</v>
      </c>
      <c r="E291" t="s">
        <v>513</v>
      </c>
      <c r="F291" t="s">
        <v>485</v>
      </c>
      <c r="G291" t="s">
        <v>487</v>
      </c>
      <c r="H291" t="s">
        <v>691</v>
      </c>
      <c r="I291" t="s">
        <v>692</v>
      </c>
      <c r="J291" t="s">
        <v>693</v>
      </c>
      <c r="K291" t="s">
        <v>517</v>
      </c>
      <c r="L291" t="s">
        <v>518</v>
      </c>
    </row>
    <row r="292" spans="2:12">
      <c r="B292" t="s">
        <v>1060</v>
      </c>
      <c r="C292" t="s">
        <v>1061</v>
      </c>
      <c r="D292" t="s">
        <v>512</v>
      </c>
      <c r="E292" t="s">
        <v>513</v>
      </c>
      <c r="F292" t="s">
        <v>485</v>
      </c>
      <c r="G292" t="s">
        <v>487</v>
      </c>
      <c r="H292" t="s">
        <v>691</v>
      </c>
      <c r="I292" t="s">
        <v>692</v>
      </c>
      <c r="J292" t="s">
        <v>693</v>
      </c>
      <c r="K292" t="s">
        <v>517</v>
      </c>
      <c r="L292" t="s">
        <v>518</v>
      </c>
    </row>
    <row r="293" spans="2:12">
      <c r="B293" t="s">
        <v>1062</v>
      </c>
      <c r="C293" t="s">
        <v>1063</v>
      </c>
      <c r="D293" t="s">
        <v>512</v>
      </c>
      <c r="E293" t="s">
        <v>513</v>
      </c>
      <c r="F293" t="s">
        <v>485</v>
      </c>
      <c r="G293" t="s">
        <v>487</v>
      </c>
      <c r="H293" t="s">
        <v>691</v>
      </c>
      <c r="I293" t="s">
        <v>692</v>
      </c>
      <c r="J293" t="s">
        <v>693</v>
      </c>
      <c r="K293" t="s">
        <v>517</v>
      </c>
      <c r="L293" t="s">
        <v>518</v>
      </c>
    </row>
    <row r="294" spans="2:12">
      <c r="B294" t="s">
        <v>1064</v>
      </c>
      <c r="C294" t="s">
        <v>1065</v>
      </c>
      <c r="D294" t="s">
        <v>512</v>
      </c>
      <c r="E294" t="s">
        <v>513</v>
      </c>
      <c r="F294" t="s">
        <v>485</v>
      </c>
      <c r="G294" t="s">
        <v>487</v>
      </c>
      <c r="H294" t="s">
        <v>691</v>
      </c>
      <c r="I294" t="s">
        <v>692</v>
      </c>
      <c r="J294" t="s">
        <v>693</v>
      </c>
      <c r="K294" t="s">
        <v>517</v>
      </c>
      <c r="L294" t="s">
        <v>518</v>
      </c>
    </row>
    <row r="295" spans="2:12">
      <c r="B295" t="s">
        <v>1066</v>
      </c>
      <c r="C295" t="s">
        <v>1067</v>
      </c>
      <c r="D295" t="s">
        <v>512</v>
      </c>
      <c r="E295" t="s">
        <v>513</v>
      </c>
      <c r="F295" t="s">
        <v>485</v>
      </c>
      <c r="G295" t="s">
        <v>487</v>
      </c>
      <c r="H295" t="s">
        <v>691</v>
      </c>
      <c r="I295" t="s">
        <v>692</v>
      </c>
      <c r="J295" t="s">
        <v>693</v>
      </c>
      <c r="K295" t="s">
        <v>517</v>
      </c>
      <c r="L295" t="s">
        <v>518</v>
      </c>
    </row>
    <row r="296" spans="2:12">
      <c r="B296" t="s">
        <v>1068</v>
      </c>
      <c r="C296" t="s">
        <v>1069</v>
      </c>
      <c r="D296" t="s">
        <v>512</v>
      </c>
      <c r="E296" t="s">
        <v>513</v>
      </c>
      <c r="F296" t="s">
        <v>485</v>
      </c>
      <c r="G296" t="s">
        <v>487</v>
      </c>
      <c r="H296" t="s">
        <v>691</v>
      </c>
      <c r="I296" t="s">
        <v>692</v>
      </c>
      <c r="J296" t="s">
        <v>693</v>
      </c>
      <c r="K296" t="s">
        <v>517</v>
      </c>
      <c r="L296" t="s">
        <v>518</v>
      </c>
    </row>
    <row r="297" spans="2:12">
      <c r="B297" t="s">
        <v>1070</v>
      </c>
      <c r="C297" t="s">
        <v>1071</v>
      </c>
      <c r="D297" t="s">
        <v>512</v>
      </c>
      <c r="E297" t="s">
        <v>513</v>
      </c>
      <c r="F297" t="s">
        <v>485</v>
      </c>
      <c r="G297" t="s">
        <v>487</v>
      </c>
      <c r="H297" t="s">
        <v>691</v>
      </c>
      <c r="I297" t="s">
        <v>692</v>
      </c>
      <c r="J297" t="s">
        <v>693</v>
      </c>
      <c r="K297" t="s">
        <v>517</v>
      </c>
      <c r="L297" t="s">
        <v>518</v>
      </c>
    </row>
    <row r="298" spans="2:12">
      <c r="B298" t="s">
        <v>1072</v>
      </c>
      <c r="C298" t="s">
        <v>1073</v>
      </c>
      <c r="D298" t="s">
        <v>512</v>
      </c>
      <c r="E298" t="s">
        <v>513</v>
      </c>
      <c r="F298" t="s">
        <v>485</v>
      </c>
      <c r="G298" t="s">
        <v>487</v>
      </c>
      <c r="H298" t="s">
        <v>691</v>
      </c>
      <c r="I298" t="s">
        <v>692</v>
      </c>
      <c r="J298" t="s">
        <v>693</v>
      </c>
      <c r="K298" t="s">
        <v>517</v>
      </c>
      <c r="L298" t="s">
        <v>518</v>
      </c>
    </row>
    <row r="299" spans="2:12">
      <c r="B299" t="s">
        <v>1074</v>
      </c>
      <c r="C299" t="s">
        <v>1075</v>
      </c>
      <c r="D299" t="s">
        <v>512</v>
      </c>
      <c r="E299" t="s">
        <v>513</v>
      </c>
      <c r="F299" t="s">
        <v>485</v>
      </c>
      <c r="G299" t="s">
        <v>487</v>
      </c>
      <c r="H299" t="s">
        <v>691</v>
      </c>
      <c r="I299" t="s">
        <v>692</v>
      </c>
      <c r="J299" t="s">
        <v>693</v>
      </c>
      <c r="K299" t="s">
        <v>517</v>
      </c>
      <c r="L299" t="s">
        <v>518</v>
      </c>
    </row>
    <row r="300" spans="2:12">
      <c r="B300" t="s">
        <v>1076</v>
      </c>
      <c r="C300" t="s">
        <v>1077</v>
      </c>
      <c r="D300" t="s">
        <v>512</v>
      </c>
      <c r="E300" t="s">
        <v>513</v>
      </c>
      <c r="F300" t="s">
        <v>485</v>
      </c>
      <c r="G300" t="s">
        <v>487</v>
      </c>
      <c r="H300" t="s">
        <v>691</v>
      </c>
      <c r="I300" t="s">
        <v>692</v>
      </c>
      <c r="J300" t="s">
        <v>693</v>
      </c>
      <c r="K300" t="s">
        <v>517</v>
      </c>
      <c r="L300" t="s">
        <v>518</v>
      </c>
    </row>
    <row r="301" spans="2:12">
      <c r="B301" t="s">
        <v>1078</v>
      </c>
      <c r="C301" t="s">
        <v>1079</v>
      </c>
      <c r="D301" t="s">
        <v>512</v>
      </c>
      <c r="E301" t="s">
        <v>513</v>
      </c>
      <c r="F301" t="s">
        <v>485</v>
      </c>
      <c r="G301" t="s">
        <v>487</v>
      </c>
      <c r="H301" t="s">
        <v>691</v>
      </c>
      <c r="I301" t="s">
        <v>692</v>
      </c>
      <c r="J301" t="s">
        <v>693</v>
      </c>
      <c r="K301" t="s">
        <v>517</v>
      </c>
      <c r="L301" t="s">
        <v>518</v>
      </c>
    </row>
    <row r="302" spans="2:12">
      <c r="B302" t="s">
        <v>1080</v>
      </c>
      <c r="C302" t="s">
        <v>1081</v>
      </c>
      <c r="D302" t="s">
        <v>512</v>
      </c>
      <c r="E302" t="s">
        <v>513</v>
      </c>
      <c r="F302" t="s">
        <v>485</v>
      </c>
      <c r="G302" t="s">
        <v>487</v>
      </c>
      <c r="H302" t="s">
        <v>691</v>
      </c>
      <c r="I302" t="s">
        <v>692</v>
      </c>
      <c r="J302" t="s">
        <v>693</v>
      </c>
      <c r="K302" t="s">
        <v>517</v>
      </c>
      <c r="L302" t="s">
        <v>518</v>
      </c>
    </row>
    <row r="303" spans="2:12">
      <c r="B303" t="s">
        <v>1082</v>
      </c>
      <c r="C303" t="s">
        <v>1083</v>
      </c>
      <c r="D303" t="s">
        <v>512</v>
      </c>
      <c r="E303" t="s">
        <v>513</v>
      </c>
      <c r="F303" t="s">
        <v>485</v>
      </c>
      <c r="G303" t="s">
        <v>487</v>
      </c>
      <c r="H303" t="s">
        <v>691</v>
      </c>
      <c r="I303" t="s">
        <v>692</v>
      </c>
      <c r="J303" t="s">
        <v>693</v>
      </c>
      <c r="K303" t="s">
        <v>517</v>
      </c>
      <c r="L303" t="s">
        <v>518</v>
      </c>
    </row>
    <row r="304" spans="2:12">
      <c r="B304" t="s">
        <v>1084</v>
      </c>
      <c r="C304" t="s">
        <v>1085</v>
      </c>
      <c r="D304" t="s">
        <v>512</v>
      </c>
      <c r="E304" t="s">
        <v>513</v>
      </c>
      <c r="F304" t="s">
        <v>485</v>
      </c>
      <c r="G304" t="s">
        <v>487</v>
      </c>
      <c r="H304" t="s">
        <v>691</v>
      </c>
      <c r="I304" t="s">
        <v>692</v>
      </c>
      <c r="J304" t="s">
        <v>693</v>
      </c>
      <c r="K304" t="s">
        <v>517</v>
      </c>
      <c r="L304" t="s">
        <v>518</v>
      </c>
    </row>
    <row r="305" spans="2:12">
      <c r="B305" t="s">
        <v>1086</v>
      </c>
      <c r="C305" t="s">
        <v>1087</v>
      </c>
      <c r="D305" t="s">
        <v>512</v>
      </c>
      <c r="E305" t="s">
        <v>513</v>
      </c>
      <c r="F305" t="s">
        <v>485</v>
      </c>
      <c r="G305" t="s">
        <v>487</v>
      </c>
      <c r="H305" t="s">
        <v>691</v>
      </c>
      <c r="I305" t="s">
        <v>692</v>
      </c>
      <c r="J305" t="s">
        <v>693</v>
      </c>
      <c r="K305" t="s">
        <v>517</v>
      </c>
      <c r="L305" t="s">
        <v>518</v>
      </c>
    </row>
    <row r="306" spans="2:12">
      <c r="B306" t="s">
        <v>1088</v>
      </c>
      <c r="C306" t="s">
        <v>1089</v>
      </c>
      <c r="D306" t="s">
        <v>512</v>
      </c>
      <c r="E306" t="s">
        <v>513</v>
      </c>
      <c r="F306" t="s">
        <v>485</v>
      </c>
      <c r="G306" t="s">
        <v>487</v>
      </c>
      <c r="H306" t="s">
        <v>691</v>
      </c>
      <c r="I306" t="s">
        <v>692</v>
      </c>
      <c r="J306" t="s">
        <v>693</v>
      </c>
      <c r="K306" t="s">
        <v>517</v>
      </c>
      <c r="L306" t="s">
        <v>518</v>
      </c>
    </row>
    <row r="307" spans="2:12">
      <c r="B307" t="s">
        <v>1090</v>
      </c>
      <c r="C307" t="s">
        <v>1091</v>
      </c>
      <c r="D307" t="s">
        <v>512</v>
      </c>
      <c r="E307" t="s">
        <v>513</v>
      </c>
      <c r="F307" t="s">
        <v>485</v>
      </c>
      <c r="G307" t="s">
        <v>487</v>
      </c>
      <c r="H307" t="s">
        <v>691</v>
      </c>
      <c r="I307" t="s">
        <v>692</v>
      </c>
      <c r="J307" t="s">
        <v>693</v>
      </c>
      <c r="K307" t="s">
        <v>517</v>
      </c>
      <c r="L307" t="s">
        <v>518</v>
      </c>
    </row>
    <row r="308" spans="2:12">
      <c r="B308" t="s">
        <v>1092</v>
      </c>
      <c r="C308" t="s">
        <v>1093</v>
      </c>
      <c r="D308" t="s">
        <v>512</v>
      </c>
      <c r="E308" t="s">
        <v>513</v>
      </c>
      <c r="F308" t="s">
        <v>485</v>
      </c>
      <c r="G308" t="s">
        <v>487</v>
      </c>
      <c r="H308" t="s">
        <v>691</v>
      </c>
      <c r="I308" t="s">
        <v>692</v>
      </c>
      <c r="J308" t="s">
        <v>693</v>
      </c>
      <c r="K308" t="s">
        <v>517</v>
      </c>
      <c r="L308" t="s">
        <v>518</v>
      </c>
    </row>
    <row r="309" spans="2:12">
      <c r="B309" t="s">
        <v>1094</v>
      </c>
      <c r="C309" t="s">
        <v>1095</v>
      </c>
      <c r="D309" t="s">
        <v>512</v>
      </c>
      <c r="E309" t="s">
        <v>513</v>
      </c>
      <c r="F309" t="s">
        <v>485</v>
      </c>
      <c r="G309" t="s">
        <v>487</v>
      </c>
      <c r="H309" t="s">
        <v>691</v>
      </c>
      <c r="I309" t="s">
        <v>692</v>
      </c>
      <c r="J309" t="s">
        <v>693</v>
      </c>
      <c r="K309" t="s">
        <v>517</v>
      </c>
      <c r="L309" t="s">
        <v>518</v>
      </c>
    </row>
    <row r="310" spans="2:12">
      <c r="B310" t="s">
        <v>1096</v>
      </c>
      <c r="C310" t="s">
        <v>1097</v>
      </c>
      <c r="D310" t="s">
        <v>512</v>
      </c>
      <c r="E310" t="s">
        <v>513</v>
      </c>
      <c r="F310" t="s">
        <v>485</v>
      </c>
      <c r="G310" t="s">
        <v>487</v>
      </c>
      <c r="H310" t="s">
        <v>691</v>
      </c>
      <c r="I310" t="s">
        <v>692</v>
      </c>
      <c r="J310" t="s">
        <v>693</v>
      </c>
      <c r="K310" t="s">
        <v>517</v>
      </c>
      <c r="L310" t="s">
        <v>518</v>
      </c>
    </row>
    <row r="311" spans="2:12">
      <c r="B311" t="s">
        <v>1098</v>
      </c>
      <c r="C311" t="s">
        <v>1099</v>
      </c>
      <c r="D311" t="s">
        <v>512</v>
      </c>
      <c r="E311" t="s">
        <v>513</v>
      </c>
      <c r="F311" t="s">
        <v>485</v>
      </c>
      <c r="G311" t="s">
        <v>487</v>
      </c>
      <c r="H311" t="s">
        <v>691</v>
      </c>
      <c r="I311" t="s">
        <v>692</v>
      </c>
      <c r="J311" t="s">
        <v>693</v>
      </c>
      <c r="K311" t="s">
        <v>517</v>
      </c>
      <c r="L311" t="s">
        <v>518</v>
      </c>
    </row>
    <row r="312" spans="2:12">
      <c r="B312" t="s">
        <v>1100</v>
      </c>
      <c r="C312" t="s">
        <v>1101</v>
      </c>
      <c r="D312" t="s">
        <v>512</v>
      </c>
      <c r="E312" t="s">
        <v>513</v>
      </c>
      <c r="F312" t="s">
        <v>485</v>
      </c>
      <c r="G312" t="s">
        <v>487</v>
      </c>
      <c r="H312" t="s">
        <v>691</v>
      </c>
      <c r="I312" t="s">
        <v>692</v>
      </c>
      <c r="J312" t="s">
        <v>693</v>
      </c>
      <c r="K312" t="s">
        <v>517</v>
      </c>
      <c r="L312" t="s">
        <v>518</v>
      </c>
    </row>
    <row r="313" spans="2:12">
      <c r="B313" t="s">
        <v>1102</v>
      </c>
      <c r="C313" t="s">
        <v>1103</v>
      </c>
      <c r="D313" t="s">
        <v>512</v>
      </c>
      <c r="E313" t="s">
        <v>513</v>
      </c>
      <c r="F313" t="s">
        <v>485</v>
      </c>
      <c r="G313" t="s">
        <v>487</v>
      </c>
      <c r="H313" t="s">
        <v>691</v>
      </c>
      <c r="I313" t="s">
        <v>692</v>
      </c>
      <c r="J313" t="s">
        <v>693</v>
      </c>
      <c r="K313" t="s">
        <v>517</v>
      </c>
      <c r="L313" t="s">
        <v>518</v>
      </c>
    </row>
    <row r="314" spans="2:12">
      <c r="B314" t="s">
        <v>1104</v>
      </c>
      <c r="C314" t="s">
        <v>1105</v>
      </c>
      <c r="D314" t="s">
        <v>512</v>
      </c>
      <c r="E314" t="s">
        <v>513</v>
      </c>
      <c r="F314" t="s">
        <v>485</v>
      </c>
      <c r="G314" t="s">
        <v>487</v>
      </c>
      <c r="H314" t="s">
        <v>691</v>
      </c>
      <c r="I314" t="s">
        <v>692</v>
      </c>
      <c r="J314" t="s">
        <v>693</v>
      </c>
      <c r="K314" t="s">
        <v>517</v>
      </c>
      <c r="L314" t="s">
        <v>518</v>
      </c>
    </row>
    <row r="315" spans="2:12">
      <c r="B315" t="s">
        <v>1106</v>
      </c>
      <c r="C315" t="s">
        <v>1107</v>
      </c>
      <c r="D315" t="s">
        <v>512</v>
      </c>
      <c r="E315" t="s">
        <v>513</v>
      </c>
      <c r="F315" t="s">
        <v>485</v>
      </c>
      <c r="G315" t="s">
        <v>487</v>
      </c>
      <c r="H315" t="s">
        <v>691</v>
      </c>
      <c r="I315" t="s">
        <v>692</v>
      </c>
      <c r="J315" t="s">
        <v>693</v>
      </c>
      <c r="K315" t="s">
        <v>517</v>
      </c>
      <c r="L315" t="s">
        <v>518</v>
      </c>
    </row>
    <row r="316" spans="2:12">
      <c r="B316" t="s">
        <v>1108</v>
      </c>
      <c r="C316" t="s">
        <v>1109</v>
      </c>
      <c r="D316" t="s">
        <v>512</v>
      </c>
      <c r="E316" t="s">
        <v>513</v>
      </c>
      <c r="F316" t="s">
        <v>485</v>
      </c>
      <c r="G316" t="s">
        <v>487</v>
      </c>
      <c r="H316" t="s">
        <v>691</v>
      </c>
      <c r="I316" t="s">
        <v>692</v>
      </c>
      <c r="J316" t="s">
        <v>693</v>
      </c>
      <c r="K316" t="s">
        <v>517</v>
      </c>
      <c r="L316" t="s">
        <v>518</v>
      </c>
    </row>
    <row r="317" spans="2:12">
      <c r="B317" t="s">
        <v>1110</v>
      </c>
      <c r="C317" t="s">
        <v>1111</v>
      </c>
      <c r="D317" t="s">
        <v>512</v>
      </c>
      <c r="E317" t="s">
        <v>513</v>
      </c>
      <c r="F317" t="s">
        <v>485</v>
      </c>
      <c r="G317" t="s">
        <v>487</v>
      </c>
      <c r="H317" t="s">
        <v>691</v>
      </c>
      <c r="I317" t="s">
        <v>692</v>
      </c>
      <c r="J317" t="s">
        <v>693</v>
      </c>
      <c r="K317" t="s">
        <v>517</v>
      </c>
      <c r="L317" t="s">
        <v>518</v>
      </c>
    </row>
    <row r="318" spans="2:12">
      <c r="B318" t="s">
        <v>1112</v>
      </c>
      <c r="C318" t="s">
        <v>1113</v>
      </c>
      <c r="D318" t="s">
        <v>512</v>
      </c>
      <c r="E318" t="s">
        <v>513</v>
      </c>
      <c r="F318" t="s">
        <v>485</v>
      </c>
      <c r="G318" t="s">
        <v>487</v>
      </c>
      <c r="H318" t="s">
        <v>691</v>
      </c>
      <c r="I318" t="s">
        <v>692</v>
      </c>
      <c r="J318" t="s">
        <v>693</v>
      </c>
      <c r="K318" t="s">
        <v>1114</v>
      </c>
      <c r="L318" t="s">
        <v>518</v>
      </c>
    </row>
    <row r="319" spans="2:12">
      <c r="B319" t="s">
        <v>1115</v>
      </c>
      <c r="C319" t="s">
        <v>1116</v>
      </c>
      <c r="D319" t="s">
        <v>512</v>
      </c>
      <c r="E319" t="s">
        <v>513</v>
      </c>
      <c r="F319" t="s">
        <v>485</v>
      </c>
      <c r="G319" t="s">
        <v>487</v>
      </c>
      <c r="H319" t="s">
        <v>691</v>
      </c>
      <c r="I319" t="s">
        <v>692</v>
      </c>
      <c r="J319" t="s">
        <v>693</v>
      </c>
      <c r="K319" t="s">
        <v>1114</v>
      </c>
      <c r="L319" t="s">
        <v>518</v>
      </c>
    </row>
    <row r="320" spans="2:12">
      <c r="B320" t="s">
        <v>1117</v>
      </c>
      <c r="C320" t="s">
        <v>1118</v>
      </c>
      <c r="D320" t="s">
        <v>512</v>
      </c>
      <c r="E320" t="s">
        <v>513</v>
      </c>
      <c r="F320" t="s">
        <v>485</v>
      </c>
      <c r="G320" t="s">
        <v>487</v>
      </c>
      <c r="H320" t="s">
        <v>691</v>
      </c>
      <c r="I320" t="s">
        <v>692</v>
      </c>
      <c r="J320" t="s">
        <v>693</v>
      </c>
      <c r="K320" t="s">
        <v>1114</v>
      </c>
      <c r="L320" t="s">
        <v>518</v>
      </c>
    </row>
    <row r="321" spans="2:12">
      <c r="B321" t="s">
        <v>1119</v>
      </c>
      <c r="C321" t="s">
        <v>1120</v>
      </c>
      <c r="D321" t="s">
        <v>512</v>
      </c>
      <c r="E321" t="s">
        <v>513</v>
      </c>
      <c r="F321" t="s">
        <v>485</v>
      </c>
      <c r="G321" t="s">
        <v>487</v>
      </c>
      <c r="H321" t="s">
        <v>691</v>
      </c>
      <c r="I321" t="s">
        <v>692</v>
      </c>
      <c r="J321" t="s">
        <v>693</v>
      </c>
      <c r="K321" t="s">
        <v>1114</v>
      </c>
      <c r="L321" t="s">
        <v>518</v>
      </c>
    </row>
    <row r="322" spans="2:12">
      <c r="B322" t="s">
        <v>1121</v>
      </c>
      <c r="C322" t="s">
        <v>1122</v>
      </c>
      <c r="D322" t="s">
        <v>512</v>
      </c>
      <c r="E322" t="s">
        <v>513</v>
      </c>
      <c r="F322" t="s">
        <v>485</v>
      </c>
      <c r="G322" t="s">
        <v>487</v>
      </c>
      <c r="H322" t="s">
        <v>691</v>
      </c>
      <c r="I322" t="s">
        <v>692</v>
      </c>
      <c r="J322" t="s">
        <v>693</v>
      </c>
      <c r="K322" t="s">
        <v>1114</v>
      </c>
      <c r="L322" t="s">
        <v>518</v>
      </c>
    </row>
    <row r="323" spans="2:12">
      <c r="B323" t="s">
        <v>1123</v>
      </c>
      <c r="C323" t="s">
        <v>1124</v>
      </c>
      <c r="D323" t="s">
        <v>512</v>
      </c>
      <c r="E323" t="s">
        <v>513</v>
      </c>
      <c r="F323" t="s">
        <v>485</v>
      </c>
      <c r="G323" t="s">
        <v>487</v>
      </c>
      <c r="H323" t="s">
        <v>691</v>
      </c>
      <c r="I323" t="s">
        <v>692</v>
      </c>
      <c r="J323" t="s">
        <v>693</v>
      </c>
      <c r="K323" t="s">
        <v>517</v>
      </c>
      <c r="L323" t="s">
        <v>518</v>
      </c>
    </row>
    <row r="324" spans="2:12">
      <c r="B324" t="s">
        <v>1125</v>
      </c>
      <c r="C324" t="s">
        <v>1126</v>
      </c>
      <c r="D324" t="s">
        <v>512</v>
      </c>
      <c r="E324" t="s">
        <v>513</v>
      </c>
      <c r="F324" t="s">
        <v>485</v>
      </c>
      <c r="G324" t="s">
        <v>487</v>
      </c>
      <c r="H324" t="s">
        <v>691</v>
      </c>
      <c r="I324" t="s">
        <v>692</v>
      </c>
      <c r="J324" t="s">
        <v>693</v>
      </c>
      <c r="K324" t="s">
        <v>517</v>
      </c>
      <c r="L324" t="s">
        <v>518</v>
      </c>
    </row>
    <row r="325" spans="2:12">
      <c r="B325" t="s">
        <v>1127</v>
      </c>
      <c r="C325" t="s">
        <v>1128</v>
      </c>
      <c r="D325" t="s">
        <v>512</v>
      </c>
      <c r="E325" t="s">
        <v>513</v>
      </c>
      <c r="F325" t="s">
        <v>485</v>
      </c>
      <c r="G325" t="s">
        <v>487</v>
      </c>
      <c r="H325" t="s">
        <v>691</v>
      </c>
      <c r="I325" t="s">
        <v>692</v>
      </c>
      <c r="J325" t="s">
        <v>693</v>
      </c>
      <c r="K325" t="s">
        <v>1114</v>
      </c>
      <c r="L325" t="s">
        <v>518</v>
      </c>
    </row>
    <row r="326" spans="2:12">
      <c r="B326" t="s">
        <v>1129</v>
      </c>
      <c r="C326" t="s">
        <v>1130</v>
      </c>
      <c r="D326" t="s">
        <v>512</v>
      </c>
      <c r="E326" t="s">
        <v>513</v>
      </c>
      <c r="F326" t="s">
        <v>485</v>
      </c>
      <c r="G326" t="s">
        <v>487</v>
      </c>
      <c r="H326" t="s">
        <v>691</v>
      </c>
      <c r="I326" t="s">
        <v>692</v>
      </c>
      <c r="J326" t="s">
        <v>693</v>
      </c>
      <c r="K326" t="s">
        <v>517</v>
      </c>
      <c r="L326" t="s">
        <v>518</v>
      </c>
    </row>
    <row r="327" spans="2:12">
      <c r="B327" t="s">
        <v>1131</v>
      </c>
      <c r="C327" t="s">
        <v>1132</v>
      </c>
      <c r="D327" t="s">
        <v>512</v>
      </c>
      <c r="E327" t="s">
        <v>513</v>
      </c>
      <c r="F327" t="s">
        <v>485</v>
      </c>
      <c r="G327" t="s">
        <v>487</v>
      </c>
      <c r="H327" t="s">
        <v>691</v>
      </c>
      <c r="I327" t="s">
        <v>692</v>
      </c>
      <c r="J327" t="s">
        <v>693</v>
      </c>
      <c r="K327" t="s">
        <v>517</v>
      </c>
      <c r="L327" t="s">
        <v>518</v>
      </c>
    </row>
    <row r="328" spans="2:12">
      <c r="B328" t="s">
        <v>1133</v>
      </c>
      <c r="C328" t="s">
        <v>1134</v>
      </c>
      <c r="D328" t="s">
        <v>512</v>
      </c>
      <c r="E328" t="s">
        <v>513</v>
      </c>
      <c r="F328" t="s">
        <v>485</v>
      </c>
      <c r="G328" t="s">
        <v>487</v>
      </c>
      <c r="H328" t="s">
        <v>691</v>
      </c>
      <c r="I328" t="s">
        <v>692</v>
      </c>
      <c r="J328" t="s">
        <v>693</v>
      </c>
      <c r="K328" t="s">
        <v>517</v>
      </c>
      <c r="L328" t="s">
        <v>518</v>
      </c>
    </row>
    <row r="329" spans="2:12">
      <c r="B329" t="s">
        <v>1135</v>
      </c>
      <c r="C329" t="s">
        <v>1136</v>
      </c>
      <c r="D329" t="s">
        <v>512</v>
      </c>
      <c r="E329" t="s">
        <v>513</v>
      </c>
      <c r="F329" t="s">
        <v>485</v>
      </c>
      <c r="G329" t="s">
        <v>487</v>
      </c>
      <c r="H329" t="s">
        <v>691</v>
      </c>
      <c r="I329" t="s">
        <v>692</v>
      </c>
      <c r="J329" t="s">
        <v>693</v>
      </c>
      <c r="K329" t="s">
        <v>517</v>
      </c>
      <c r="L329" t="s">
        <v>518</v>
      </c>
    </row>
    <row r="330" spans="2:12">
      <c r="B330" t="s">
        <v>1137</v>
      </c>
      <c r="C330" t="s">
        <v>1138</v>
      </c>
      <c r="D330" t="s">
        <v>512</v>
      </c>
      <c r="E330" t="s">
        <v>513</v>
      </c>
      <c r="F330" t="s">
        <v>485</v>
      </c>
      <c r="G330" t="s">
        <v>487</v>
      </c>
      <c r="H330" t="s">
        <v>691</v>
      </c>
      <c r="I330" t="s">
        <v>692</v>
      </c>
      <c r="J330" t="s">
        <v>693</v>
      </c>
      <c r="K330" t="s">
        <v>517</v>
      </c>
      <c r="L330" t="s">
        <v>518</v>
      </c>
    </row>
    <row r="331" spans="2:12">
      <c r="B331" t="s">
        <v>1139</v>
      </c>
      <c r="C331" t="s">
        <v>1140</v>
      </c>
      <c r="D331" t="s">
        <v>512</v>
      </c>
      <c r="E331" t="s">
        <v>513</v>
      </c>
      <c r="F331" t="s">
        <v>485</v>
      </c>
      <c r="G331" t="s">
        <v>487</v>
      </c>
      <c r="H331" t="s">
        <v>691</v>
      </c>
      <c r="I331" t="s">
        <v>692</v>
      </c>
      <c r="J331" t="s">
        <v>693</v>
      </c>
      <c r="K331" t="s">
        <v>517</v>
      </c>
      <c r="L331" t="s">
        <v>518</v>
      </c>
    </row>
    <row r="332" spans="2:12">
      <c r="B332" t="s">
        <v>1141</v>
      </c>
      <c r="C332" t="s">
        <v>1142</v>
      </c>
      <c r="D332" t="s">
        <v>512</v>
      </c>
      <c r="E332" t="s">
        <v>513</v>
      </c>
      <c r="F332" t="s">
        <v>485</v>
      </c>
      <c r="G332" t="s">
        <v>487</v>
      </c>
      <c r="H332" t="s">
        <v>691</v>
      </c>
      <c r="I332" t="s">
        <v>692</v>
      </c>
      <c r="J332" t="s">
        <v>693</v>
      </c>
      <c r="K332" t="s">
        <v>517</v>
      </c>
      <c r="L332" t="s">
        <v>518</v>
      </c>
    </row>
    <row r="333" spans="2:12">
      <c r="B333" t="s">
        <v>1143</v>
      </c>
      <c r="C333" t="s">
        <v>1144</v>
      </c>
      <c r="D333" t="s">
        <v>512</v>
      </c>
      <c r="E333" t="s">
        <v>513</v>
      </c>
      <c r="F333" t="s">
        <v>485</v>
      </c>
      <c r="G333" t="s">
        <v>487</v>
      </c>
      <c r="H333" t="s">
        <v>691</v>
      </c>
      <c r="I333" t="s">
        <v>692</v>
      </c>
      <c r="J333" t="s">
        <v>693</v>
      </c>
      <c r="K333" t="s">
        <v>517</v>
      </c>
      <c r="L333" t="s">
        <v>518</v>
      </c>
    </row>
    <row r="334" spans="2:12">
      <c r="B334" t="s">
        <v>1145</v>
      </c>
      <c r="C334" t="s">
        <v>1146</v>
      </c>
      <c r="D334" t="s">
        <v>512</v>
      </c>
      <c r="E334" t="s">
        <v>513</v>
      </c>
      <c r="F334" t="s">
        <v>485</v>
      </c>
      <c r="G334" t="s">
        <v>487</v>
      </c>
      <c r="H334" t="s">
        <v>691</v>
      </c>
      <c r="I334" t="s">
        <v>692</v>
      </c>
      <c r="J334" t="s">
        <v>693</v>
      </c>
      <c r="K334" t="s">
        <v>517</v>
      </c>
      <c r="L334" t="s">
        <v>518</v>
      </c>
    </row>
    <row r="335" spans="2:12">
      <c r="B335" t="s">
        <v>1147</v>
      </c>
      <c r="C335" t="s">
        <v>1148</v>
      </c>
      <c r="D335" t="s">
        <v>512</v>
      </c>
      <c r="E335" t="s">
        <v>513</v>
      </c>
      <c r="F335" t="s">
        <v>485</v>
      </c>
      <c r="G335" t="s">
        <v>487</v>
      </c>
      <c r="H335" t="s">
        <v>691</v>
      </c>
      <c r="I335" t="s">
        <v>692</v>
      </c>
      <c r="J335" t="s">
        <v>693</v>
      </c>
      <c r="K335" t="s">
        <v>517</v>
      </c>
      <c r="L335" t="s">
        <v>518</v>
      </c>
    </row>
    <row r="336" spans="2:12">
      <c r="B336" t="s">
        <v>1149</v>
      </c>
      <c r="C336" t="s">
        <v>1150</v>
      </c>
      <c r="D336" t="s">
        <v>512</v>
      </c>
      <c r="E336" t="s">
        <v>513</v>
      </c>
      <c r="F336" t="s">
        <v>485</v>
      </c>
      <c r="G336" t="s">
        <v>487</v>
      </c>
      <c r="H336" t="s">
        <v>691</v>
      </c>
      <c r="I336" t="s">
        <v>692</v>
      </c>
      <c r="J336" t="s">
        <v>693</v>
      </c>
      <c r="K336" t="s">
        <v>517</v>
      </c>
      <c r="L336" t="s">
        <v>518</v>
      </c>
    </row>
    <row r="337" spans="2:12">
      <c r="B337" t="s">
        <v>1151</v>
      </c>
      <c r="C337" t="s">
        <v>1152</v>
      </c>
      <c r="D337" t="s">
        <v>512</v>
      </c>
      <c r="E337" t="s">
        <v>513</v>
      </c>
      <c r="F337" t="s">
        <v>485</v>
      </c>
      <c r="G337" t="s">
        <v>487</v>
      </c>
      <c r="H337" t="s">
        <v>691</v>
      </c>
      <c r="I337" t="s">
        <v>692</v>
      </c>
      <c r="J337" t="s">
        <v>693</v>
      </c>
      <c r="K337" t="s">
        <v>517</v>
      </c>
      <c r="L337" t="s">
        <v>518</v>
      </c>
    </row>
    <row r="338" spans="2:12">
      <c r="B338" t="s">
        <v>1153</v>
      </c>
      <c r="C338" t="s">
        <v>1154</v>
      </c>
      <c r="D338" t="s">
        <v>512</v>
      </c>
      <c r="E338" t="s">
        <v>513</v>
      </c>
      <c r="F338" t="s">
        <v>485</v>
      </c>
      <c r="G338" t="s">
        <v>487</v>
      </c>
      <c r="H338" t="s">
        <v>691</v>
      </c>
      <c r="I338" t="s">
        <v>692</v>
      </c>
      <c r="J338" t="s">
        <v>693</v>
      </c>
      <c r="K338" t="s">
        <v>517</v>
      </c>
      <c r="L338" t="s">
        <v>518</v>
      </c>
    </row>
    <row r="339" spans="2:12">
      <c r="B339" t="s">
        <v>1155</v>
      </c>
      <c r="C339" t="s">
        <v>1156</v>
      </c>
      <c r="D339" t="s">
        <v>512</v>
      </c>
      <c r="E339" t="s">
        <v>513</v>
      </c>
      <c r="F339" t="s">
        <v>485</v>
      </c>
      <c r="G339" t="s">
        <v>487</v>
      </c>
      <c r="H339" t="s">
        <v>691</v>
      </c>
      <c r="I339" t="s">
        <v>692</v>
      </c>
      <c r="J339" t="s">
        <v>693</v>
      </c>
      <c r="K339" t="s">
        <v>517</v>
      </c>
      <c r="L339" t="s">
        <v>518</v>
      </c>
    </row>
    <row r="340" spans="2:12">
      <c r="B340" t="s">
        <v>1157</v>
      </c>
      <c r="C340" t="s">
        <v>1158</v>
      </c>
      <c r="D340" t="s">
        <v>512</v>
      </c>
      <c r="E340" t="s">
        <v>513</v>
      </c>
      <c r="F340" t="s">
        <v>485</v>
      </c>
      <c r="G340" t="s">
        <v>487</v>
      </c>
      <c r="H340" t="s">
        <v>691</v>
      </c>
      <c r="I340" t="s">
        <v>692</v>
      </c>
      <c r="J340" t="s">
        <v>693</v>
      </c>
      <c r="K340" t="s">
        <v>517</v>
      </c>
      <c r="L340" t="s">
        <v>518</v>
      </c>
    </row>
    <row r="341" spans="2:12">
      <c r="B341" t="s">
        <v>1159</v>
      </c>
      <c r="C341" t="s">
        <v>1160</v>
      </c>
      <c r="D341" t="s">
        <v>512</v>
      </c>
      <c r="E341" t="s">
        <v>513</v>
      </c>
      <c r="F341" t="s">
        <v>485</v>
      </c>
      <c r="G341" t="s">
        <v>487</v>
      </c>
      <c r="H341" t="s">
        <v>691</v>
      </c>
      <c r="I341" t="s">
        <v>692</v>
      </c>
      <c r="J341" t="s">
        <v>693</v>
      </c>
      <c r="K341" t="s">
        <v>517</v>
      </c>
      <c r="L341" t="s">
        <v>518</v>
      </c>
    </row>
    <row r="342" spans="2:12">
      <c r="B342" t="s">
        <v>1161</v>
      </c>
      <c r="C342" t="s">
        <v>1162</v>
      </c>
      <c r="D342" t="s">
        <v>512</v>
      </c>
      <c r="E342" t="s">
        <v>513</v>
      </c>
      <c r="F342" t="s">
        <v>485</v>
      </c>
      <c r="G342" t="s">
        <v>487</v>
      </c>
      <c r="H342" t="s">
        <v>691</v>
      </c>
      <c r="I342" t="s">
        <v>692</v>
      </c>
      <c r="J342" t="s">
        <v>693</v>
      </c>
      <c r="K342" t="s">
        <v>517</v>
      </c>
      <c r="L342" t="s">
        <v>518</v>
      </c>
    </row>
    <row r="343" spans="2:12">
      <c r="B343" t="s">
        <v>1163</v>
      </c>
      <c r="C343" t="s">
        <v>1164</v>
      </c>
      <c r="D343" t="s">
        <v>512</v>
      </c>
      <c r="E343" t="s">
        <v>513</v>
      </c>
      <c r="F343" t="s">
        <v>485</v>
      </c>
      <c r="G343" t="s">
        <v>487</v>
      </c>
      <c r="H343" t="s">
        <v>691</v>
      </c>
      <c r="I343" t="s">
        <v>692</v>
      </c>
      <c r="J343" t="s">
        <v>693</v>
      </c>
      <c r="K343" t="s">
        <v>517</v>
      </c>
      <c r="L343" t="s">
        <v>518</v>
      </c>
    </row>
    <row r="344" spans="2:12">
      <c r="B344" t="s">
        <v>1165</v>
      </c>
      <c r="C344" t="s">
        <v>1166</v>
      </c>
      <c r="D344" t="s">
        <v>512</v>
      </c>
      <c r="E344" t="s">
        <v>513</v>
      </c>
      <c r="F344" t="s">
        <v>485</v>
      </c>
      <c r="G344" t="s">
        <v>487</v>
      </c>
      <c r="H344" t="s">
        <v>691</v>
      </c>
      <c r="I344" t="s">
        <v>692</v>
      </c>
      <c r="J344" t="s">
        <v>693</v>
      </c>
      <c r="K344" t="s">
        <v>517</v>
      </c>
      <c r="L344" t="s">
        <v>518</v>
      </c>
    </row>
    <row r="345" spans="2:12">
      <c r="B345" t="s">
        <v>1167</v>
      </c>
      <c r="C345" t="s">
        <v>1168</v>
      </c>
      <c r="D345" t="s">
        <v>512</v>
      </c>
      <c r="E345" t="s">
        <v>513</v>
      </c>
      <c r="F345" t="s">
        <v>485</v>
      </c>
      <c r="G345" t="s">
        <v>487</v>
      </c>
      <c r="H345" t="s">
        <v>691</v>
      </c>
      <c r="I345" t="s">
        <v>692</v>
      </c>
      <c r="J345" t="s">
        <v>693</v>
      </c>
      <c r="K345" t="s">
        <v>517</v>
      </c>
      <c r="L345" t="s">
        <v>518</v>
      </c>
    </row>
    <row r="346" spans="2:12">
      <c r="B346" t="s">
        <v>1169</v>
      </c>
      <c r="C346" t="s">
        <v>1170</v>
      </c>
      <c r="D346" t="s">
        <v>512</v>
      </c>
      <c r="E346" t="s">
        <v>513</v>
      </c>
      <c r="F346" t="s">
        <v>485</v>
      </c>
      <c r="G346" t="s">
        <v>487</v>
      </c>
      <c r="H346" t="s">
        <v>691</v>
      </c>
      <c r="I346" t="s">
        <v>692</v>
      </c>
      <c r="J346" t="s">
        <v>693</v>
      </c>
      <c r="K346" t="s">
        <v>517</v>
      </c>
      <c r="L346" t="s">
        <v>518</v>
      </c>
    </row>
    <row r="347" spans="2:12">
      <c r="B347" t="s">
        <v>1171</v>
      </c>
      <c r="C347" t="s">
        <v>1172</v>
      </c>
      <c r="D347" t="s">
        <v>512</v>
      </c>
      <c r="E347" t="s">
        <v>513</v>
      </c>
      <c r="F347" t="s">
        <v>485</v>
      </c>
      <c r="G347" t="s">
        <v>487</v>
      </c>
      <c r="H347" t="s">
        <v>691</v>
      </c>
      <c r="I347" t="s">
        <v>692</v>
      </c>
      <c r="J347" t="s">
        <v>693</v>
      </c>
      <c r="K347" t="s">
        <v>517</v>
      </c>
      <c r="L347" t="s">
        <v>518</v>
      </c>
    </row>
    <row r="348" spans="2:12">
      <c r="B348" t="s">
        <v>1173</v>
      </c>
      <c r="C348" t="s">
        <v>1174</v>
      </c>
      <c r="D348" t="s">
        <v>512</v>
      </c>
      <c r="E348" t="s">
        <v>513</v>
      </c>
      <c r="F348" t="s">
        <v>485</v>
      </c>
      <c r="G348" t="s">
        <v>487</v>
      </c>
      <c r="H348" t="s">
        <v>691</v>
      </c>
      <c r="I348" t="s">
        <v>692</v>
      </c>
      <c r="J348" t="s">
        <v>693</v>
      </c>
      <c r="K348" t="s">
        <v>517</v>
      </c>
      <c r="L348" t="s">
        <v>518</v>
      </c>
    </row>
    <row r="349" spans="2:12">
      <c r="B349" t="s">
        <v>1175</v>
      </c>
      <c r="C349" t="s">
        <v>1176</v>
      </c>
      <c r="D349" t="s">
        <v>512</v>
      </c>
      <c r="E349" t="s">
        <v>513</v>
      </c>
      <c r="F349" t="s">
        <v>485</v>
      </c>
      <c r="G349" t="s">
        <v>487</v>
      </c>
      <c r="H349" t="s">
        <v>691</v>
      </c>
      <c r="I349" t="s">
        <v>692</v>
      </c>
      <c r="J349" t="s">
        <v>693</v>
      </c>
      <c r="K349" t="s">
        <v>517</v>
      </c>
      <c r="L349" t="s">
        <v>518</v>
      </c>
    </row>
    <row r="350" spans="2:12">
      <c r="B350" t="s">
        <v>1177</v>
      </c>
      <c r="C350" t="s">
        <v>1178</v>
      </c>
      <c r="D350" t="s">
        <v>512</v>
      </c>
      <c r="E350" t="s">
        <v>513</v>
      </c>
      <c r="F350" t="s">
        <v>485</v>
      </c>
      <c r="G350" t="s">
        <v>487</v>
      </c>
      <c r="H350" t="s">
        <v>691</v>
      </c>
      <c r="I350" t="s">
        <v>692</v>
      </c>
      <c r="J350" t="s">
        <v>693</v>
      </c>
      <c r="K350" t="s">
        <v>517</v>
      </c>
      <c r="L350" t="s">
        <v>518</v>
      </c>
    </row>
    <row r="351" spans="2:12">
      <c r="B351" t="s">
        <v>1179</v>
      </c>
      <c r="C351" t="s">
        <v>1180</v>
      </c>
      <c r="D351" t="s">
        <v>512</v>
      </c>
      <c r="E351" t="s">
        <v>513</v>
      </c>
      <c r="F351" t="s">
        <v>485</v>
      </c>
      <c r="G351" t="s">
        <v>487</v>
      </c>
      <c r="H351" t="s">
        <v>691</v>
      </c>
      <c r="I351" t="s">
        <v>692</v>
      </c>
      <c r="J351" t="s">
        <v>693</v>
      </c>
      <c r="K351" t="s">
        <v>517</v>
      </c>
      <c r="L351" t="s">
        <v>518</v>
      </c>
    </row>
    <row r="352" spans="2:12">
      <c r="B352" t="s">
        <v>1181</v>
      </c>
      <c r="C352" t="s">
        <v>1182</v>
      </c>
      <c r="D352" t="s">
        <v>512</v>
      </c>
      <c r="E352" t="s">
        <v>513</v>
      </c>
      <c r="F352" t="s">
        <v>485</v>
      </c>
      <c r="G352" t="s">
        <v>487</v>
      </c>
      <c r="H352" t="s">
        <v>691</v>
      </c>
      <c r="I352" t="s">
        <v>692</v>
      </c>
      <c r="J352" t="s">
        <v>693</v>
      </c>
      <c r="K352" t="s">
        <v>517</v>
      </c>
      <c r="L352" t="s">
        <v>518</v>
      </c>
    </row>
    <row r="353" spans="2:12">
      <c r="B353" t="s">
        <v>1183</v>
      </c>
      <c r="C353" t="s">
        <v>1184</v>
      </c>
      <c r="D353" t="s">
        <v>512</v>
      </c>
      <c r="E353" t="s">
        <v>513</v>
      </c>
      <c r="F353" t="s">
        <v>485</v>
      </c>
      <c r="G353" t="s">
        <v>487</v>
      </c>
      <c r="H353" t="s">
        <v>691</v>
      </c>
      <c r="I353" t="s">
        <v>692</v>
      </c>
      <c r="J353" t="s">
        <v>693</v>
      </c>
      <c r="K353" t="s">
        <v>517</v>
      </c>
      <c r="L353" t="s">
        <v>518</v>
      </c>
    </row>
    <row r="354" spans="2:12">
      <c r="B354" t="s">
        <v>1185</v>
      </c>
      <c r="C354" t="s">
        <v>1186</v>
      </c>
      <c r="D354" t="s">
        <v>512</v>
      </c>
      <c r="E354" t="s">
        <v>513</v>
      </c>
      <c r="F354" t="s">
        <v>485</v>
      </c>
      <c r="G354" t="s">
        <v>487</v>
      </c>
      <c r="H354" t="s">
        <v>691</v>
      </c>
      <c r="I354" t="s">
        <v>692</v>
      </c>
      <c r="J354" t="s">
        <v>693</v>
      </c>
      <c r="K354" t="s">
        <v>517</v>
      </c>
      <c r="L354" t="s">
        <v>518</v>
      </c>
    </row>
    <row r="355" spans="2:12">
      <c r="B355" t="s">
        <v>1187</v>
      </c>
      <c r="C355" t="s">
        <v>1188</v>
      </c>
      <c r="D355" t="s">
        <v>512</v>
      </c>
      <c r="E355" t="s">
        <v>513</v>
      </c>
      <c r="F355" t="s">
        <v>485</v>
      </c>
      <c r="G355" t="s">
        <v>487</v>
      </c>
      <c r="H355" t="s">
        <v>691</v>
      </c>
      <c r="I355" t="s">
        <v>692</v>
      </c>
      <c r="J355" t="s">
        <v>693</v>
      </c>
      <c r="K355" t="s">
        <v>517</v>
      </c>
      <c r="L355" t="s">
        <v>518</v>
      </c>
    </row>
    <row r="356" spans="2:12">
      <c r="B356" t="s">
        <v>1189</v>
      </c>
      <c r="C356" t="s">
        <v>1190</v>
      </c>
      <c r="D356" t="s">
        <v>512</v>
      </c>
      <c r="E356" t="s">
        <v>513</v>
      </c>
      <c r="F356" t="s">
        <v>485</v>
      </c>
      <c r="G356" t="s">
        <v>487</v>
      </c>
      <c r="H356" t="s">
        <v>691</v>
      </c>
      <c r="I356" t="s">
        <v>692</v>
      </c>
      <c r="J356" t="s">
        <v>693</v>
      </c>
      <c r="K356" t="s">
        <v>517</v>
      </c>
      <c r="L356" t="s">
        <v>518</v>
      </c>
    </row>
    <row r="357" spans="2:12">
      <c r="B357" t="s">
        <v>1191</v>
      </c>
      <c r="C357" t="s">
        <v>1192</v>
      </c>
      <c r="D357" t="s">
        <v>512</v>
      </c>
      <c r="E357" t="s">
        <v>513</v>
      </c>
      <c r="F357" t="s">
        <v>485</v>
      </c>
      <c r="G357" t="s">
        <v>487</v>
      </c>
      <c r="H357" t="s">
        <v>691</v>
      </c>
      <c r="I357" t="s">
        <v>692</v>
      </c>
      <c r="J357" t="s">
        <v>693</v>
      </c>
      <c r="K357" t="s">
        <v>517</v>
      </c>
      <c r="L357" t="s">
        <v>518</v>
      </c>
    </row>
    <row r="358" spans="2:12">
      <c r="B358" t="s">
        <v>1193</v>
      </c>
      <c r="C358" t="s">
        <v>1194</v>
      </c>
      <c r="D358" t="s">
        <v>512</v>
      </c>
      <c r="E358" t="s">
        <v>513</v>
      </c>
      <c r="F358" t="s">
        <v>485</v>
      </c>
      <c r="G358" t="s">
        <v>487</v>
      </c>
      <c r="H358" t="s">
        <v>691</v>
      </c>
      <c r="I358" t="s">
        <v>692</v>
      </c>
      <c r="J358" t="s">
        <v>693</v>
      </c>
      <c r="K358" t="s">
        <v>517</v>
      </c>
      <c r="L358" t="s">
        <v>518</v>
      </c>
    </row>
    <row r="359" spans="2:12">
      <c r="B359" t="s">
        <v>1195</v>
      </c>
      <c r="C359" t="s">
        <v>1196</v>
      </c>
      <c r="D359" t="s">
        <v>512</v>
      </c>
      <c r="E359" t="s">
        <v>513</v>
      </c>
      <c r="F359" t="s">
        <v>485</v>
      </c>
      <c r="G359" t="s">
        <v>487</v>
      </c>
      <c r="H359" t="s">
        <v>691</v>
      </c>
      <c r="I359" t="s">
        <v>692</v>
      </c>
      <c r="J359" t="s">
        <v>693</v>
      </c>
      <c r="K359" t="s">
        <v>517</v>
      </c>
      <c r="L359" t="s">
        <v>518</v>
      </c>
    </row>
    <row r="360" spans="2:12">
      <c r="B360" t="s">
        <v>1197</v>
      </c>
      <c r="C360" t="s">
        <v>1198</v>
      </c>
      <c r="D360" t="s">
        <v>512</v>
      </c>
      <c r="E360" t="s">
        <v>513</v>
      </c>
      <c r="F360" t="s">
        <v>485</v>
      </c>
      <c r="G360" t="s">
        <v>487</v>
      </c>
      <c r="H360" t="s">
        <v>691</v>
      </c>
      <c r="I360" t="s">
        <v>692</v>
      </c>
      <c r="J360" t="s">
        <v>693</v>
      </c>
      <c r="K360" t="s">
        <v>517</v>
      </c>
      <c r="L360" t="s">
        <v>518</v>
      </c>
    </row>
    <row r="361" spans="2:12">
      <c r="B361" t="s">
        <v>1199</v>
      </c>
      <c r="C361" t="s">
        <v>1200</v>
      </c>
      <c r="D361" t="s">
        <v>512</v>
      </c>
      <c r="E361" t="s">
        <v>513</v>
      </c>
      <c r="F361" t="s">
        <v>485</v>
      </c>
      <c r="G361" t="s">
        <v>487</v>
      </c>
      <c r="H361" t="s">
        <v>691</v>
      </c>
      <c r="I361" t="s">
        <v>692</v>
      </c>
      <c r="J361" t="s">
        <v>693</v>
      </c>
      <c r="K361" t="s">
        <v>517</v>
      </c>
      <c r="L361" t="s">
        <v>518</v>
      </c>
    </row>
    <row r="362" spans="2:12">
      <c r="B362" t="s">
        <v>1201</v>
      </c>
      <c r="C362" t="s">
        <v>1202</v>
      </c>
      <c r="D362" t="s">
        <v>512</v>
      </c>
      <c r="E362" t="s">
        <v>513</v>
      </c>
      <c r="F362" t="s">
        <v>485</v>
      </c>
      <c r="G362" t="s">
        <v>487</v>
      </c>
      <c r="H362" t="s">
        <v>691</v>
      </c>
      <c r="I362" t="s">
        <v>692</v>
      </c>
      <c r="J362" t="s">
        <v>693</v>
      </c>
      <c r="K362" t="s">
        <v>517</v>
      </c>
      <c r="L362" t="s">
        <v>518</v>
      </c>
    </row>
    <row r="363" spans="2:12">
      <c r="B363" t="s">
        <v>1203</v>
      </c>
      <c r="C363" t="s">
        <v>1204</v>
      </c>
      <c r="D363" t="s">
        <v>512</v>
      </c>
      <c r="E363" t="s">
        <v>513</v>
      </c>
      <c r="F363" t="s">
        <v>485</v>
      </c>
      <c r="G363" t="s">
        <v>487</v>
      </c>
      <c r="H363" t="s">
        <v>691</v>
      </c>
      <c r="I363" t="s">
        <v>692</v>
      </c>
      <c r="J363" t="s">
        <v>693</v>
      </c>
      <c r="K363" t="s">
        <v>517</v>
      </c>
      <c r="L363" t="s">
        <v>518</v>
      </c>
    </row>
    <row r="364" spans="2:12">
      <c r="B364" t="s">
        <v>1205</v>
      </c>
      <c r="C364" t="s">
        <v>1206</v>
      </c>
      <c r="D364" t="s">
        <v>512</v>
      </c>
      <c r="E364" t="s">
        <v>513</v>
      </c>
      <c r="F364" t="s">
        <v>485</v>
      </c>
      <c r="G364" t="s">
        <v>487</v>
      </c>
      <c r="H364" t="s">
        <v>691</v>
      </c>
      <c r="I364" t="s">
        <v>692</v>
      </c>
      <c r="J364" t="s">
        <v>693</v>
      </c>
      <c r="K364" t="s">
        <v>517</v>
      </c>
      <c r="L364" t="s">
        <v>518</v>
      </c>
    </row>
    <row r="365" spans="2:12">
      <c r="B365" t="s">
        <v>1207</v>
      </c>
      <c r="C365" t="s">
        <v>1208</v>
      </c>
      <c r="D365" t="s">
        <v>512</v>
      </c>
      <c r="E365" t="s">
        <v>513</v>
      </c>
      <c r="F365" t="s">
        <v>485</v>
      </c>
      <c r="G365" t="s">
        <v>487</v>
      </c>
      <c r="H365" t="s">
        <v>691</v>
      </c>
      <c r="I365" t="s">
        <v>692</v>
      </c>
      <c r="J365" t="s">
        <v>693</v>
      </c>
      <c r="K365" t="s">
        <v>517</v>
      </c>
      <c r="L365" t="s">
        <v>518</v>
      </c>
    </row>
    <row r="366" spans="2:12">
      <c r="B366" t="s">
        <v>1209</v>
      </c>
      <c r="C366" t="s">
        <v>1210</v>
      </c>
      <c r="D366" t="s">
        <v>512</v>
      </c>
      <c r="E366" t="s">
        <v>513</v>
      </c>
      <c r="F366" t="s">
        <v>485</v>
      </c>
      <c r="G366" t="s">
        <v>487</v>
      </c>
      <c r="H366" t="s">
        <v>691</v>
      </c>
      <c r="I366" t="s">
        <v>692</v>
      </c>
      <c r="J366" t="s">
        <v>693</v>
      </c>
      <c r="K366" t="s">
        <v>517</v>
      </c>
      <c r="L366" t="s">
        <v>518</v>
      </c>
    </row>
    <row r="367" spans="2:12">
      <c r="B367" t="s">
        <v>1211</v>
      </c>
      <c r="C367" t="s">
        <v>1212</v>
      </c>
      <c r="D367" t="s">
        <v>512</v>
      </c>
      <c r="E367" t="s">
        <v>513</v>
      </c>
      <c r="F367" t="s">
        <v>485</v>
      </c>
      <c r="G367" t="s">
        <v>487</v>
      </c>
      <c r="H367" t="s">
        <v>691</v>
      </c>
      <c r="I367" t="s">
        <v>692</v>
      </c>
      <c r="J367" t="s">
        <v>693</v>
      </c>
      <c r="K367" t="s">
        <v>517</v>
      </c>
      <c r="L367" t="s">
        <v>518</v>
      </c>
    </row>
    <row r="368" spans="2:12">
      <c r="B368" t="s">
        <v>1213</v>
      </c>
      <c r="C368" t="s">
        <v>1214</v>
      </c>
      <c r="D368" t="s">
        <v>512</v>
      </c>
      <c r="E368" t="s">
        <v>513</v>
      </c>
      <c r="F368" t="s">
        <v>485</v>
      </c>
      <c r="G368" t="s">
        <v>487</v>
      </c>
      <c r="H368" t="s">
        <v>691</v>
      </c>
      <c r="I368" t="s">
        <v>692</v>
      </c>
      <c r="J368" t="s">
        <v>693</v>
      </c>
      <c r="K368" t="s">
        <v>517</v>
      </c>
      <c r="L368" t="s">
        <v>518</v>
      </c>
    </row>
    <row r="369" spans="2:12">
      <c r="B369" t="s">
        <v>1215</v>
      </c>
      <c r="C369" t="s">
        <v>1216</v>
      </c>
      <c r="D369" t="s">
        <v>512</v>
      </c>
      <c r="E369" t="s">
        <v>513</v>
      </c>
      <c r="F369" t="s">
        <v>485</v>
      </c>
      <c r="G369" t="s">
        <v>487</v>
      </c>
      <c r="H369" t="s">
        <v>691</v>
      </c>
      <c r="I369" t="s">
        <v>692</v>
      </c>
      <c r="J369" t="s">
        <v>693</v>
      </c>
      <c r="K369" t="s">
        <v>517</v>
      </c>
      <c r="L369" t="s">
        <v>518</v>
      </c>
    </row>
    <row r="370" spans="2:12">
      <c r="B370" t="s">
        <v>1217</v>
      </c>
      <c r="C370" t="s">
        <v>1218</v>
      </c>
      <c r="D370" t="s">
        <v>512</v>
      </c>
      <c r="E370" t="s">
        <v>513</v>
      </c>
      <c r="F370" t="s">
        <v>485</v>
      </c>
      <c r="G370" t="s">
        <v>487</v>
      </c>
      <c r="H370" t="s">
        <v>691</v>
      </c>
      <c r="I370" t="s">
        <v>692</v>
      </c>
      <c r="J370" t="s">
        <v>693</v>
      </c>
      <c r="K370" t="s">
        <v>517</v>
      </c>
      <c r="L370" t="s">
        <v>518</v>
      </c>
    </row>
    <row r="371" spans="2:12">
      <c r="B371" t="s">
        <v>1219</v>
      </c>
      <c r="C371" t="s">
        <v>1220</v>
      </c>
      <c r="D371" t="s">
        <v>512</v>
      </c>
      <c r="E371" t="s">
        <v>513</v>
      </c>
      <c r="F371" t="s">
        <v>485</v>
      </c>
      <c r="G371" t="s">
        <v>487</v>
      </c>
      <c r="H371" t="s">
        <v>691</v>
      </c>
      <c r="I371" t="s">
        <v>692</v>
      </c>
      <c r="J371" t="s">
        <v>693</v>
      </c>
      <c r="K371" t="s">
        <v>517</v>
      </c>
      <c r="L371" t="s">
        <v>518</v>
      </c>
    </row>
    <row r="372" spans="2:12">
      <c r="B372" t="s">
        <v>1221</v>
      </c>
      <c r="C372" t="s">
        <v>1222</v>
      </c>
      <c r="D372" t="s">
        <v>512</v>
      </c>
      <c r="E372" t="s">
        <v>513</v>
      </c>
      <c r="F372" t="s">
        <v>485</v>
      </c>
      <c r="G372" t="s">
        <v>487</v>
      </c>
      <c r="H372" t="s">
        <v>691</v>
      </c>
      <c r="I372" t="s">
        <v>692</v>
      </c>
      <c r="J372" t="s">
        <v>693</v>
      </c>
      <c r="K372" t="s">
        <v>517</v>
      </c>
      <c r="L372" t="s">
        <v>518</v>
      </c>
    </row>
    <row r="373" spans="2:12">
      <c r="B373" t="s">
        <v>1223</v>
      </c>
      <c r="C373" t="s">
        <v>1224</v>
      </c>
      <c r="D373" t="s">
        <v>512</v>
      </c>
      <c r="E373" t="s">
        <v>513</v>
      </c>
      <c r="F373" t="s">
        <v>485</v>
      </c>
      <c r="G373" t="s">
        <v>487</v>
      </c>
      <c r="H373" t="s">
        <v>691</v>
      </c>
      <c r="I373" t="s">
        <v>692</v>
      </c>
      <c r="J373" t="s">
        <v>693</v>
      </c>
      <c r="K373" t="s">
        <v>517</v>
      </c>
      <c r="L373" t="s">
        <v>518</v>
      </c>
    </row>
    <row r="374" spans="2:12">
      <c r="B374" t="s">
        <v>1225</v>
      </c>
      <c r="C374" t="s">
        <v>1226</v>
      </c>
      <c r="D374" t="s">
        <v>512</v>
      </c>
      <c r="E374" t="s">
        <v>513</v>
      </c>
      <c r="F374" t="s">
        <v>485</v>
      </c>
      <c r="G374" t="s">
        <v>487</v>
      </c>
      <c r="H374" t="s">
        <v>691</v>
      </c>
      <c r="I374" t="s">
        <v>692</v>
      </c>
      <c r="J374" t="s">
        <v>693</v>
      </c>
      <c r="K374" t="s">
        <v>517</v>
      </c>
      <c r="L374" t="s">
        <v>518</v>
      </c>
    </row>
    <row r="375" spans="2:12">
      <c r="B375" t="s">
        <v>1227</v>
      </c>
      <c r="C375" t="s">
        <v>1228</v>
      </c>
      <c r="D375" t="s">
        <v>512</v>
      </c>
      <c r="E375" t="s">
        <v>513</v>
      </c>
      <c r="F375" t="s">
        <v>485</v>
      </c>
      <c r="G375" t="s">
        <v>487</v>
      </c>
      <c r="H375" t="s">
        <v>691</v>
      </c>
      <c r="I375" t="s">
        <v>692</v>
      </c>
      <c r="J375" t="s">
        <v>693</v>
      </c>
      <c r="K375" t="s">
        <v>517</v>
      </c>
      <c r="L375" t="s">
        <v>518</v>
      </c>
    </row>
    <row r="376" spans="2:12">
      <c r="B376" t="s">
        <v>1229</v>
      </c>
      <c r="C376" t="s">
        <v>1230</v>
      </c>
      <c r="D376" t="s">
        <v>512</v>
      </c>
      <c r="E376" t="s">
        <v>513</v>
      </c>
      <c r="F376" t="s">
        <v>485</v>
      </c>
      <c r="G376" t="s">
        <v>487</v>
      </c>
      <c r="H376" t="s">
        <v>691</v>
      </c>
      <c r="I376" t="s">
        <v>692</v>
      </c>
      <c r="J376" t="s">
        <v>693</v>
      </c>
      <c r="K376" t="s">
        <v>517</v>
      </c>
      <c r="L376" t="s">
        <v>518</v>
      </c>
    </row>
    <row r="377" spans="2:12">
      <c r="B377" t="s">
        <v>1231</v>
      </c>
      <c r="C377" t="s">
        <v>1232</v>
      </c>
      <c r="D377" t="s">
        <v>512</v>
      </c>
      <c r="E377" t="s">
        <v>513</v>
      </c>
      <c r="F377" t="s">
        <v>485</v>
      </c>
      <c r="G377" t="s">
        <v>487</v>
      </c>
      <c r="H377" t="s">
        <v>691</v>
      </c>
      <c r="I377" t="s">
        <v>692</v>
      </c>
      <c r="J377" t="s">
        <v>693</v>
      </c>
      <c r="K377" t="s">
        <v>517</v>
      </c>
      <c r="L377" t="s">
        <v>518</v>
      </c>
    </row>
    <row r="378" spans="2:12">
      <c r="B378" t="s">
        <v>1233</v>
      </c>
      <c r="C378" t="s">
        <v>1234</v>
      </c>
      <c r="D378" t="s">
        <v>512</v>
      </c>
      <c r="E378" t="s">
        <v>513</v>
      </c>
      <c r="F378" t="s">
        <v>485</v>
      </c>
      <c r="G378" t="s">
        <v>487</v>
      </c>
      <c r="H378" t="s">
        <v>691</v>
      </c>
      <c r="I378" t="s">
        <v>692</v>
      </c>
      <c r="J378" t="s">
        <v>693</v>
      </c>
      <c r="K378" t="s">
        <v>517</v>
      </c>
      <c r="L378" t="s">
        <v>518</v>
      </c>
    </row>
    <row r="379" spans="2:12">
      <c r="B379" t="s">
        <v>1235</v>
      </c>
      <c r="C379" t="s">
        <v>1236</v>
      </c>
      <c r="D379" t="s">
        <v>512</v>
      </c>
      <c r="E379" t="s">
        <v>513</v>
      </c>
      <c r="F379" t="s">
        <v>485</v>
      </c>
      <c r="G379" t="s">
        <v>487</v>
      </c>
      <c r="H379" t="s">
        <v>691</v>
      </c>
      <c r="I379" t="s">
        <v>692</v>
      </c>
      <c r="J379" t="s">
        <v>693</v>
      </c>
      <c r="K379" t="s">
        <v>517</v>
      </c>
      <c r="L379" t="s">
        <v>518</v>
      </c>
    </row>
    <row r="380" spans="2:12">
      <c r="B380" t="s">
        <v>1237</v>
      </c>
      <c r="C380" t="s">
        <v>1238</v>
      </c>
      <c r="D380" t="s">
        <v>512</v>
      </c>
      <c r="E380" t="s">
        <v>513</v>
      </c>
      <c r="F380" t="s">
        <v>485</v>
      </c>
      <c r="G380" t="s">
        <v>487</v>
      </c>
      <c r="H380" t="s">
        <v>691</v>
      </c>
      <c r="I380" t="s">
        <v>692</v>
      </c>
      <c r="J380" t="s">
        <v>693</v>
      </c>
      <c r="K380" t="s">
        <v>517</v>
      </c>
      <c r="L380" t="s">
        <v>518</v>
      </c>
    </row>
    <row r="381" spans="2:12">
      <c r="B381" t="s">
        <v>1239</v>
      </c>
      <c r="C381" t="s">
        <v>1240</v>
      </c>
      <c r="D381" t="s">
        <v>512</v>
      </c>
      <c r="E381" t="s">
        <v>513</v>
      </c>
      <c r="F381" t="s">
        <v>485</v>
      </c>
      <c r="G381" t="s">
        <v>487</v>
      </c>
      <c r="H381" t="s">
        <v>691</v>
      </c>
      <c r="I381" t="s">
        <v>692</v>
      </c>
      <c r="J381" t="s">
        <v>693</v>
      </c>
      <c r="K381" t="s">
        <v>517</v>
      </c>
      <c r="L381" t="s">
        <v>518</v>
      </c>
    </row>
    <row r="382" spans="2:12">
      <c r="B382" t="s">
        <v>1241</v>
      </c>
      <c r="C382" t="s">
        <v>1242</v>
      </c>
      <c r="D382" t="s">
        <v>512</v>
      </c>
      <c r="E382" t="s">
        <v>513</v>
      </c>
      <c r="F382" t="s">
        <v>485</v>
      </c>
      <c r="G382" t="s">
        <v>487</v>
      </c>
      <c r="H382" t="s">
        <v>691</v>
      </c>
      <c r="I382" t="s">
        <v>1243</v>
      </c>
      <c r="J382" t="s">
        <v>693</v>
      </c>
      <c r="K382" t="s">
        <v>517</v>
      </c>
      <c r="L382" t="s">
        <v>518</v>
      </c>
    </row>
    <row r="383" spans="2:12">
      <c r="B383" t="s">
        <v>1244</v>
      </c>
      <c r="C383" t="s">
        <v>1245</v>
      </c>
      <c r="D383" t="s">
        <v>512</v>
      </c>
      <c r="E383" t="s">
        <v>513</v>
      </c>
      <c r="F383" t="s">
        <v>485</v>
      </c>
      <c r="G383" t="s">
        <v>487</v>
      </c>
      <c r="H383" t="s">
        <v>691</v>
      </c>
      <c r="I383" t="s">
        <v>1243</v>
      </c>
      <c r="J383" t="s">
        <v>693</v>
      </c>
      <c r="K383" t="s">
        <v>517</v>
      </c>
      <c r="L383" t="s">
        <v>518</v>
      </c>
    </row>
    <row r="384" spans="2:12">
      <c r="B384" t="s">
        <v>1246</v>
      </c>
      <c r="C384" t="s">
        <v>1247</v>
      </c>
      <c r="D384" t="s">
        <v>512</v>
      </c>
      <c r="E384" t="s">
        <v>513</v>
      </c>
      <c r="F384" t="s">
        <v>485</v>
      </c>
      <c r="G384" t="s">
        <v>487</v>
      </c>
      <c r="H384" t="s">
        <v>691</v>
      </c>
      <c r="I384" t="s">
        <v>1243</v>
      </c>
      <c r="J384" t="s">
        <v>693</v>
      </c>
      <c r="K384" t="s">
        <v>517</v>
      </c>
      <c r="L384" t="s">
        <v>518</v>
      </c>
    </row>
    <row r="385" spans="2:12">
      <c r="B385" t="s">
        <v>1248</v>
      </c>
      <c r="C385" t="s">
        <v>1249</v>
      </c>
      <c r="D385" t="s">
        <v>512</v>
      </c>
      <c r="E385" t="s">
        <v>513</v>
      </c>
      <c r="F385" t="s">
        <v>485</v>
      </c>
      <c r="G385" t="s">
        <v>487</v>
      </c>
      <c r="H385" t="s">
        <v>691</v>
      </c>
      <c r="I385" t="s">
        <v>1243</v>
      </c>
      <c r="J385" t="s">
        <v>693</v>
      </c>
      <c r="K385" t="s">
        <v>517</v>
      </c>
      <c r="L385" t="s">
        <v>518</v>
      </c>
    </row>
    <row r="386" spans="2:12">
      <c r="B386" t="s">
        <v>1250</v>
      </c>
      <c r="C386" t="s">
        <v>1251</v>
      </c>
      <c r="D386" t="s">
        <v>512</v>
      </c>
      <c r="E386" t="s">
        <v>513</v>
      </c>
      <c r="F386" t="s">
        <v>485</v>
      </c>
      <c r="G386" t="s">
        <v>487</v>
      </c>
      <c r="H386" t="s">
        <v>691</v>
      </c>
      <c r="I386" t="s">
        <v>1243</v>
      </c>
      <c r="J386" t="s">
        <v>693</v>
      </c>
      <c r="K386" t="s">
        <v>517</v>
      </c>
      <c r="L386" t="s">
        <v>518</v>
      </c>
    </row>
    <row r="387" spans="2:12">
      <c r="B387" t="s">
        <v>1252</v>
      </c>
      <c r="C387" t="s">
        <v>1253</v>
      </c>
      <c r="D387" t="s">
        <v>512</v>
      </c>
      <c r="E387" t="s">
        <v>513</v>
      </c>
      <c r="F387" t="s">
        <v>485</v>
      </c>
      <c r="G387" t="s">
        <v>487</v>
      </c>
      <c r="H387" t="s">
        <v>691</v>
      </c>
      <c r="I387" t="s">
        <v>1243</v>
      </c>
      <c r="J387" t="s">
        <v>693</v>
      </c>
      <c r="K387" t="s">
        <v>517</v>
      </c>
      <c r="L387" t="s">
        <v>518</v>
      </c>
    </row>
    <row r="388" spans="2:12">
      <c r="B388" t="s">
        <v>1254</v>
      </c>
      <c r="C388" t="s">
        <v>1255</v>
      </c>
      <c r="D388" t="s">
        <v>512</v>
      </c>
      <c r="E388" t="s">
        <v>513</v>
      </c>
      <c r="F388" t="s">
        <v>485</v>
      </c>
      <c r="G388" t="s">
        <v>487</v>
      </c>
      <c r="H388" t="s">
        <v>691</v>
      </c>
      <c r="I388" t="s">
        <v>1243</v>
      </c>
      <c r="J388" t="s">
        <v>693</v>
      </c>
      <c r="K388" t="s">
        <v>517</v>
      </c>
      <c r="L388" t="s">
        <v>518</v>
      </c>
    </row>
    <row r="389" spans="2:12">
      <c r="B389" t="s">
        <v>1256</v>
      </c>
      <c r="C389" t="s">
        <v>1257</v>
      </c>
      <c r="D389" t="s">
        <v>512</v>
      </c>
      <c r="E389" t="s">
        <v>513</v>
      </c>
      <c r="F389" t="s">
        <v>485</v>
      </c>
      <c r="G389" t="s">
        <v>487</v>
      </c>
      <c r="H389" t="s">
        <v>691</v>
      </c>
      <c r="I389" t="s">
        <v>1243</v>
      </c>
      <c r="J389" t="s">
        <v>693</v>
      </c>
      <c r="K389" t="s">
        <v>517</v>
      </c>
      <c r="L389" t="s">
        <v>518</v>
      </c>
    </row>
    <row r="390" spans="2:12">
      <c r="B390" t="s">
        <v>1258</v>
      </c>
      <c r="C390" t="s">
        <v>1259</v>
      </c>
      <c r="D390" t="s">
        <v>512</v>
      </c>
      <c r="E390" t="s">
        <v>513</v>
      </c>
      <c r="F390" t="s">
        <v>485</v>
      </c>
      <c r="G390" t="s">
        <v>487</v>
      </c>
      <c r="H390" t="s">
        <v>691</v>
      </c>
      <c r="I390" t="s">
        <v>1243</v>
      </c>
      <c r="J390" t="s">
        <v>693</v>
      </c>
      <c r="K390" t="s">
        <v>517</v>
      </c>
      <c r="L390" t="s">
        <v>518</v>
      </c>
    </row>
    <row r="391" spans="2:12">
      <c r="B391" t="s">
        <v>1260</v>
      </c>
      <c r="C391" t="s">
        <v>1261</v>
      </c>
      <c r="D391" t="s">
        <v>512</v>
      </c>
      <c r="E391" t="s">
        <v>513</v>
      </c>
      <c r="F391" t="s">
        <v>485</v>
      </c>
      <c r="G391" t="s">
        <v>487</v>
      </c>
      <c r="H391" t="s">
        <v>691</v>
      </c>
      <c r="I391" t="s">
        <v>1243</v>
      </c>
      <c r="J391" t="s">
        <v>693</v>
      </c>
      <c r="K391" t="s">
        <v>517</v>
      </c>
      <c r="L391" t="s">
        <v>518</v>
      </c>
    </row>
    <row r="392" spans="2:12">
      <c r="B392" t="s">
        <v>1262</v>
      </c>
      <c r="C392" t="s">
        <v>1263</v>
      </c>
      <c r="D392" t="s">
        <v>512</v>
      </c>
      <c r="E392" t="s">
        <v>513</v>
      </c>
      <c r="F392" t="s">
        <v>485</v>
      </c>
      <c r="G392" t="s">
        <v>487</v>
      </c>
      <c r="H392" t="s">
        <v>691</v>
      </c>
      <c r="I392" t="s">
        <v>1243</v>
      </c>
      <c r="J392" t="s">
        <v>693</v>
      </c>
      <c r="K392" t="s">
        <v>517</v>
      </c>
      <c r="L392" t="s">
        <v>518</v>
      </c>
    </row>
    <row r="393" spans="2:12">
      <c r="B393" t="s">
        <v>1264</v>
      </c>
      <c r="C393" t="s">
        <v>1265</v>
      </c>
      <c r="D393" t="s">
        <v>512</v>
      </c>
      <c r="E393" t="s">
        <v>513</v>
      </c>
      <c r="F393" t="s">
        <v>485</v>
      </c>
      <c r="G393" t="s">
        <v>487</v>
      </c>
      <c r="H393" t="s">
        <v>691</v>
      </c>
      <c r="I393" t="s">
        <v>1243</v>
      </c>
      <c r="J393" t="s">
        <v>693</v>
      </c>
      <c r="K393" t="s">
        <v>517</v>
      </c>
      <c r="L393" t="s">
        <v>518</v>
      </c>
    </row>
    <row r="394" spans="2:12">
      <c r="B394" t="s">
        <v>1266</v>
      </c>
      <c r="C394" t="s">
        <v>1267</v>
      </c>
      <c r="D394" t="s">
        <v>512</v>
      </c>
      <c r="E394" t="s">
        <v>513</v>
      </c>
      <c r="F394" t="s">
        <v>485</v>
      </c>
      <c r="G394" t="s">
        <v>487</v>
      </c>
      <c r="H394" t="s">
        <v>691</v>
      </c>
      <c r="I394" t="s">
        <v>1243</v>
      </c>
      <c r="J394" t="s">
        <v>693</v>
      </c>
      <c r="K394" t="s">
        <v>517</v>
      </c>
      <c r="L394" t="s">
        <v>518</v>
      </c>
    </row>
    <row r="395" spans="2:12">
      <c r="B395" t="s">
        <v>1268</v>
      </c>
      <c r="C395" t="s">
        <v>1269</v>
      </c>
      <c r="D395" t="s">
        <v>512</v>
      </c>
      <c r="E395" t="s">
        <v>513</v>
      </c>
      <c r="F395" t="s">
        <v>485</v>
      </c>
      <c r="G395" t="s">
        <v>487</v>
      </c>
      <c r="H395" t="s">
        <v>691</v>
      </c>
      <c r="I395" t="s">
        <v>1243</v>
      </c>
      <c r="J395" t="s">
        <v>693</v>
      </c>
      <c r="K395" t="s">
        <v>517</v>
      </c>
      <c r="L395" t="s">
        <v>518</v>
      </c>
    </row>
    <row r="396" spans="2:12">
      <c r="B396" t="s">
        <v>1270</v>
      </c>
      <c r="C396" t="s">
        <v>1271</v>
      </c>
      <c r="D396" t="s">
        <v>512</v>
      </c>
      <c r="E396" t="s">
        <v>513</v>
      </c>
      <c r="F396" t="s">
        <v>485</v>
      </c>
      <c r="G396" t="s">
        <v>487</v>
      </c>
      <c r="H396" t="s">
        <v>691</v>
      </c>
      <c r="I396" t="s">
        <v>1243</v>
      </c>
      <c r="J396" t="s">
        <v>693</v>
      </c>
      <c r="K396" t="s">
        <v>517</v>
      </c>
      <c r="L396" t="s">
        <v>518</v>
      </c>
    </row>
    <row r="397" spans="2:12">
      <c r="B397" t="s">
        <v>1272</v>
      </c>
      <c r="C397" t="s">
        <v>1273</v>
      </c>
      <c r="D397" t="s">
        <v>512</v>
      </c>
      <c r="E397" t="s">
        <v>513</v>
      </c>
      <c r="F397" t="s">
        <v>485</v>
      </c>
      <c r="G397" t="s">
        <v>487</v>
      </c>
      <c r="H397" t="s">
        <v>691</v>
      </c>
      <c r="I397" t="s">
        <v>1243</v>
      </c>
      <c r="J397" t="s">
        <v>693</v>
      </c>
      <c r="K397" t="s">
        <v>517</v>
      </c>
      <c r="L397" t="s">
        <v>518</v>
      </c>
    </row>
    <row r="398" spans="2:12">
      <c r="B398" t="s">
        <v>1274</v>
      </c>
      <c r="C398" t="s">
        <v>1275</v>
      </c>
      <c r="D398" t="s">
        <v>512</v>
      </c>
      <c r="E398" t="s">
        <v>513</v>
      </c>
      <c r="F398" t="s">
        <v>485</v>
      </c>
      <c r="G398" t="s">
        <v>487</v>
      </c>
      <c r="H398" t="s">
        <v>691</v>
      </c>
      <c r="I398" t="s">
        <v>1243</v>
      </c>
      <c r="J398" t="s">
        <v>693</v>
      </c>
      <c r="K398" t="s">
        <v>517</v>
      </c>
      <c r="L398" t="s">
        <v>518</v>
      </c>
    </row>
    <row r="399" spans="2:12">
      <c r="B399" t="s">
        <v>1276</v>
      </c>
      <c r="C399" t="s">
        <v>1277</v>
      </c>
      <c r="D399" t="s">
        <v>512</v>
      </c>
      <c r="E399" t="s">
        <v>513</v>
      </c>
      <c r="F399" t="s">
        <v>485</v>
      </c>
      <c r="G399" t="s">
        <v>487</v>
      </c>
      <c r="H399" t="s">
        <v>691</v>
      </c>
      <c r="I399" t="s">
        <v>1243</v>
      </c>
      <c r="J399" t="s">
        <v>693</v>
      </c>
      <c r="K399" t="s">
        <v>517</v>
      </c>
      <c r="L399" t="s">
        <v>518</v>
      </c>
    </row>
    <row r="400" spans="2:12">
      <c r="B400" t="s">
        <v>1278</v>
      </c>
      <c r="C400" t="s">
        <v>1279</v>
      </c>
      <c r="D400" t="s">
        <v>512</v>
      </c>
      <c r="E400" t="s">
        <v>513</v>
      </c>
      <c r="F400" t="s">
        <v>485</v>
      </c>
      <c r="G400" t="s">
        <v>487</v>
      </c>
      <c r="H400" t="s">
        <v>691</v>
      </c>
      <c r="I400" t="s">
        <v>1243</v>
      </c>
      <c r="J400" t="s">
        <v>693</v>
      </c>
      <c r="K400" t="s">
        <v>517</v>
      </c>
      <c r="L400" t="s">
        <v>518</v>
      </c>
    </row>
    <row r="401" spans="2:12">
      <c r="B401" t="s">
        <v>1280</v>
      </c>
      <c r="C401" t="s">
        <v>1281</v>
      </c>
      <c r="D401" t="s">
        <v>512</v>
      </c>
      <c r="E401" t="s">
        <v>513</v>
      </c>
      <c r="F401" t="s">
        <v>485</v>
      </c>
      <c r="G401" t="s">
        <v>487</v>
      </c>
      <c r="H401" t="s">
        <v>691</v>
      </c>
      <c r="I401" t="s">
        <v>1243</v>
      </c>
      <c r="J401" t="s">
        <v>693</v>
      </c>
      <c r="K401" t="s">
        <v>517</v>
      </c>
      <c r="L401" t="s">
        <v>518</v>
      </c>
    </row>
    <row r="402" spans="2:12">
      <c r="B402" t="s">
        <v>1282</v>
      </c>
      <c r="C402" t="s">
        <v>1283</v>
      </c>
      <c r="D402" t="s">
        <v>512</v>
      </c>
      <c r="E402" t="s">
        <v>513</v>
      </c>
      <c r="F402" t="s">
        <v>485</v>
      </c>
      <c r="G402" t="s">
        <v>487</v>
      </c>
      <c r="H402" t="s">
        <v>691</v>
      </c>
      <c r="I402" t="s">
        <v>1243</v>
      </c>
      <c r="J402" t="s">
        <v>693</v>
      </c>
      <c r="K402" t="s">
        <v>517</v>
      </c>
      <c r="L402" t="s">
        <v>518</v>
      </c>
    </row>
    <row r="403" spans="2:12">
      <c r="B403" t="s">
        <v>1284</v>
      </c>
      <c r="C403" t="s">
        <v>1285</v>
      </c>
      <c r="D403" t="s">
        <v>512</v>
      </c>
      <c r="E403" t="s">
        <v>513</v>
      </c>
      <c r="F403" t="s">
        <v>485</v>
      </c>
      <c r="G403" t="s">
        <v>487</v>
      </c>
      <c r="H403" t="s">
        <v>691</v>
      </c>
      <c r="I403" t="s">
        <v>1243</v>
      </c>
      <c r="J403" t="s">
        <v>693</v>
      </c>
      <c r="K403" t="s">
        <v>517</v>
      </c>
      <c r="L403" t="s">
        <v>518</v>
      </c>
    </row>
    <row r="404" spans="2:12">
      <c r="B404" t="s">
        <v>1286</v>
      </c>
      <c r="C404" t="s">
        <v>1287</v>
      </c>
      <c r="D404" t="s">
        <v>512</v>
      </c>
      <c r="E404" t="s">
        <v>513</v>
      </c>
      <c r="F404" t="s">
        <v>485</v>
      </c>
      <c r="G404" t="s">
        <v>487</v>
      </c>
      <c r="H404" t="s">
        <v>691</v>
      </c>
      <c r="I404" t="s">
        <v>1243</v>
      </c>
      <c r="J404" t="s">
        <v>693</v>
      </c>
      <c r="K404" t="s">
        <v>517</v>
      </c>
      <c r="L404" t="s">
        <v>518</v>
      </c>
    </row>
    <row r="405" spans="2:12">
      <c r="B405" t="s">
        <v>1288</v>
      </c>
      <c r="C405" t="s">
        <v>1289</v>
      </c>
      <c r="D405" t="s">
        <v>512</v>
      </c>
      <c r="E405" t="s">
        <v>513</v>
      </c>
      <c r="F405" t="s">
        <v>485</v>
      </c>
      <c r="G405" t="s">
        <v>487</v>
      </c>
      <c r="H405" t="s">
        <v>691</v>
      </c>
      <c r="I405" t="s">
        <v>1243</v>
      </c>
      <c r="J405" t="s">
        <v>693</v>
      </c>
      <c r="K405" t="s">
        <v>517</v>
      </c>
      <c r="L405" t="s">
        <v>518</v>
      </c>
    </row>
    <row r="406" spans="2:12">
      <c r="B406" t="s">
        <v>1290</v>
      </c>
      <c r="C406" t="s">
        <v>1291</v>
      </c>
      <c r="D406" t="s">
        <v>512</v>
      </c>
      <c r="E406" t="s">
        <v>513</v>
      </c>
      <c r="F406" t="s">
        <v>485</v>
      </c>
      <c r="G406" t="s">
        <v>487</v>
      </c>
      <c r="H406" t="s">
        <v>691</v>
      </c>
      <c r="I406" t="s">
        <v>1243</v>
      </c>
      <c r="J406" t="s">
        <v>693</v>
      </c>
      <c r="K406" t="s">
        <v>517</v>
      </c>
      <c r="L406" t="s">
        <v>518</v>
      </c>
    </row>
    <row r="407" spans="2:12">
      <c r="B407" t="s">
        <v>1292</v>
      </c>
      <c r="C407" t="s">
        <v>1293</v>
      </c>
      <c r="D407" t="s">
        <v>512</v>
      </c>
      <c r="E407" t="s">
        <v>513</v>
      </c>
      <c r="F407" t="s">
        <v>485</v>
      </c>
      <c r="G407" t="s">
        <v>487</v>
      </c>
      <c r="H407" t="s">
        <v>691</v>
      </c>
      <c r="I407" t="s">
        <v>1243</v>
      </c>
      <c r="J407" t="s">
        <v>693</v>
      </c>
      <c r="K407" t="s">
        <v>517</v>
      </c>
      <c r="L407" t="s">
        <v>518</v>
      </c>
    </row>
    <row r="408" spans="2:12">
      <c r="B408" t="s">
        <v>1294</v>
      </c>
      <c r="C408" t="s">
        <v>1295</v>
      </c>
      <c r="D408" t="s">
        <v>512</v>
      </c>
      <c r="E408" t="s">
        <v>513</v>
      </c>
      <c r="F408" t="s">
        <v>485</v>
      </c>
      <c r="G408" t="s">
        <v>487</v>
      </c>
      <c r="H408" t="s">
        <v>691</v>
      </c>
      <c r="I408" t="s">
        <v>1243</v>
      </c>
      <c r="J408" t="s">
        <v>693</v>
      </c>
      <c r="K408" t="s">
        <v>517</v>
      </c>
      <c r="L408" t="s">
        <v>518</v>
      </c>
    </row>
    <row r="409" spans="2:12">
      <c r="B409" t="s">
        <v>1296</v>
      </c>
      <c r="C409" t="s">
        <v>1297</v>
      </c>
      <c r="D409" t="s">
        <v>512</v>
      </c>
      <c r="E409" t="s">
        <v>513</v>
      </c>
      <c r="F409" t="s">
        <v>485</v>
      </c>
      <c r="G409" t="s">
        <v>487</v>
      </c>
      <c r="H409" t="s">
        <v>691</v>
      </c>
      <c r="I409" t="s">
        <v>1243</v>
      </c>
      <c r="J409" t="s">
        <v>693</v>
      </c>
      <c r="K409" t="s">
        <v>517</v>
      </c>
      <c r="L409" t="s">
        <v>518</v>
      </c>
    </row>
    <row r="410" spans="2:12">
      <c r="B410" t="s">
        <v>1298</v>
      </c>
      <c r="C410" t="s">
        <v>1299</v>
      </c>
      <c r="D410" t="s">
        <v>512</v>
      </c>
      <c r="E410" t="s">
        <v>513</v>
      </c>
      <c r="F410" t="s">
        <v>485</v>
      </c>
      <c r="G410" t="s">
        <v>487</v>
      </c>
      <c r="H410" t="s">
        <v>691</v>
      </c>
      <c r="I410" t="s">
        <v>1243</v>
      </c>
      <c r="J410" t="s">
        <v>693</v>
      </c>
      <c r="K410" t="s">
        <v>517</v>
      </c>
      <c r="L410" t="s">
        <v>518</v>
      </c>
    </row>
    <row r="411" spans="2:12">
      <c r="B411" t="s">
        <v>1300</v>
      </c>
      <c r="C411" t="s">
        <v>1301</v>
      </c>
      <c r="D411" t="s">
        <v>512</v>
      </c>
      <c r="E411" t="s">
        <v>513</v>
      </c>
      <c r="F411" t="s">
        <v>485</v>
      </c>
      <c r="G411" t="s">
        <v>487</v>
      </c>
      <c r="H411" t="s">
        <v>691</v>
      </c>
      <c r="I411" t="s">
        <v>1243</v>
      </c>
      <c r="J411" t="s">
        <v>693</v>
      </c>
      <c r="K411" t="s">
        <v>517</v>
      </c>
      <c r="L411" t="s">
        <v>518</v>
      </c>
    </row>
    <row r="412" spans="2:12">
      <c r="B412" t="s">
        <v>1302</v>
      </c>
      <c r="C412" t="s">
        <v>1303</v>
      </c>
      <c r="D412" t="s">
        <v>512</v>
      </c>
      <c r="E412" t="s">
        <v>513</v>
      </c>
      <c r="F412" t="s">
        <v>485</v>
      </c>
      <c r="G412" t="s">
        <v>487</v>
      </c>
      <c r="H412" t="s">
        <v>691</v>
      </c>
      <c r="I412" t="s">
        <v>1243</v>
      </c>
      <c r="J412" t="s">
        <v>693</v>
      </c>
      <c r="K412" t="s">
        <v>517</v>
      </c>
      <c r="L412" t="s">
        <v>518</v>
      </c>
    </row>
    <row r="413" spans="2:12">
      <c r="B413" t="s">
        <v>1304</v>
      </c>
      <c r="C413" t="s">
        <v>1305</v>
      </c>
      <c r="D413" t="s">
        <v>512</v>
      </c>
      <c r="E413" t="s">
        <v>513</v>
      </c>
      <c r="F413" t="s">
        <v>485</v>
      </c>
      <c r="G413" t="s">
        <v>487</v>
      </c>
      <c r="H413" t="s">
        <v>691</v>
      </c>
      <c r="I413" t="s">
        <v>1243</v>
      </c>
      <c r="J413" t="s">
        <v>693</v>
      </c>
      <c r="K413" t="s">
        <v>517</v>
      </c>
      <c r="L413" t="s">
        <v>518</v>
      </c>
    </row>
    <row r="414" spans="2:12">
      <c r="B414" t="s">
        <v>1306</v>
      </c>
      <c r="C414" t="s">
        <v>1307</v>
      </c>
      <c r="D414" t="s">
        <v>512</v>
      </c>
      <c r="E414" t="s">
        <v>513</v>
      </c>
      <c r="F414" t="s">
        <v>485</v>
      </c>
      <c r="G414" t="s">
        <v>487</v>
      </c>
      <c r="H414" t="s">
        <v>548</v>
      </c>
      <c r="I414" t="s">
        <v>618</v>
      </c>
      <c r="J414" t="s">
        <v>693</v>
      </c>
      <c r="K414" t="s">
        <v>517</v>
      </c>
      <c r="L414" t="s">
        <v>518</v>
      </c>
    </row>
    <row r="415" spans="2:12">
      <c r="B415" t="s">
        <v>1308</v>
      </c>
      <c r="C415" t="s">
        <v>1309</v>
      </c>
      <c r="D415" t="s">
        <v>512</v>
      </c>
      <c r="E415" t="s">
        <v>513</v>
      </c>
      <c r="F415" t="s">
        <v>485</v>
      </c>
      <c r="G415" t="s">
        <v>487</v>
      </c>
      <c r="H415" t="s">
        <v>548</v>
      </c>
      <c r="I415" t="s">
        <v>618</v>
      </c>
      <c r="J415" t="s">
        <v>693</v>
      </c>
      <c r="K415" t="s">
        <v>517</v>
      </c>
      <c r="L415" t="s">
        <v>518</v>
      </c>
    </row>
    <row r="416" spans="2:12">
      <c r="B416" t="s">
        <v>1310</v>
      </c>
      <c r="C416" t="s">
        <v>1311</v>
      </c>
      <c r="D416" t="s">
        <v>512</v>
      </c>
      <c r="E416" t="s">
        <v>513</v>
      </c>
      <c r="F416" t="s">
        <v>485</v>
      </c>
      <c r="G416" t="s">
        <v>487</v>
      </c>
      <c r="H416" t="s">
        <v>548</v>
      </c>
      <c r="I416" t="s">
        <v>618</v>
      </c>
      <c r="J416" t="s">
        <v>693</v>
      </c>
      <c r="K416" t="s">
        <v>517</v>
      </c>
      <c r="L416" t="s">
        <v>518</v>
      </c>
    </row>
    <row r="417" spans="2:12">
      <c r="B417" t="s">
        <v>1312</v>
      </c>
      <c r="C417" t="s">
        <v>1313</v>
      </c>
      <c r="D417" t="s">
        <v>512</v>
      </c>
      <c r="E417" t="s">
        <v>513</v>
      </c>
      <c r="F417" t="s">
        <v>485</v>
      </c>
      <c r="G417" t="s">
        <v>487</v>
      </c>
      <c r="H417" t="s">
        <v>548</v>
      </c>
      <c r="I417" t="s">
        <v>618</v>
      </c>
      <c r="J417" t="s">
        <v>693</v>
      </c>
      <c r="K417" t="s">
        <v>517</v>
      </c>
      <c r="L417" t="s">
        <v>518</v>
      </c>
    </row>
    <row r="418" spans="2:12">
      <c r="B418" t="s">
        <v>1314</v>
      </c>
      <c r="C418" t="s">
        <v>1315</v>
      </c>
      <c r="D418" t="s">
        <v>512</v>
      </c>
      <c r="E418" t="s">
        <v>513</v>
      </c>
      <c r="F418" t="s">
        <v>485</v>
      </c>
      <c r="G418" t="s">
        <v>487</v>
      </c>
      <c r="H418" t="s">
        <v>548</v>
      </c>
      <c r="I418" t="s">
        <v>618</v>
      </c>
      <c r="J418" t="s">
        <v>693</v>
      </c>
      <c r="K418" t="s">
        <v>517</v>
      </c>
      <c r="L418" t="s">
        <v>518</v>
      </c>
    </row>
    <row r="419" spans="2:12">
      <c r="B419" t="s">
        <v>1316</v>
      </c>
      <c r="C419" t="s">
        <v>1317</v>
      </c>
      <c r="D419" t="s">
        <v>512</v>
      </c>
      <c r="E419" t="s">
        <v>513</v>
      </c>
      <c r="F419" t="s">
        <v>485</v>
      </c>
      <c r="G419" t="s">
        <v>487</v>
      </c>
      <c r="H419" t="s">
        <v>548</v>
      </c>
      <c r="I419" t="s">
        <v>618</v>
      </c>
      <c r="J419" t="s">
        <v>693</v>
      </c>
      <c r="K419" t="s">
        <v>517</v>
      </c>
      <c r="L419" t="s">
        <v>518</v>
      </c>
    </row>
    <row r="420" spans="2:12">
      <c r="B420" t="s">
        <v>1318</v>
      </c>
      <c r="C420" t="s">
        <v>1319</v>
      </c>
      <c r="D420" t="s">
        <v>512</v>
      </c>
      <c r="E420" t="s">
        <v>513</v>
      </c>
      <c r="F420" t="s">
        <v>485</v>
      </c>
      <c r="G420" t="s">
        <v>487</v>
      </c>
      <c r="H420" t="s">
        <v>548</v>
      </c>
      <c r="I420" t="s">
        <v>618</v>
      </c>
      <c r="J420" t="s">
        <v>693</v>
      </c>
      <c r="K420" t="s">
        <v>517</v>
      </c>
      <c r="L420" t="s">
        <v>518</v>
      </c>
    </row>
    <row r="421" spans="2:12">
      <c r="B421" t="s">
        <v>1320</v>
      </c>
      <c r="C421" t="s">
        <v>1321</v>
      </c>
      <c r="D421" t="s">
        <v>512</v>
      </c>
      <c r="E421" t="s">
        <v>513</v>
      </c>
      <c r="F421" t="s">
        <v>485</v>
      </c>
      <c r="G421" t="s">
        <v>487</v>
      </c>
      <c r="H421" t="s">
        <v>548</v>
      </c>
      <c r="I421" t="s">
        <v>618</v>
      </c>
      <c r="J421" t="s">
        <v>693</v>
      </c>
      <c r="K421" t="s">
        <v>517</v>
      </c>
      <c r="L421" t="s">
        <v>518</v>
      </c>
    </row>
    <row r="422" spans="2:12">
      <c r="B422" t="s">
        <v>1322</v>
      </c>
      <c r="C422" t="s">
        <v>1323</v>
      </c>
      <c r="D422" t="s">
        <v>512</v>
      </c>
      <c r="E422" t="s">
        <v>513</v>
      </c>
      <c r="F422" t="s">
        <v>485</v>
      </c>
      <c r="G422" t="s">
        <v>487</v>
      </c>
      <c r="H422" t="s">
        <v>548</v>
      </c>
      <c r="I422" t="s">
        <v>618</v>
      </c>
      <c r="J422" t="s">
        <v>693</v>
      </c>
      <c r="K422" t="s">
        <v>517</v>
      </c>
      <c r="L422" t="s">
        <v>518</v>
      </c>
    </row>
    <row r="423" spans="2:12">
      <c r="B423" t="s">
        <v>1324</v>
      </c>
      <c r="C423" t="s">
        <v>1325</v>
      </c>
      <c r="D423" t="s">
        <v>512</v>
      </c>
      <c r="E423" t="s">
        <v>513</v>
      </c>
      <c r="F423" t="s">
        <v>485</v>
      </c>
      <c r="G423" t="s">
        <v>487</v>
      </c>
      <c r="H423" t="s">
        <v>548</v>
      </c>
      <c r="I423" t="s">
        <v>618</v>
      </c>
      <c r="J423" t="s">
        <v>693</v>
      </c>
      <c r="K423" t="s">
        <v>517</v>
      </c>
      <c r="L423" t="s">
        <v>518</v>
      </c>
    </row>
    <row r="424" spans="2:12">
      <c r="B424" t="s">
        <v>1326</v>
      </c>
      <c r="C424" t="s">
        <v>1327</v>
      </c>
      <c r="D424" t="s">
        <v>512</v>
      </c>
      <c r="E424" t="s">
        <v>513</v>
      </c>
      <c r="F424" t="s">
        <v>485</v>
      </c>
      <c r="G424" t="s">
        <v>487</v>
      </c>
      <c r="H424" t="s">
        <v>548</v>
      </c>
      <c r="I424" t="s">
        <v>618</v>
      </c>
      <c r="J424" t="s">
        <v>693</v>
      </c>
      <c r="K424" t="s">
        <v>517</v>
      </c>
      <c r="L424" t="s">
        <v>518</v>
      </c>
    </row>
    <row r="425" spans="2:12">
      <c r="B425" t="s">
        <v>1328</v>
      </c>
      <c r="C425" t="s">
        <v>1329</v>
      </c>
      <c r="D425" t="s">
        <v>512</v>
      </c>
      <c r="E425" t="s">
        <v>513</v>
      </c>
      <c r="F425" t="s">
        <v>485</v>
      </c>
      <c r="G425" t="s">
        <v>487</v>
      </c>
      <c r="H425" t="s">
        <v>548</v>
      </c>
      <c r="I425" t="s">
        <v>618</v>
      </c>
      <c r="J425" t="s">
        <v>693</v>
      </c>
      <c r="K425" t="s">
        <v>517</v>
      </c>
      <c r="L425" t="s">
        <v>518</v>
      </c>
    </row>
    <row r="426" spans="2:12">
      <c r="B426" t="s">
        <v>1330</v>
      </c>
      <c r="C426" t="s">
        <v>1331</v>
      </c>
      <c r="D426" t="s">
        <v>512</v>
      </c>
      <c r="E426" t="s">
        <v>513</v>
      </c>
      <c r="F426" t="s">
        <v>485</v>
      </c>
      <c r="G426" t="s">
        <v>487</v>
      </c>
      <c r="H426" t="s">
        <v>548</v>
      </c>
      <c r="I426" t="s">
        <v>618</v>
      </c>
      <c r="J426" t="s">
        <v>693</v>
      </c>
      <c r="K426" t="s">
        <v>517</v>
      </c>
      <c r="L426" t="s">
        <v>518</v>
      </c>
    </row>
    <row r="427" spans="2:12">
      <c r="B427" t="s">
        <v>1332</v>
      </c>
      <c r="C427" t="s">
        <v>1333</v>
      </c>
      <c r="D427" t="s">
        <v>512</v>
      </c>
      <c r="E427" t="s">
        <v>513</v>
      </c>
      <c r="F427" t="s">
        <v>485</v>
      </c>
      <c r="G427" t="s">
        <v>487</v>
      </c>
      <c r="H427" t="s">
        <v>548</v>
      </c>
      <c r="I427" t="s">
        <v>618</v>
      </c>
      <c r="J427" t="s">
        <v>693</v>
      </c>
      <c r="K427" t="s">
        <v>517</v>
      </c>
      <c r="L427" t="s">
        <v>518</v>
      </c>
    </row>
    <row r="428" spans="2:12">
      <c r="B428" t="s">
        <v>1334</v>
      </c>
      <c r="C428" t="s">
        <v>1335</v>
      </c>
      <c r="D428" t="s">
        <v>512</v>
      </c>
      <c r="E428" t="s">
        <v>513</v>
      </c>
      <c r="F428" t="s">
        <v>485</v>
      </c>
      <c r="G428" t="s">
        <v>487</v>
      </c>
      <c r="H428" t="s">
        <v>548</v>
      </c>
      <c r="I428" t="s">
        <v>618</v>
      </c>
      <c r="J428" t="s">
        <v>693</v>
      </c>
      <c r="K428" t="s">
        <v>517</v>
      </c>
      <c r="L428" t="s">
        <v>518</v>
      </c>
    </row>
    <row r="429" spans="2:12">
      <c r="B429" t="s">
        <v>1336</v>
      </c>
      <c r="C429" t="s">
        <v>1337</v>
      </c>
      <c r="D429" t="s">
        <v>512</v>
      </c>
      <c r="E429" t="s">
        <v>513</v>
      </c>
      <c r="F429" t="s">
        <v>485</v>
      </c>
      <c r="G429" t="s">
        <v>487</v>
      </c>
      <c r="H429" t="s">
        <v>548</v>
      </c>
      <c r="I429" t="s">
        <v>618</v>
      </c>
      <c r="J429" t="s">
        <v>693</v>
      </c>
      <c r="K429" t="s">
        <v>517</v>
      </c>
      <c r="L429" t="s">
        <v>518</v>
      </c>
    </row>
    <row r="430" spans="2:12">
      <c r="B430" t="s">
        <v>1338</v>
      </c>
      <c r="C430" t="s">
        <v>1339</v>
      </c>
      <c r="D430" t="s">
        <v>512</v>
      </c>
      <c r="E430" t="s">
        <v>513</v>
      </c>
      <c r="F430" t="s">
        <v>485</v>
      </c>
      <c r="G430" t="s">
        <v>487</v>
      </c>
      <c r="H430" t="s">
        <v>548</v>
      </c>
      <c r="I430" t="s">
        <v>618</v>
      </c>
      <c r="J430" t="s">
        <v>693</v>
      </c>
      <c r="K430" t="s">
        <v>517</v>
      </c>
      <c r="L430" t="s">
        <v>518</v>
      </c>
    </row>
    <row r="431" spans="2:12">
      <c r="B431" t="s">
        <v>1340</v>
      </c>
      <c r="C431" t="s">
        <v>1341</v>
      </c>
      <c r="D431" t="s">
        <v>512</v>
      </c>
      <c r="E431" t="s">
        <v>513</v>
      </c>
      <c r="F431" t="s">
        <v>485</v>
      </c>
      <c r="G431" t="s">
        <v>487</v>
      </c>
      <c r="H431" t="s">
        <v>548</v>
      </c>
      <c r="I431" t="s">
        <v>618</v>
      </c>
      <c r="J431" t="s">
        <v>693</v>
      </c>
      <c r="K431" t="s">
        <v>517</v>
      </c>
      <c r="L431" t="s">
        <v>518</v>
      </c>
    </row>
    <row r="432" spans="2:12">
      <c r="B432" t="s">
        <v>1342</v>
      </c>
      <c r="C432" t="s">
        <v>1343</v>
      </c>
      <c r="D432" t="s">
        <v>512</v>
      </c>
      <c r="E432" t="s">
        <v>513</v>
      </c>
      <c r="F432" t="s">
        <v>485</v>
      </c>
      <c r="G432" t="s">
        <v>487</v>
      </c>
      <c r="H432" t="s">
        <v>548</v>
      </c>
      <c r="I432" t="s">
        <v>618</v>
      </c>
      <c r="J432" t="s">
        <v>693</v>
      </c>
      <c r="K432" t="s">
        <v>517</v>
      </c>
      <c r="L432" t="s">
        <v>518</v>
      </c>
    </row>
    <row r="433" spans="2:12">
      <c r="B433" t="s">
        <v>1344</v>
      </c>
      <c r="C433" t="s">
        <v>1345</v>
      </c>
      <c r="D433" t="s">
        <v>512</v>
      </c>
      <c r="E433" t="s">
        <v>513</v>
      </c>
      <c r="F433" t="s">
        <v>485</v>
      </c>
      <c r="G433" t="s">
        <v>487</v>
      </c>
      <c r="H433" t="s">
        <v>548</v>
      </c>
      <c r="I433" t="s">
        <v>618</v>
      </c>
      <c r="J433" t="s">
        <v>693</v>
      </c>
      <c r="K433" t="s">
        <v>517</v>
      </c>
      <c r="L433" t="s">
        <v>518</v>
      </c>
    </row>
    <row r="434" spans="2:12">
      <c r="B434" t="s">
        <v>1346</v>
      </c>
      <c r="C434" t="s">
        <v>1347</v>
      </c>
      <c r="D434" t="s">
        <v>512</v>
      </c>
      <c r="E434" t="s">
        <v>513</v>
      </c>
      <c r="F434" t="s">
        <v>485</v>
      </c>
      <c r="G434" t="s">
        <v>487</v>
      </c>
      <c r="H434" t="s">
        <v>548</v>
      </c>
      <c r="I434" t="s">
        <v>618</v>
      </c>
      <c r="J434" t="s">
        <v>693</v>
      </c>
      <c r="K434" t="s">
        <v>517</v>
      </c>
      <c r="L434" t="s">
        <v>518</v>
      </c>
    </row>
    <row r="435" spans="2:12">
      <c r="B435" t="s">
        <v>1348</v>
      </c>
      <c r="C435" t="s">
        <v>1349</v>
      </c>
      <c r="D435" t="s">
        <v>512</v>
      </c>
      <c r="E435" t="s">
        <v>513</v>
      </c>
      <c r="F435" t="s">
        <v>485</v>
      </c>
      <c r="G435" t="s">
        <v>487</v>
      </c>
      <c r="H435" t="s">
        <v>548</v>
      </c>
      <c r="I435" t="s">
        <v>618</v>
      </c>
      <c r="J435" t="s">
        <v>693</v>
      </c>
      <c r="K435" t="s">
        <v>517</v>
      </c>
      <c r="L435" t="s">
        <v>518</v>
      </c>
    </row>
    <row r="436" spans="2:12">
      <c r="B436" t="s">
        <v>1350</v>
      </c>
      <c r="C436" t="s">
        <v>1351</v>
      </c>
      <c r="D436" t="s">
        <v>512</v>
      </c>
      <c r="E436" t="s">
        <v>513</v>
      </c>
      <c r="F436" t="s">
        <v>485</v>
      </c>
      <c r="G436" t="s">
        <v>487</v>
      </c>
      <c r="H436" t="s">
        <v>548</v>
      </c>
      <c r="I436" t="s">
        <v>618</v>
      </c>
      <c r="J436" t="s">
        <v>693</v>
      </c>
      <c r="K436" t="s">
        <v>517</v>
      </c>
      <c r="L436" t="s">
        <v>518</v>
      </c>
    </row>
    <row r="437" spans="2:12">
      <c r="B437" t="s">
        <v>1352</v>
      </c>
      <c r="C437" t="s">
        <v>1353</v>
      </c>
      <c r="D437" t="s">
        <v>512</v>
      </c>
      <c r="E437" t="s">
        <v>513</v>
      </c>
      <c r="F437" t="s">
        <v>485</v>
      </c>
      <c r="G437" t="s">
        <v>487</v>
      </c>
      <c r="H437" t="s">
        <v>691</v>
      </c>
      <c r="I437" t="s">
        <v>1243</v>
      </c>
      <c r="J437" t="s">
        <v>693</v>
      </c>
      <c r="K437" t="s">
        <v>517</v>
      </c>
      <c r="L437" t="s">
        <v>518</v>
      </c>
    </row>
    <row r="438" spans="2:12">
      <c r="B438" t="s">
        <v>1354</v>
      </c>
      <c r="C438" t="s">
        <v>1355</v>
      </c>
      <c r="D438" t="s">
        <v>512</v>
      </c>
      <c r="E438" t="s">
        <v>513</v>
      </c>
      <c r="F438" t="s">
        <v>485</v>
      </c>
      <c r="G438" t="s">
        <v>487</v>
      </c>
      <c r="H438" t="s">
        <v>691</v>
      </c>
      <c r="I438" t="s">
        <v>1243</v>
      </c>
      <c r="J438" t="s">
        <v>693</v>
      </c>
      <c r="K438" t="s">
        <v>1356</v>
      </c>
      <c r="L438" t="s">
        <v>518</v>
      </c>
    </row>
    <row r="439" spans="2:12">
      <c r="B439" t="s">
        <v>1357</v>
      </c>
      <c r="C439" t="s">
        <v>1358</v>
      </c>
      <c r="D439" t="s">
        <v>512</v>
      </c>
      <c r="E439" t="s">
        <v>513</v>
      </c>
      <c r="F439" t="s">
        <v>485</v>
      </c>
      <c r="G439" t="s">
        <v>487</v>
      </c>
      <c r="H439" t="s">
        <v>691</v>
      </c>
      <c r="I439" t="s">
        <v>1243</v>
      </c>
      <c r="J439" t="s">
        <v>693</v>
      </c>
      <c r="K439" t="s">
        <v>517</v>
      </c>
      <c r="L439" t="s">
        <v>518</v>
      </c>
    </row>
    <row r="440" spans="2:12">
      <c r="B440" t="s">
        <v>1359</v>
      </c>
      <c r="C440" t="s">
        <v>1360</v>
      </c>
      <c r="D440" t="s">
        <v>512</v>
      </c>
      <c r="E440" t="s">
        <v>513</v>
      </c>
      <c r="F440" t="s">
        <v>485</v>
      </c>
      <c r="G440" t="s">
        <v>487</v>
      </c>
      <c r="H440" t="s">
        <v>691</v>
      </c>
      <c r="I440" t="s">
        <v>1243</v>
      </c>
      <c r="J440" t="s">
        <v>693</v>
      </c>
      <c r="K440" t="s">
        <v>517</v>
      </c>
      <c r="L440" t="s">
        <v>518</v>
      </c>
    </row>
    <row r="441" spans="2:12">
      <c r="B441" t="s">
        <v>1361</v>
      </c>
      <c r="C441" t="s">
        <v>1362</v>
      </c>
      <c r="D441" t="s">
        <v>512</v>
      </c>
      <c r="E441" t="s">
        <v>513</v>
      </c>
      <c r="F441" t="s">
        <v>485</v>
      </c>
      <c r="G441" t="s">
        <v>487</v>
      </c>
      <c r="H441" t="s">
        <v>691</v>
      </c>
      <c r="I441" t="s">
        <v>1243</v>
      </c>
      <c r="J441" t="s">
        <v>693</v>
      </c>
      <c r="K441" t="s">
        <v>517</v>
      </c>
      <c r="L441" t="s">
        <v>518</v>
      </c>
    </row>
    <row r="442" spans="2:12">
      <c r="B442" t="s">
        <v>1363</v>
      </c>
      <c r="C442" t="s">
        <v>1364</v>
      </c>
      <c r="D442" t="s">
        <v>512</v>
      </c>
      <c r="E442" t="s">
        <v>513</v>
      </c>
      <c r="F442" t="s">
        <v>485</v>
      </c>
      <c r="G442" t="s">
        <v>487</v>
      </c>
      <c r="H442" t="s">
        <v>691</v>
      </c>
      <c r="I442" t="s">
        <v>1243</v>
      </c>
      <c r="J442" t="s">
        <v>693</v>
      </c>
      <c r="K442" t="s">
        <v>517</v>
      </c>
      <c r="L442" t="s">
        <v>518</v>
      </c>
    </row>
    <row r="443" spans="2:12">
      <c r="B443" t="s">
        <v>1365</v>
      </c>
      <c r="C443" t="s">
        <v>1366</v>
      </c>
      <c r="D443" t="s">
        <v>512</v>
      </c>
      <c r="E443" t="s">
        <v>513</v>
      </c>
      <c r="F443" t="s">
        <v>485</v>
      </c>
      <c r="G443" t="s">
        <v>487</v>
      </c>
      <c r="H443" t="s">
        <v>691</v>
      </c>
      <c r="I443" t="s">
        <v>1243</v>
      </c>
      <c r="J443" t="s">
        <v>693</v>
      </c>
      <c r="K443" t="s">
        <v>517</v>
      </c>
      <c r="L443" t="s">
        <v>518</v>
      </c>
    </row>
    <row r="444" spans="2:12">
      <c r="B444" t="s">
        <v>1367</v>
      </c>
      <c r="C444" t="s">
        <v>1368</v>
      </c>
      <c r="D444" t="s">
        <v>512</v>
      </c>
      <c r="E444" t="s">
        <v>513</v>
      </c>
      <c r="F444" t="s">
        <v>485</v>
      </c>
      <c r="G444" t="s">
        <v>487</v>
      </c>
      <c r="H444" t="s">
        <v>691</v>
      </c>
      <c r="I444" t="s">
        <v>1243</v>
      </c>
      <c r="J444" t="s">
        <v>693</v>
      </c>
      <c r="K444" t="s">
        <v>517</v>
      </c>
      <c r="L444" t="s">
        <v>518</v>
      </c>
    </row>
    <row r="445" spans="2:12">
      <c r="B445" t="s">
        <v>1369</v>
      </c>
      <c r="C445" t="s">
        <v>1370</v>
      </c>
      <c r="D445" t="s">
        <v>512</v>
      </c>
      <c r="E445" t="s">
        <v>513</v>
      </c>
      <c r="F445" t="s">
        <v>485</v>
      </c>
      <c r="G445" t="s">
        <v>487</v>
      </c>
      <c r="H445" t="s">
        <v>691</v>
      </c>
      <c r="I445" t="s">
        <v>1243</v>
      </c>
      <c r="J445" t="s">
        <v>693</v>
      </c>
      <c r="K445" t="s">
        <v>517</v>
      </c>
      <c r="L445" t="s">
        <v>518</v>
      </c>
    </row>
    <row r="446" spans="2:12">
      <c r="B446" t="s">
        <v>1371</v>
      </c>
      <c r="C446" t="s">
        <v>1372</v>
      </c>
      <c r="D446" t="s">
        <v>512</v>
      </c>
      <c r="E446" t="s">
        <v>513</v>
      </c>
      <c r="F446" t="s">
        <v>485</v>
      </c>
      <c r="G446" t="s">
        <v>487</v>
      </c>
      <c r="H446" t="s">
        <v>691</v>
      </c>
      <c r="I446" t="s">
        <v>1243</v>
      </c>
      <c r="J446" t="s">
        <v>693</v>
      </c>
      <c r="K446" t="s">
        <v>517</v>
      </c>
      <c r="L446" t="s">
        <v>518</v>
      </c>
    </row>
    <row r="447" spans="2:12">
      <c r="B447" t="s">
        <v>1373</v>
      </c>
      <c r="C447" t="s">
        <v>1374</v>
      </c>
      <c r="D447" t="s">
        <v>512</v>
      </c>
      <c r="E447" t="s">
        <v>513</v>
      </c>
      <c r="F447" t="s">
        <v>485</v>
      </c>
      <c r="G447" t="s">
        <v>487</v>
      </c>
      <c r="H447" t="s">
        <v>691</v>
      </c>
      <c r="I447" t="s">
        <v>1243</v>
      </c>
      <c r="J447" t="s">
        <v>693</v>
      </c>
      <c r="K447" t="s">
        <v>517</v>
      </c>
      <c r="L447" t="s">
        <v>518</v>
      </c>
    </row>
    <row r="448" spans="2:12">
      <c r="B448" t="s">
        <v>1375</v>
      </c>
      <c r="C448" t="s">
        <v>1376</v>
      </c>
      <c r="D448" t="s">
        <v>512</v>
      </c>
      <c r="E448" t="s">
        <v>513</v>
      </c>
      <c r="F448" t="s">
        <v>485</v>
      </c>
      <c r="G448" t="s">
        <v>487</v>
      </c>
      <c r="H448" t="s">
        <v>691</v>
      </c>
      <c r="I448" t="s">
        <v>1243</v>
      </c>
      <c r="J448" t="s">
        <v>693</v>
      </c>
      <c r="K448" t="s">
        <v>517</v>
      </c>
      <c r="L448" t="s">
        <v>518</v>
      </c>
    </row>
    <row r="449" spans="2:12">
      <c r="B449" t="s">
        <v>1377</v>
      </c>
      <c r="C449" t="s">
        <v>1378</v>
      </c>
      <c r="D449" t="s">
        <v>512</v>
      </c>
      <c r="E449" t="s">
        <v>513</v>
      </c>
      <c r="F449" t="s">
        <v>485</v>
      </c>
      <c r="G449" t="s">
        <v>487</v>
      </c>
      <c r="H449" t="s">
        <v>691</v>
      </c>
      <c r="I449" t="s">
        <v>1243</v>
      </c>
      <c r="J449" t="s">
        <v>693</v>
      </c>
      <c r="K449" t="s">
        <v>517</v>
      </c>
      <c r="L449" t="s">
        <v>518</v>
      </c>
    </row>
    <row r="450" spans="2:12">
      <c r="B450" t="s">
        <v>1379</v>
      </c>
      <c r="C450" t="s">
        <v>1380</v>
      </c>
      <c r="D450" t="s">
        <v>512</v>
      </c>
      <c r="E450" t="s">
        <v>513</v>
      </c>
      <c r="F450" t="s">
        <v>485</v>
      </c>
      <c r="G450" t="s">
        <v>487</v>
      </c>
      <c r="H450" t="s">
        <v>691</v>
      </c>
      <c r="I450" t="s">
        <v>1243</v>
      </c>
      <c r="J450" t="s">
        <v>693</v>
      </c>
      <c r="K450" t="s">
        <v>517</v>
      </c>
      <c r="L450" t="s">
        <v>518</v>
      </c>
    </row>
    <row r="451" spans="2:12">
      <c r="B451" t="s">
        <v>1381</v>
      </c>
      <c r="C451" t="s">
        <v>1382</v>
      </c>
      <c r="D451" t="s">
        <v>512</v>
      </c>
      <c r="E451" t="s">
        <v>513</v>
      </c>
      <c r="F451" t="s">
        <v>485</v>
      </c>
      <c r="G451" t="s">
        <v>487</v>
      </c>
      <c r="H451" t="s">
        <v>691</v>
      </c>
      <c r="I451" t="s">
        <v>1243</v>
      </c>
      <c r="J451" t="s">
        <v>693</v>
      </c>
      <c r="K451" t="s">
        <v>517</v>
      </c>
      <c r="L451" t="s">
        <v>518</v>
      </c>
    </row>
    <row r="452" spans="2:12">
      <c r="B452" t="s">
        <v>1383</v>
      </c>
      <c r="C452" t="s">
        <v>1384</v>
      </c>
      <c r="D452" t="s">
        <v>512</v>
      </c>
      <c r="E452" t="s">
        <v>513</v>
      </c>
      <c r="F452" t="s">
        <v>485</v>
      </c>
      <c r="G452" t="s">
        <v>487</v>
      </c>
      <c r="H452" t="s">
        <v>691</v>
      </c>
      <c r="I452" t="s">
        <v>1243</v>
      </c>
      <c r="J452" t="s">
        <v>693</v>
      </c>
      <c r="K452" t="s">
        <v>517</v>
      </c>
      <c r="L452" t="s">
        <v>518</v>
      </c>
    </row>
    <row r="453" spans="2:12">
      <c r="B453" t="s">
        <v>1385</v>
      </c>
      <c r="C453" t="s">
        <v>1386</v>
      </c>
      <c r="D453" t="s">
        <v>512</v>
      </c>
      <c r="E453" t="s">
        <v>513</v>
      </c>
      <c r="F453" t="s">
        <v>485</v>
      </c>
      <c r="G453" t="s">
        <v>487</v>
      </c>
      <c r="H453" t="s">
        <v>691</v>
      </c>
      <c r="I453" t="s">
        <v>1243</v>
      </c>
      <c r="J453" t="s">
        <v>693</v>
      </c>
      <c r="K453" t="s">
        <v>517</v>
      </c>
      <c r="L453" t="s">
        <v>518</v>
      </c>
    </row>
    <row r="454" spans="2:12">
      <c r="B454" t="s">
        <v>1387</v>
      </c>
      <c r="C454" t="s">
        <v>1388</v>
      </c>
      <c r="D454" t="s">
        <v>512</v>
      </c>
      <c r="E454" t="s">
        <v>513</v>
      </c>
      <c r="F454" t="s">
        <v>485</v>
      </c>
      <c r="G454" t="s">
        <v>487</v>
      </c>
      <c r="H454" t="s">
        <v>691</v>
      </c>
      <c r="I454" t="s">
        <v>1243</v>
      </c>
      <c r="J454" t="s">
        <v>693</v>
      </c>
      <c r="K454" t="s">
        <v>517</v>
      </c>
      <c r="L454" t="s">
        <v>518</v>
      </c>
    </row>
    <row r="455" spans="2:12">
      <c r="B455" t="s">
        <v>1389</v>
      </c>
      <c r="C455" t="s">
        <v>1390</v>
      </c>
      <c r="D455" t="s">
        <v>512</v>
      </c>
      <c r="E455" t="s">
        <v>513</v>
      </c>
      <c r="F455" t="s">
        <v>485</v>
      </c>
      <c r="G455" t="s">
        <v>487</v>
      </c>
      <c r="H455" t="s">
        <v>691</v>
      </c>
      <c r="I455" t="s">
        <v>1243</v>
      </c>
      <c r="J455" t="s">
        <v>693</v>
      </c>
      <c r="K455" t="s">
        <v>517</v>
      </c>
      <c r="L455" t="s">
        <v>518</v>
      </c>
    </row>
    <row r="456" spans="2:12">
      <c r="B456" t="s">
        <v>1391</v>
      </c>
      <c r="C456" t="s">
        <v>1392</v>
      </c>
      <c r="D456" t="s">
        <v>512</v>
      </c>
      <c r="E456" t="s">
        <v>513</v>
      </c>
      <c r="F456" t="s">
        <v>485</v>
      </c>
      <c r="G456" t="s">
        <v>487</v>
      </c>
      <c r="H456" t="s">
        <v>691</v>
      </c>
      <c r="I456" t="s">
        <v>1243</v>
      </c>
      <c r="J456" t="s">
        <v>693</v>
      </c>
      <c r="K456" t="s">
        <v>517</v>
      </c>
      <c r="L456" t="s">
        <v>518</v>
      </c>
    </row>
    <row r="457" spans="2:12">
      <c r="B457" t="s">
        <v>1393</v>
      </c>
      <c r="C457" t="s">
        <v>1394</v>
      </c>
      <c r="D457" t="s">
        <v>512</v>
      </c>
      <c r="E457" t="s">
        <v>513</v>
      </c>
      <c r="F457" t="s">
        <v>485</v>
      </c>
      <c r="G457" t="s">
        <v>487</v>
      </c>
      <c r="H457" t="s">
        <v>691</v>
      </c>
      <c r="I457" t="s">
        <v>1243</v>
      </c>
      <c r="J457" t="s">
        <v>693</v>
      </c>
      <c r="K457" t="s">
        <v>517</v>
      </c>
      <c r="L457" t="s">
        <v>518</v>
      </c>
    </row>
    <row r="458" spans="2:12">
      <c r="B458" t="s">
        <v>1395</v>
      </c>
      <c r="C458" t="s">
        <v>1396</v>
      </c>
      <c r="D458" t="s">
        <v>512</v>
      </c>
      <c r="E458" t="s">
        <v>513</v>
      </c>
      <c r="F458" t="s">
        <v>485</v>
      </c>
      <c r="G458" t="s">
        <v>487</v>
      </c>
      <c r="H458" t="s">
        <v>691</v>
      </c>
      <c r="I458" t="s">
        <v>1243</v>
      </c>
      <c r="J458" t="s">
        <v>693</v>
      </c>
      <c r="K458" t="s">
        <v>517</v>
      </c>
      <c r="L458" t="s">
        <v>518</v>
      </c>
    </row>
    <row r="459" spans="2:12">
      <c r="B459" t="s">
        <v>1397</v>
      </c>
      <c r="C459" t="s">
        <v>1398</v>
      </c>
      <c r="D459" t="s">
        <v>512</v>
      </c>
      <c r="E459" t="s">
        <v>513</v>
      </c>
      <c r="F459" t="s">
        <v>485</v>
      </c>
      <c r="G459" t="s">
        <v>487</v>
      </c>
      <c r="H459" t="s">
        <v>691</v>
      </c>
      <c r="I459" t="s">
        <v>1243</v>
      </c>
      <c r="J459" t="s">
        <v>693</v>
      </c>
      <c r="K459" t="s">
        <v>517</v>
      </c>
      <c r="L459" t="s">
        <v>518</v>
      </c>
    </row>
    <row r="460" spans="2:12">
      <c r="B460" t="s">
        <v>1399</v>
      </c>
      <c r="C460" t="s">
        <v>1400</v>
      </c>
      <c r="D460" t="s">
        <v>512</v>
      </c>
      <c r="E460" t="s">
        <v>513</v>
      </c>
      <c r="F460" t="s">
        <v>485</v>
      </c>
      <c r="G460" t="s">
        <v>487</v>
      </c>
      <c r="H460" t="s">
        <v>691</v>
      </c>
      <c r="I460" t="s">
        <v>1243</v>
      </c>
      <c r="J460" t="s">
        <v>693</v>
      </c>
      <c r="K460" t="s">
        <v>517</v>
      </c>
      <c r="L460" t="s">
        <v>518</v>
      </c>
    </row>
    <row r="461" spans="2:12">
      <c r="B461" t="s">
        <v>1401</v>
      </c>
      <c r="C461" t="s">
        <v>1402</v>
      </c>
      <c r="D461" t="s">
        <v>512</v>
      </c>
      <c r="E461" t="s">
        <v>513</v>
      </c>
      <c r="F461" t="s">
        <v>485</v>
      </c>
      <c r="G461" t="s">
        <v>487</v>
      </c>
      <c r="H461" t="s">
        <v>691</v>
      </c>
      <c r="I461" t="s">
        <v>1243</v>
      </c>
      <c r="J461" t="s">
        <v>693</v>
      </c>
      <c r="K461" t="s">
        <v>517</v>
      </c>
      <c r="L461" t="s">
        <v>518</v>
      </c>
    </row>
    <row r="462" spans="2:12">
      <c r="B462" t="s">
        <v>1403</v>
      </c>
      <c r="C462" t="s">
        <v>1404</v>
      </c>
      <c r="D462" t="s">
        <v>512</v>
      </c>
      <c r="E462" t="s">
        <v>513</v>
      </c>
      <c r="F462" t="s">
        <v>485</v>
      </c>
      <c r="G462" t="s">
        <v>487</v>
      </c>
      <c r="H462" t="s">
        <v>691</v>
      </c>
      <c r="I462" t="s">
        <v>1243</v>
      </c>
      <c r="J462" t="s">
        <v>693</v>
      </c>
      <c r="K462" t="s">
        <v>517</v>
      </c>
      <c r="L462" t="s">
        <v>518</v>
      </c>
    </row>
    <row r="463" spans="2:12">
      <c r="B463" t="s">
        <v>1405</v>
      </c>
      <c r="C463" t="s">
        <v>1406</v>
      </c>
      <c r="D463" t="s">
        <v>512</v>
      </c>
      <c r="E463" t="s">
        <v>513</v>
      </c>
      <c r="F463" t="s">
        <v>485</v>
      </c>
      <c r="G463" t="s">
        <v>487</v>
      </c>
      <c r="H463" t="s">
        <v>691</v>
      </c>
      <c r="I463" t="s">
        <v>1243</v>
      </c>
      <c r="J463" t="s">
        <v>693</v>
      </c>
      <c r="K463" t="s">
        <v>517</v>
      </c>
      <c r="L463" t="s">
        <v>518</v>
      </c>
    </row>
    <row r="464" spans="2:12">
      <c r="B464" t="s">
        <v>1407</v>
      </c>
      <c r="C464" t="s">
        <v>1408</v>
      </c>
      <c r="D464" t="s">
        <v>512</v>
      </c>
      <c r="E464" t="s">
        <v>513</v>
      </c>
      <c r="F464" t="s">
        <v>485</v>
      </c>
      <c r="G464" t="s">
        <v>487</v>
      </c>
      <c r="H464" t="s">
        <v>691</v>
      </c>
      <c r="I464" t="s">
        <v>1243</v>
      </c>
      <c r="J464" t="s">
        <v>693</v>
      </c>
      <c r="K464" t="s">
        <v>517</v>
      </c>
      <c r="L464" t="s">
        <v>518</v>
      </c>
    </row>
    <row r="465" spans="2:12">
      <c r="B465" t="s">
        <v>1409</v>
      </c>
      <c r="C465" t="s">
        <v>1410</v>
      </c>
      <c r="D465" t="s">
        <v>512</v>
      </c>
      <c r="E465" t="s">
        <v>513</v>
      </c>
      <c r="F465" t="s">
        <v>485</v>
      </c>
      <c r="G465" t="s">
        <v>487</v>
      </c>
      <c r="H465" t="s">
        <v>691</v>
      </c>
      <c r="I465" t="s">
        <v>1243</v>
      </c>
      <c r="J465" t="s">
        <v>693</v>
      </c>
      <c r="K465" t="s">
        <v>517</v>
      </c>
      <c r="L465" t="s">
        <v>518</v>
      </c>
    </row>
    <row r="466" spans="2:12">
      <c r="B466" t="s">
        <v>1411</v>
      </c>
      <c r="C466" t="s">
        <v>1412</v>
      </c>
      <c r="D466" t="s">
        <v>512</v>
      </c>
      <c r="E466" t="s">
        <v>513</v>
      </c>
      <c r="F466" t="s">
        <v>485</v>
      </c>
      <c r="G466" t="s">
        <v>487</v>
      </c>
      <c r="H466" t="s">
        <v>691</v>
      </c>
      <c r="I466" t="s">
        <v>1243</v>
      </c>
      <c r="J466" t="s">
        <v>693</v>
      </c>
      <c r="K466" t="s">
        <v>517</v>
      </c>
      <c r="L466" t="s">
        <v>518</v>
      </c>
    </row>
    <row r="467" spans="2:12">
      <c r="B467" t="s">
        <v>1413</v>
      </c>
      <c r="C467" t="s">
        <v>1414</v>
      </c>
      <c r="D467" t="s">
        <v>512</v>
      </c>
      <c r="E467" t="s">
        <v>513</v>
      </c>
      <c r="F467" t="s">
        <v>485</v>
      </c>
      <c r="G467" t="s">
        <v>487</v>
      </c>
      <c r="H467" t="s">
        <v>691</v>
      </c>
      <c r="I467" t="s">
        <v>1243</v>
      </c>
      <c r="J467" t="s">
        <v>693</v>
      </c>
      <c r="K467" t="s">
        <v>517</v>
      </c>
      <c r="L467" t="s">
        <v>518</v>
      </c>
    </row>
    <row r="468" spans="2:12">
      <c r="B468" t="s">
        <v>1415</v>
      </c>
      <c r="C468" t="s">
        <v>1416</v>
      </c>
      <c r="D468" t="s">
        <v>512</v>
      </c>
      <c r="E468" t="s">
        <v>513</v>
      </c>
      <c r="F468" t="s">
        <v>485</v>
      </c>
      <c r="G468" t="s">
        <v>487</v>
      </c>
      <c r="H468" t="s">
        <v>691</v>
      </c>
      <c r="I468" t="s">
        <v>1243</v>
      </c>
      <c r="J468" t="s">
        <v>693</v>
      </c>
      <c r="K468" t="s">
        <v>517</v>
      </c>
      <c r="L468" t="s">
        <v>518</v>
      </c>
    </row>
    <row r="469" spans="2:12">
      <c r="B469" t="s">
        <v>1417</v>
      </c>
      <c r="C469" t="s">
        <v>1418</v>
      </c>
      <c r="D469" t="s">
        <v>512</v>
      </c>
      <c r="E469" t="s">
        <v>513</v>
      </c>
      <c r="F469" t="s">
        <v>485</v>
      </c>
      <c r="G469" t="s">
        <v>487</v>
      </c>
      <c r="H469" t="s">
        <v>691</v>
      </c>
      <c r="I469" t="s">
        <v>1243</v>
      </c>
      <c r="J469" t="s">
        <v>693</v>
      </c>
      <c r="K469" t="s">
        <v>517</v>
      </c>
      <c r="L469" t="s">
        <v>518</v>
      </c>
    </row>
    <row r="470" spans="2:12">
      <c r="B470" t="s">
        <v>1419</v>
      </c>
      <c r="C470" t="s">
        <v>1420</v>
      </c>
      <c r="D470" t="s">
        <v>512</v>
      </c>
      <c r="E470" t="s">
        <v>513</v>
      </c>
      <c r="F470" t="s">
        <v>485</v>
      </c>
      <c r="G470" t="s">
        <v>487</v>
      </c>
      <c r="H470" t="s">
        <v>691</v>
      </c>
      <c r="I470" t="s">
        <v>1243</v>
      </c>
      <c r="J470" t="s">
        <v>693</v>
      </c>
      <c r="K470" t="s">
        <v>517</v>
      </c>
      <c r="L470" t="s">
        <v>518</v>
      </c>
    </row>
    <row r="471" spans="2:12">
      <c r="B471" t="s">
        <v>1421</v>
      </c>
      <c r="C471" t="s">
        <v>1422</v>
      </c>
      <c r="D471" t="s">
        <v>512</v>
      </c>
      <c r="E471" t="s">
        <v>513</v>
      </c>
      <c r="F471" t="s">
        <v>485</v>
      </c>
      <c r="G471" t="s">
        <v>487</v>
      </c>
      <c r="H471" t="s">
        <v>691</v>
      </c>
      <c r="I471" t="s">
        <v>1243</v>
      </c>
      <c r="J471" t="s">
        <v>693</v>
      </c>
      <c r="K471" t="s">
        <v>517</v>
      </c>
      <c r="L471" t="s">
        <v>518</v>
      </c>
    </row>
    <row r="472" spans="2:12">
      <c r="B472" t="s">
        <v>1423</v>
      </c>
      <c r="C472" t="s">
        <v>1424</v>
      </c>
      <c r="D472" t="s">
        <v>512</v>
      </c>
      <c r="E472" t="s">
        <v>513</v>
      </c>
      <c r="F472" t="s">
        <v>485</v>
      </c>
      <c r="G472" t="s">
        <v>487</v>
      </c>
      <c r="H472" t="s">
        <v>691</v>
      </c>
      <c r="I472" t="s">
        <v>1243</v>
      </c>
      <c r="J472" t="s">
        <v>693</v>
      </c>
      <c r="K472" t="s">
        <v>517</v>
      </c>
      <c r="L472" t="s">
        <v>518</v>
      </c>
    </row>
    <row r="473" spans="2:12">
      <c r="B473" t="s">
        <v>1425</v>
      </c>
      <c r="C473" t="s">
        <v>1426</v>
      </c>
      <c r="D473" t="s">
        <v>512</v>
      </c>
      <c r="E473" t="s">
        <v>513</v>
      </c>
      <c r="F473" t="s">
        <v>485</v>
      </c>
      <c r="G473" t="s">
        <v>487</v>
      </c>
      <c r="H473" t="s">
        <v>691</v>
      </c>
      <c r="I473" t="s">
        <v>1243</v>
      </c>
      <c r="J473" t="s">
        <v>693</v>
      </c>
      <c r="K473" t="s">
        <v>517</v>
      </c>
      <c r="L473" t="s">
        <v>518</v>
      </c>
    </row>
    <row r="474" spans="2:12">
      <c r="B474" t="s">
        <v>1427</v>
      </c>
      <c r="C474" t="s">
        <v>1428</v>
      </c>
      <c r="D474" t="s">
        <v>512</v>
      </c>
      <c r="E474" t="s">
        <v>513</v>
      </c>
      <c r="F474" t="s">
        <v>485</v>
      </c>
      <c r="G474" t="s">
        <v>487</v>
      </c>
      <c r="H474" t="s">
        <v>691</v>
      </c>
      <c r="I474" t="s">
        <v>1243</v>
      </c>
      <c r="J474" t="s">
        <v>693</v>
      </c>
      <c r="K474" t="s">
        <v>517</v>
      </c>
      <c r="L474" t="s">
        <v>518</v>
      </c>
    </row>
    <row r="475" spans="2:12">
      <c r="B475" t="s">
        <v>1429</v>
      </c>
      <c r="C475" t="s">
        <v>1430</v>
      </c>
      <c r="D475" t="s">
        <v>512</v>
      </c>
      <c r="E475" t="s">
        <v>513</v>
      </c>
      <c r="F475" t="s">
        <v>485</v>
      </c>
      <c r="G475" t="s">
        <v>487</v>
      </c>
      <c r="H475" t="s">
        <v>691</v>
      </c>
      <c r="I475" t="s">
        <v>1243</v>
      </c>
      <c r="J475" t="s">
        <v>693</v>
      </c>
      <c r="K475" t="s">
        <v>517</v>
      </c>
      <c r="L475" t="s">
        <v>518</v>
      </c>
    </row>
    <row r="476" spans="2:12">
      <c r="B476" t="s">
        <v>1431</v>
      </c>
      <c r="C476" t="s">
        <v>1432</v>
      </c>
      <c r="D476" t="s">
        <v>512</v>
      </c>
      <c r="E476" t="s">
        <v>513</v>
      </c>
      <c r="F476" t="s">
        <v>485</v>
      </c>
      <c r="G476" t="s">
        <v>487</v>
      </c>
      <c r="H476" t="s">
        <v>691</v>
      </c>
      <c r="I476" t="s">
        <v>1243</v>
      </c>
      <c r="J476" t="s">
        <v>693</v>
      </c>
      <c r="K476" t="s">
        <v>517</v>
      </c>
      <c r="L476" t="s">
        <v>518</v>
      </c>
    </row>
    <row r="477" spans="2:12">
      <c r="B477" t="s">
        <v>1433</v>
      </c>
      <c r="C477" t="s">
        <v>1434</v>
      </c>
      <c r="D477" t="s">
        <v>512</v>
      </c>
      <c r="E477" t="s">
        <v>513</v>
      </c>
      <c r="F477" t="s">
        <v>485</v>
      </c>
      <c r="G477" t="s">
        <v>487</v>
      </c>
      <c r="H477" t="s">
        <v>691</v>
      </c>
      <c r="I477" t="s">
        <v>1243</v>
      </c>
      <c r="J477" t="s">
        <v>693</v>
      </c>
      <c r="K477" t="s">
        <v>517</v>
      </c>
      <c r="L477" t="s">
        <v>518</v>
      </c>
    </row>
    <row r="478" spans="2:12">
      <c r="B478" t="s">
        <v>1435</v>
      </c>
      <c r="C478" t="s">
        <v>1436</v>
      </c>
      <c r="D478" t="s">
        <v>512</v>
      </c>
      <c r="E478" t="s">
        <v>513</v>
      </c>
      <c r="F478" t="s">
        <v>485</v>
      </c>
      <c r="G478" t="s">
        <v>487</v>
      </c>
      <c r="H478" t="s">
        <v>691</v>
      </c>
      <c r="I478" t="s">
        <v>1243</v>
      </c>
      <c r="J478" t="s">
        <v>693</v>
      </c>
      <c r="K478" t="s">
        <v>517</v>
      </c>
      <c r="L478" t="s">
        <v>518</v>
      </c>
    </row>
    <row r="479" spans="2:12">
      <c r="B479" t="s">
        <v>1437</v>
      </c>
      <c r="C479" t="s">
        <v>1438</v>
      </c>
      <c r="D479" t="s">
        <v>512</v>
      </c>
      <c r="E479" t="s">
        <v>513</v>
      </c>
      <c r="F479" t="s">
        <v>485</v>
      </c>
      <c r="G479" t="s">
        <v>487</v>
      </c>
      <c r="H479" t="s">
        <v>691</v>
      </c>
      <c r="I479" t="s">
        <v>1243</v>
      </c>
      <c r="J479" t="s">
        <v>693</v>
      </c>
      <c r="K479" t="s">
        <v>517</v>
      </c>
      <c r="L479" t="s">
        <v>518</v>
      </c>
    </row>
    <row r="480" spans="2:12">
      <c r="B480" t="s">
        <v>1439</v>
      </c>
      <c r="C480" t="s">
        <v>1440</v>
      </c>
      <c r="D480" t="s">
        <v>512</v>
      </c>
      <c r="E480" t="s">
        <v>513</v>
      </c>
      <c r="F480" t="s">
        <v>485</v>
      </c>
      <c r="G480" t="s">
        <v>487</v>
      </c>
      <c r="H480" t="s">
        <v>691</v>
      </c>
      <c r="I480" t="s">
        <v>1243</v>
      </c>
      <c r="J480" t="s">
        <v>693</v>
      </c>
      <c r="K480" t="s">
        <v>517</v>
      </c>
      <c r="L480" t="s">
        <v>518</v>
      </c>
    </row>
    <row r="481" spans="2:12">
      <c r="B481" t="s">
        <v>1441</v>
      </c>
      <c r="C481" t="s">
        <v>1442</v>
      </c>
      <c r="D481" t="s">
        <v>512</v>
      </c>
      <c r="E481" t="s">
        <v>513</v>
      </c>
      <c r="F481" t="s">
        <v>485</v>
      </c>
      <c r="G481" t="s">
        <v>487</v>
      </c>
      <c r="H481" t="s">
        <v>691</v>
      </c>
      <c r="I481" t="s">
        <v>1243</v>
      </c>
      <c r="J481" t="s">
        <v>693</v>
      </c>
      <c r="K481" t="s">
        <v>517</v>
      </c>
      <c r="L481" t="s">
        <v>518</v>
      </c>
    </row>
    <row r="482" spans="2:12">
      <c r="B482" t="s">
        <v>1443</v>
      </c>
      <c r="C482" t="s">
        <v>1444</v>
      </c>
      <c r="D482" t="s">
        <v>512</v>
      </c>
      <c r="E482" t="s">
        <v>513</v>
      </c>
      <c r="F482" t="s">
        <v>485</v>
      </c>
      <c r="G482" t="s">
        <v>487</v>
      </c>
      <c r="H482" t="s">
        <v>691</v>
      </c>
      <c r="I482" t="s">
        <v>1243</v>
      </c>
      <c r="J482" t="s">
        <v>693</v>
      </c>
      <c r="K482" t="s">
        <v>517</v>
      </c>
      <c r="L482" t="s">
        <v>518</v>
      </c>
    </row>
    <row r="483" spans="2:12">
      <c r="B483" t="s">
        <v>1445</v>
      </c>
      <c r="C483" t="s">
        <v>1446</v>
      </c>
      <c r="D483" t="s">
        <v>512</v>
      </c>
      <c r="E483" t="s">
        <v>513</v>
      </c>
      <c r="F483" t="s">
        <v>485</v>
      </c>
      <c r="G483" t="s">
        <v>487</v>
      </c>
      <c r="H483" t="s">
        <v>691</v>
      </c>
      <c r="I483" t="s">
        <v>1243</v>
      </c>
      <c r="J483" t="s">
        <v>693</v>
      </c>
      <c r="K483" t="s">
        <v>517</v>
      </c>
      <c r="L483" t="s">
        <v>518</v>
      </c>
    </row>
    <row r="484" spans="2:12">
      <c r="B484" t="s">
        <v>1447</v>
      </c>
      <c r="C484" t="s">
        <v>1448</v>
      </c>
      <c r="D484" t="s">
        <v>512</v>
      </c>
      <c r="E484" t="s">
        <v>513</v>
      </c>
      <c r="F484" t="s">
        <v>485</v>
      </c>
      <c r="G484" t="s">
        <v>487</v>
      </c>
      <c r="H484" t="s">
        <v>691</v>
      </c>
      <c r="I484" t="s">
        <v>1243</v>
      </c>
      <c r="J484" t="s">
        <v>693</v>
      </c>
      <c r="K484" t="s">
        <v>517</v>
      </c>
      <c r="L484" t="s">
        <v>518</v>
      </c>
    </row>
    <row r="485" spans="2:12">
      <c r="B485" t="s">
        <v>1449</v>
      </c>
      <c r="C485" t="s">
        <v>1450</v>
      </c>
      <c r="D485" t="s">
        <v>512</v>
      </c>
      <c r="E485" t="s">
        <v>513</v>
      </c>
      <c r="F485" t="s">
        <v>485</v>
      </c>
      <c r="G485" t="s">
        <v>487</v>
      </c>
      <c r="H485" t="s">
        <v>691</v>
      </c>
      <c r="I485" t="s">
        <v>1243</v>
      </c>
      <c r="J485" t="s">
        <v>693</v>
      </c>
      <c r="K485" t="s">
        <v>517</v>
      </c>
      <c r="L485" t="s">
        <v>518</v>
      </c>
    </row>
    <row r="486" spans="2:12">
      <c r="B486" t="s">
        <v>1451</v>
      </c>
      <c r="C486" t="s">
        <v>1452</v>
      </c>
      <c r="D486" t="s">
        <v>512</v>
      </c>
      <c r="E486" t="s">
        <v>513</v>
      </c>
      <c r="F486" t="s">
        <v>485</v>
      </c>
      <c r="G486" t="s">
        <v>487</v>
      </c>
      <c r="H486" t="s">
        <v>691</v>
      </c>
      <c r="I486" t="s">
        <v>1243</v>
      </c>
      <c r="J486" t="s">
        <v>693</v>
      </c>
      <c r="K486" t="s">
        <v>517</v>
      </c>
      <c r="L486" t="s">
        <v>518</v>
      </c>
    </row>
    <row r="487" spans="2:12">
      <c r="B487" t="s">
        <v>1453</v>
      </c>
      <c r="C487" t="s">
        <v>1454</v>
      </c>
      <c r="D487" t="s">
        <v>512</v>
      </c>
      <c r="E487" t="s">
        <v>513</v>
      </c>
      <c r="F487" t="s">
        <v>485</v>
      </c>
      <c r="G487" t="s">
        <v>487</v>
      </c>
      <c r="H487" t="s">
        <v>691</v>
      </c>
      <c r="I487" t="s">
        <v>1243</v>
      </c>
      <c r="J487" t="s">
        <v>693</v>
      </c>
      <c r="K487" t="s">
        <v>517</v>
      </c>
      <c r="L487" t="s">
        <v>518</v>
      </c>
    </row>
    <row r="488" spans="2:12">
      <c r="B488" t="s">
        <v>1455</v>
      </c>
      <c r="C488" t="s">
        <v>1456</v>
      </c>
      <c r="D488" t="s">
        <v>512</v>
      </c>
      <c r="E488" t="s">
        <v>513</v>
      </c>
      <c r="F488" t="s">
        <v>485</v>
      </c>
      <c r="G488" t="s">
        <v>487</v>
      </c>
      <c r="H488" t="s">
        <v>691</v>
      </c>
      <c r="I488" t="s">
        <v>1243</v>
      </c>
      <c r="J488" t="s">
        <v>693</v>
      </c>
      <c r="K488" t="s">
        <v>517</v>
      </c>
      <c r="L488" t="s">
        <v>518</v>
      </c>
    </row>
    <row r="489" spans="2:12">
      <c r="B489" t="s">
        <v>1457</v>
      </c>
      <c r="C489" t="s">
        <v>1458</v>
      </c>
      <c r="D489" t="s">
        <v>512</v>
      </c>
      <c r="E489" t="s">
        <v>513</v>
      </c>
      <c r="F489" t="s">
        <v>485</v>
      </c>
      <c r="G489" t="s">
        <v>487</v>
      </c>
      <c r="H489" t="s">
        <v>691</v>
      </c>
      <c r="I489" t="s">
        <v>1243</v>
      </c>
      <c r="J489" t="s">
        <v>693</v>
      </c>
      <c r="K489" t="s">
        <v>517</v>
      </c>
      <c r="L489" t="s">
        <v>518</v>
      </c>
    </row>
    <row r="490" spans="2:12">
      <c r="B490" t="s">
        <v>1459</v>
      </c>
      <c r="C490" t="s">
        <v>1460</v>
      </c>
      <c r="D490" t="s">
        <v>512</v>
      </c>
      <c r="E490" t="s">
        <v>513</v>
      </c>
      <c r="F490" t="s">
        <v>485</v>
      </c>
      <c r="G490" t="s">
        <v>487</v>
      </c>
      <c r="H490" t="s">
        <v>691</v>
      </c>
      <c r="I490" t="s">
        <v>1243</v>
      </c>
      <c r="J490" t="s">
        <v>693</v>
      </c>
      <c r="K490" t="s">
        <v>517</v>
      </c>
      <c r="L490" t="s">
        <v>518</v>
      </c>
    </row>
    <row r="491" spans="2:12">
      <c r="B491" t="s">
        <v>1461</v>
      </c>
      <c r="C491" t="s">
        <v>1462</v>
      </c>
      <c r="D491" t="s">
        <v>512</v>
      </c>
      <c r="E491" t="s">
        <v>513</v>
      </c>
      <c r="F491" t="s">
        <v>485</v>
      </c>
      <c r="G491" t="s">
        <v>487</v>
      </c>
      <c r="H491" t="s">
        <v>691</v>
      </c>
      <c r="I491" t="s">
        <v>1243</v>
      </c>
      <c r="J491" t="s">
        <v>693</v>
      </c>
      <c r="K491" t="s">
        <v>517</v>
      </c>
      <c r="L491" t="s">
        <v>518</v>
      </c>
    </row>
    <row r="492" spans="2:12">
      <c r="B492" t="s">
        <v>1463</v>
      </c>
      <c r="C492" t="s">
        <v>1464</v>
      </c>
      <c r="D492" t="s">
        <v>512</v>
      </c>
      <c r="E492" t="s">
        <v>513</v>
      </c>
      <c r="F492" t="s">
        <v>485</v>
      </c>
      <c r="G492" t="s">
        <v>487</v>
      </c>
      <c r="H492" t="s">
        <v>691</v>
      </c>
      <c r="I492" t="s">
        <v>1243</v>
      </c>
      <c r="J492" t="s">
        <v>693</v>
      </c>
      <c r="K492" t="s">
        <v>1356</v>
      </c>
      <c r="L492" t="s">
        <v>518</v>
      </c>
    </row>
    <row r="493" spans="2:12">
      <c r="B493" t="s">
        <v>1465</v>
      </c>
      <c r="C493" t="s">
        <v>1466</v>
      </c>
      <c r="D493" t="s">
        <v>512</v>
      </c>
      <c r="E493" t="s">
        <v>513</v>
      </c>
      <c r="F493" t="s">
        <v>485</v>
      </c>
      <c r="G493" t="s">
        <v>487</v>
      </c>
      <c r="H493" t="s">
        <v>691</v>
      </c>
      <c r="I493" t="s">
        <v>1243</v>
      </c>
      <c r="J493" t="s">
        <v>693</v>
      </c>
      <c r="K493" t="s">
        <v>1356</v>
      </c>
      <c r="L493" t="s">
        <v>518</v>
      </c>
    </row>
    <row r="494" spans="2:12">
      <c r="B494" t="s">
        <v>1467</v>
      </c>
      <c r="C494" t="s">
        <v>1468</v>
      </c>
      <c r="D494" t="s">
        <v>512</v>
      </c>
      <c r="E494" t="s">
        <v>513</v>
      </c>
      <c r="F494" t="s">
        <v>485</v>
      </c>
      <c r="G494" t="s">
        <v>487</v>
      </c>
      <c r="H494" t="s">
        <v>691</v>
      </c>
      <c r="I494" t="s">
        <v>1243</v>
      </c>
      <c r="J494" t="s">
        <v>693</v>
      </c>
      <c r="K494" t="s">
        <v>1356</v>
      </c>
      <c r="L494" t="s">
        <v>518</v>
      </c>
    </row>
    <row r="495" spans="2:12">
      <c r="B495" t="s">
        <v>1469</v>
      </c>
      <c r="C495" t="s">
        <v>1470</v>
      </c>
      <c r="D495" t="s">
        <v>512</v>
      </c>
      <c r="E495" t="s">
        <v>513</v>
      </c>
      <c r="F495" t="s">
        <v>485</v>
      </c>
      <c r="G495" t="s">
        <v>493</v>
      </c>
      <c r="H495" t="s">
        <v>514</v>
      </c>
      <c r="I495" t="s">
        <v>515</v>
      </c>
      <c r="J495" t="s">
        <v>1471</v>
      </c>
      <c r="K495" t="s">
        <v>517</v>
      </c>
      <c r="L495" t="s">
        <v>518</v>
      </c>
    </row>
    <row r="496" spans="2:12">
      <c r="B496" t="s">
        <v>1472</v>
      </c>
      <c r="C496" t="s">
        <v>1473</v>
      </c>
      <c r="D496" t="s">
        <v>512</v>
      </c>
      <c r="E496" t="s">
        <v>513</v>
      </c>
      <c r="F496" t="s">
        <v>485</v>
      </c>
      <c r="G496" t="s">
        <v>493</v>
      </c>
      <c r="H496" t="s">
        <v>514</v>
      </c>
      <c r="I496" t="s">
        <v>515</v>
      </c>
      <c r="J496" t="s">
        <v>1471</v>
      </c>
      <c r="K496" t="s">
        <v>517</v>
      </c>
      <c r="L496" t="s">
        <v>518</v>
      </c>
    </row>
    <row r="497" spans="2:12">
      <c r="B497" t="s">
        <v>1474</v>
      </c>
      <c r="C497" t="s">
        <v>1475</v>
      </c>
      <c r="D497" t="s">
        <v>512</v>
      </c>
      <c r="E497" t="s">
        <v>513</v>
      </c>
      <c r="F497" t="s">
        <v>485</v>
      </c>
      <c r="G497" t="s">
        <v>493</v>
      </c>
      <c r="H497" t="s">
        <v>514</v>
      </c>
      <c r="I497" t="s">
        <v>515</v>
      </c>
      <c r="J497" t="s">
        <v>1471</v>
      </c>
      <c r="K497" t="s">
        <v>517</v>
      </c>
      <c r="L497" t="s">
        <v>518</v>
      </c>
    </row>
    <row r="498" spans="2:12">
      <c r="B498" t="s">
        <v>1476</v>
      </c>
      <c r="C498" t="s">
        <v>1477</v>
      </c>
      <c r="D498" t="s">
        <v>512</v>
      </c>
      <c r="E498" t="s">
        <v>513</v>
      </c>
      <c r="F498" t="s">
        <v>485</v>
      </c>
      <c r="G498" t="s">
        <v>493</v>
      </c>
      <c r="H498" t="s">
        <v>514</v>
      </c>
      <c r="I498" t="s">
        <v>515</v>
      </c>
      <c r="J498" t="s">
        <v>1471</v>
      </c>
      <c r="K498" t="s">
        <v>517</v>
      </c>
      <c r="L498" t="s">
        <v>518</v>
      </c>
    </row>
    <row r="499" spans="2:12">
      <c r="B499" t="s">
        <v>1478</v>
      </c>
      <c r="C499" t="s">
        <v>1479</v>
      </c>
      <c r="D499" t="s">
        <v>512</v>
      </c>
      <c r="E499" t="s">
        <v>513</v>
      </c>
      <c r="F499" t="s">
        <v>485</v>
      </c>
      <c r="G499" t="s">
        <v>493</v>
      </c>
      <c r="H499" t="s">
        <v>514</v>
      </c>
      <c r="I499" t="s">
        <v>515</v>
      </c>
      <c r="J499" t="s">
        <v>1471</v>
      </c>
      <c r="K499" t="s">
        <v>517</v>
      </c>
      <c r="L499" t="s">
        <v>518</v>
      </c>
    </row>
    <row r="500" spans="2:12">
      <c r="B500" t="s">
        <v>1480</v>
      </c>
      <c r="C500" t="s">
        <v>1481</v>
      </c>
      <c r="D500" t="s">
        <v>512</v>
      </c>
      <c r="E500" t="s">
        <v>513</v>
      </c>
      <c r="F500" t="s">
        <v>485</v>
      </c>
      <c r="G500" t="s">
        <v>493</v>
      </c>
      <c r="H500" t="s">
        <v>514</v>
      </c>
      <c r="I500" t="s">
        <v>515</v>
      </c>
      <c r="J500" t="s">
        <v>1471</v>
      </c>
      <c r="K500" t="s">
        <v>517</v>
      </c>
      <c r="L500" t="s">
        <v>518</v>
      </c>
    </row>
    <row r="501" spans="2:12">
      <c r="B501" t="s">
        <v>1482</v>
      </c>
      <c r="C501" t="s">
        <v>1483</v>
      </c>
      <c r="D501" t="s">
        <v>512</v>
      </c>
      <c r="E501" t="s">
        <v>513</v>
      </c>
      <c r="F501" t="s">
        <v>485</v>
      </c>
      <c r="G501" t="s">
        <v>493</v>
      </c>
      <c r="H501" t="s">
        <v>514</v>
      </c>
      <c r="I501" t="s">
        <v>515</v>
      </c>
      <c r="J501" t="s">
        <v>1471</v>
      </c>
      <c r="K501" t="s">
        <v>517</v>
      </c>
      <c r="L501" t="s">
        <v>518</v>
      </c>
    </row>
    <row r="502" spans="2:12">
      <c r="B502" t="s">
        <v>1484</v>
      </c>
      <c r="C502" t="s">
        <v>1485</v>
      </c>
      <c r="D502" t="s">
        <v>512</v>
      </c>
      <c r="E502" t="s">
        <v>513</v>
      </c>
      <c r="F502" t="s">
        <v>485</v>
      </c>
      <c r="G502" t="s">
        <v>493</v>
      </c>
      <c r="H502" t="s">
        <v>514</v>
      </c>
      <c r="I502" t="s">
        <v>515</v>
      </c>
      <c r="J502" t="s">
        <v>1471</v>
      </c>
      <c r="K502" t="s">
        <v>517</v>
      </c>
      <c r="L502" t="s">
        <v>518</v>
      </c>
    </row>
    <row r="503" spans="2:12">
      <c r="B503" t="s">
        <v>1486</v>
      </c>
      <c r="C503" t="s">
        <v>1487</v>
      </c>
      <c r="D503" t="s">
        <v>512</v>
      </c>
      <c r="E503" t="s">
        <v>513</v>
      </c>
      <c r="F503" t="s">
        <v>485</v>
      </c>
      <c r="G503" t="s">
        <v>493</v>
      </c>
      <c r="H503" t="s">
        <v>514</v>
      </c>
      <c r="I503" t="s">
        <v>515</v>
      </c>
      <c r="J503" t="s">
        <v>1471</v>
      </c>
      <c r="K503" t="s">
        <v>517</v>
      </c>
      <c r="L503" t="s">
        <v>518</v>
      </c>
    </row>
    <row r="504" spans="2:12">
      <c r="B504" t="s">
        <v>1488</v>
      </c>
      <c r="C504" t="s">
        <v>1489</v>
      </c>
      <c r="D504" t="s">
        <v>512</v>
      </c>
      <c r="E504" t="s">
        <v>513</v>
      </c>
      <c r="F504" t="s">
        <v>485</v>
      </c>
      <c r="G504" t="s">
        <v>493</v>
      </c>
      <c r="H504" t="s">
        <v>514</v>
      </c>
      <c r="I504" t="s">
        <v>515</v>
      </c>
      <c r="J504" t="s">
        <v>1471</v>
      </c>
      <c r="K504" t="s">
        <v>517</v>
      </c>
      <c r="L504" t="s">
        <v>518</v>
      </c>
    </row>
    <row r="505" spans="2:12">
      <c r="B505" t="s">
        <v>1490</v>
      </c>
      <c r="C505" t="s">
        <v>1491</v>
      </c>
      <c r="D505" t="s">
        <v>512</v>
      </c>
      <c r="E505" t="s">
        <v>513</v>
      </c>
      <c r="F505" t="s">
        <v>485</v>
      </c>
      <c r="G505" t="s">
        <v>493</v>
      </c>
      <c r="H505" t="s">
        <v>514</v>
      </c>
      <c r="I505" t="s">
        <v>515</v>
      </c>
      <c r="J505" t="s">
        <v>1471</v>
      </c>
      <c r="K505" t="s">
        <v>517</v>
      </c>
      <c r="L505" t="s">
        <v>518</v>
      </c>
    </row>
    <row r="506" spans="2:12">
      <c r="B506" t="s">
        <v>1492</v>
      </c>
      <c r="C506" t="s">
        <v>1493</v>
      </c>
      <c r="D506" t="s">
        <v>512</v>
      </c>
      <c r="E506" t="s">
        <v>513</v>
      </c>
      <c r="F506" t="s">
        <v>485</v>
      </c>
      <c r="G506" t="s">
        <v>493</v>
      </c>
      <c r="H506" t="s">
        <v>514</v>
      </c>
      <c r="I506" t="s">
        <v>515</v>
      </c>
      <c r="J506" t="s">
        <v>1471</v>
      </c>
      <c r="K506" t="s">
        <v>517</v>
      </c>
      <c r="L506" t="s">
        <v>518</v>
      </c>
    </row>
    <row r="507" spans="2:12">
      <c r="B507" t="s">
        <v>1494</v>
      </c>
      <c r="C507" t="s">
        <v>1495</v>
      </c>
      <c r="D507" t="s">
        <v>512</v>
      </c>
      <c r="E507" t="s">
        <v>513</v>
      </c>
      <c r="F507" t="s">
        <v>485</v>
      </c>
      <c r="G507" t="s">
        <v>493</v>
      </c>
      <c r="H507" t="s">
        <v>514</v>
      </c>
      <c r="I507" t="s">
        <v>515</v>
      </c>
      <c r="J507" t="s">
        <v>1471</v>
      </c>
      <c r="K507" t="s">
        <v>517</v>
      </c>
      <c r="L507" t="s">
        <v>518</v>
      </c>
    </row>
    <row r="508" spans="2:12">
      <c r="B508" t="s">
        <v>1496</v>
      </c>
      <c r="C508" t="s">
        <v>1497</v>
      </c>
      <c r="D508" t="s">
        <v>512</v>
      </c>
      <c r="E508" t="s">
        <v>513</v>
      </c>
      <c r="F508" t="s">
        <v>485</v>
      </c>
      <c r="G508" t="s">
        <v>493</v>
      </c>
      <c r="H508" t="s">
        <v>514</v>
      </c>
      <c r="I508" t="s">
        <v>515</v>
      </c>
      <c r="J508" t="s">
        <v>1471</v>
      </c>
      <c r="K508" t="s">
        <v>517</v>
      </c>
      <c r="L508" t="s">
        <v>518</v>
      </c>
    </row>
    <row r="509" spans="2:12">
      <c r="B509" t="s">
        <v>1498</v>
      </c>
      <c r="C509" t="s">
        <v>1499</v>
      </c>
      <c r="D509" t="s">
        <v>512</v>
      </c>
      <c r="E509" t="s">
        <v>513</v>
      </c>
      <c r="F509" t="s">
        <v>485</v>
      </c>
      <c r="G509" t="s">
        <v>493</v>
      </c>
      <c r="H509" t="s">
        <v>514</v>
      </c>
      <c r="I509" t="s">
        <v>515</v>
      </c>
      <c r="J509" t="s">
        <v>1471</v>
      </c>
      <c r="K509" t="s">
        <v>517</v>
      </c>
      <c r="L509" t="s">
        <v>518</v>
      </c>
    </row>
    <row r="510" spans="2:12">
      <c r="B510" t="s">
        <v>1500</v>
      </c>
      <c r="C510" t="s">
        <v>1501</v>
      </c>
      <c r="D510" t="s">
        <v>512</v>
      </c>
      <c r="E510" t="s">
        <v>513</v>
      </c>
      <c r="F510" t="s">
        <v>485</v>
      </c>
      <c r="G510" t="s">
        <v>493</v>
      </c>
      <c r="H510" t="s">
        <v>514</v>
      </c>
      <c r="I510" t="s">
        <v>515</v>
      </c>
      <c r="J510" t="s">
        <v>1471</v>
      </c>
      <c r="K510" t="s">
        <v>517</v>
      </c>
      <c r="L510" t="s">
        <v>518</v>
      </c>
    </row>
    <row r="511" spans="2:12">
      <c r="B511" t="s">
        <v>1502</v>
      </c>
      <c r="C511" t="s">
        <v>1503</v>
      </c>
      <c r="D511" t="s">
        <v>512</v>
      </c>
      <c r="E511" t="s">
        <v>513</v>
      </c>
      <c r="F511" t="s">
        <v>485</v>
      </c>
      <c r="G511" t="s">
        <v>493</v>
      </c>
      <c r="H511" t="s">
        <v>514</v>
      </c>
      <c r="I511" t="s">
        <v>515</v>
      </c>
      <c r="J511" t="s">
        <v>1471</v>
      </c>
      <c r="K511" t="s">
        <v>517</v>
      </c>
      <c r="L511" t="s">
        <v>518</v>
      </c>
    </row>
    <row r="512" spans="2:12">
      <c r="B512" t="s">
        <v>1504</v>
      </c>
      <c r="C512" t="s">
        <v>1505</v>
      </c>
      <c r="D512" t="s">
        <v>512</v>
      </c>
      <c r="E512" t="s">
        <v>513</v>
      </c>
      <c r="F512" t="s">
        <v>485</v>
      </c>
      <c r="G512" t="s">
        <v>493</v>
      </c>
      <c r="H512" t="s">
        <v>514</v>
      </c>
      <c r="I512" t="s">
        <v>515</v>
      </c>
      <c r="J512" t="s">
        <v>1471</v>
      </c>
      <c r="K512" t="s">
        <v>517</v>
      </c>
      <c r="L512" t="s">
        <v>518</v>
      </c>
    </row>
    <row r="513" spans="2:12">
      <c r="B513" t="s">
        <v>1506</v>
      </c>
      <c r="C513" t="s">
        <v>1507</v>
      </c>
      <c r="D513" t="s">
        <v>512</v>
      </c>
      <c r="E513" t="s">
        <v>513</v>
      </c>
      <c r="F513" t="s">
        <v>485</v>
      </c>
      <c r="G513" t="s">
        <v>493</v>
      </c>
      <c r="H513" t="s">
        <v>514</v>
      </c>
      <c r="I513" t="s">
        <v>515</v>
      </c>
      <c r="J513" t="s">
        <v>1471</v>
      </c>
      <c r="K513" t="s">
        <v>517</v>
      </c>
      <c r="L513" t="s">
        <v>518</v>
      </c>
    </row>
    <row r="514" spans="2:12">
      <c r="B514" t="s">
        <v>1508</v>
      </c>
      <c r="C514" t="s">
        <v>1509</v>
      </c>
      <c r="D514" t="s">
        <v>512</v>
      </c>
      <c r="E514" t="s">
        <v>513</v>
      </c>
      <c r="F514" t="s">
        <v>485</v>
      </c>
      <c r="G514" t="s">
        <v>493</v>
      </c>
      <c r="H514" t="s">
        <v>514</v>
      </c>
      <c r="I514" t="s">
        <v>515</v>
      </c>
      <c r="J514" t="s">
        <v>1471</v>
      </c>
      <c r="K514" t="s">
        <v>517</v>
      </c>
      <c r="L514" t="s">
        <v>518</v>
      </c>
    </row>
    <row r="515" spans="2:12">
      <c r="B515" t="s">
        <v>1510</v>
      </c>
      <c r="C515" t="s">
        <v>1511</v>
      </c>
      <c r="D515" t="s">
        <v>512</v>
      </c>
      <c r="E515" t="s">
        <v>513</v>
      </c>
      <c r="F515" t="s">
        <v>485</v>
      </c>
      <c r="G515" t="s">
        <v>493</v>
      </c>
      <c r="H515" t="s">
        <v>514</v>
      </c>
      <c r="I515" t="s">
        <v>515</v>
      </c>
      <c r="J515" t="s">
        <v>1471</v>
      </c>
      <c r="K515" t="s">
        <v>517</v>
      </c>
      <c r="L515" t="s">
        <v>518</v>
      </c>
    </row>
    <row r="516" spans="2:12">
      <c r="B516" t="s">
        <v>1512</v>
      </c>
      <c r="C516" t="s">
        <v>1513</v>
      </c>
      <c r="D516" t="s">
        <v>512</v>
      </c>
      <c r="E516" t="s">
        <v>513</v>
      </c>
      <c r="F516" t="s">
        <v>485</v>
      </c>
      <c r="G516" t="s">
        <v>493</v>
      </c>
      <c r="H516" t="s">
        <v>514</v>
      </c>
      <c r="I516" t="s">
        <v>515</v>
      </c>
      <c r="J516" t="s">
        <v>1471</v>
      </c>
      <c r="K516" t="s">
        <v>517</v>
      </c>
      <c r="L516" t="s">
        <v>518</v>
      </c>
    </row>
    <row r="517" spans="2:12">
      <c r="B517" t="s">
        <v>1514</v>
      </c>
      <c r="C517" t="s">
        <v>1515</v>
      </c>
      <c r="D517" t="s">
        <v>512</v>
      </c>
      <c r="E517" t="s">
        <v>513</v>
      </c>
      <c r="F517" t="s">
        <v>485</v>
      </c>
      <c r="G517" t="s">
        <v>493</v>
      </c>
      <c r="H517" t="s">
        <v>514</v>
      </c>
      <c r="I517" t="s">
        <v>515</v>
      </c>
      <c r="J517" t="s">
        <v>1471</v>
      </c>
      <c r="K517" t="s">
        <v>517</v>
      </c>
      <c r="L517" t="s">
        <v>518</v>
      </c>
    </row>
    <row r="518" spans="2:12">
      <c r="B518" t="s">
        <v>1516</v>
      </c>
      <c r="C518" t="s">
        <v>1517</v>
      </c>
      <c r="D518" t="s">
        <v>512</v>
      </c>
      <c r="E518" t="s">
        <v>513</v>
      </c>
      <c r="F518" t="s">
        <v>485</v>
      </c>
      <c r="G518" t="s">
        <v>493</v>
      </c>
      <c r="H518" t="s">
        <v>514</v>
      </c>
      <c r="I518" t="s">
        <v>515</v>
      </c>
      <c r="J518" t="s">
        <v>1471</v>
      </c>
      <c r="K518" t="s">
        <v>517</v>
      </c>
      <c r="L518" t="s">
        <v>518</v>
      </c>
    </row>
    <row r="519" spans="2:12">
      <c r="B519" t="s">
        <v>1518</v>
      </c>
      <c r="C519" t="s">
        <v>1519</v>
      </c>
      <c r="D519" t="s">
        <v>512</v>
      </c>
      <c r="E519" t="s">
        <v>513</v>
      </c>
      <c r="F519" t="s">
        <v>485</v>
      </c>
      <c r="G519" t="s">
        <v>493</v>
      </c>
      <c r="H519" t="s">
        <v>514</v>
      </c>
      <c r="I519" t="s">
        <v>515</v>
      </c>
      <c r="J519" t="s">
        <v>1471</v>
      </c>
      <c r="K519" t="s">
        <v>517</v>
      </c>
      <c r="L519" t="s">
        <v>518</v>
      </c>
    </row>
    <row r="520" spans="2:12">
      <c r="B520" t="s">
        <v>1520</v>
      </c>
      <c r="C520" t="s">
        <v>1521</v>
      </c>
      <c r="D520" t="s">
        <v>512</v>
      </c>
      <c r="E520" t="s">
        <v>513</v>
      </c>
      <c r="F520" t="s">
        <v>485</v>
      </c>
      <c r="G520" t="s">
        <v>493</v>
      </c>
      <c r="H520" t="s">
        <v>514</v>
      </c>
      <c r="I520" t="s">
        <v>515</v>
      </c>
      <c r="J520" t="s">
        <v>1471</v>
      </c>
      <c r="K520" t="s">
        <v>517</v>
      </c>
      <c r="L520" t="s">
        <v>518</v>
      </c>
    </row>
    <row r="521" spans="2:12">
      <c r="B521" t="s">
        <v>1522</v>
      </c>
      <c r="C521" t="s">
        <v>1523</v>
      </c>
      <c r="D521" t="s">
        <v>512</v>
      </c>
      <c r="E521" t="s">
        <v>513</v>
      </c>
      <c r="F521" t="s">
        <v>485</v>
      </c>
      <c r="G521" t="s">
        <v>493</v>
      </c>
      <c r="H521" t="s">
        <v>514</v>
      </c>
      <c r="I521" t="s">
        <v>515</v>
      </c>
      <c r="J521" t="s">
        <v>1471</v>
      </c>
      <c r="K521" t="s">
        <v>517</v>
      </c>
      <c r="L521" t="s">
        <v>518</v>
      </c>
    </row>
    <row r="522" spans="2:12">
      <c r="B522" t="s">
        <v>1524</v>
      </c>
      <c r="C522" t="s">
        <v>1525</v>
      </c>
      <c r="D522" t="s">
        <v>512</v>
      </c>
      <c r="E522" t="s">
        <v>513</v>
      </c>
      <c r="F522" t="s">
        <v>485</v>
      </c>
      <c r="G522" t="s">
        <v>493</v>
      </c>
      <c r="H522" t="s">
        <v>514</v>
      </c>
      <c r="I522" t="s">
        <v>515</v>
      </c>
      <c r="J522" t="s">
        <v>1471</v>
      </c>
      <c r="K522" t="s">
        <v>517</v>
      </c>
      <c r="L522" t="s">
        <v>518</v>
      </c>
    </row>
    <row r="523" spans="2:12">
      <c r="B523" t="s">
        <v>1526</v>
      </c>
      <c r="C523" t="s">
        <v>1527</v>
      </c>
      <c r="D523" t="s">
        <v>512</v>
      </c>
      <c r="E523" t="s">
        <v>513</v>
      </c>
      <c r="F523" t="s">
        <v>485</v>
      </c>
      <c r="G523" t="s">
        <v>493</v>
      </c>
      <c r="H523" t="s">
        <v>514</v>
      </c>
      <c r="I523" t="s">
        <v>515</v>
      </c>
      <c r="J523" t="s">
        <v>1471</v>
      </c>
      <c r="K523" t="s">
        <v>517</v>
      </c>
      <c r="L523" t="s">
        <v>518</v>
      </c>
    </row>
    <row r="524" spans="2:12">
      <c r="B524" t="s">
        <v>1528</v>
      </c>
      <c r="C524" t="s">
        <v>1529</v>
      </c>
      <c r="D524" t="s">
        <v>512</v>
      </c>
      <c r="E524" t="s">
        <v>513</v>
      </c>
      <c r="F524" t="s">
        <v>485</v>
      </c>
      <c r="G524" t="s">
        <v>493</v>
      </c>
      <c r="H524" t="s">
        <v>514</v>
      </c>
      <c r="I524" t="s">
        <v>515</v>
      </c>
      <c r="J524" t="s">
        <v>1471</v>
      </c>
      <c r="K524" t="s">
        <v>517</v>
      </c>
      <c r="L524" t="s">
        <v>518</v>
      </c>
    </row>
    <row r="525" spans="2:12">
      <c r="B525" t="s">
        <v>1530</v>
      </c>
      <c r="C525" t="s">
        <v>1531</v>
      </c>
      <c r="D525" t="s">
        <v>512</v>
      </c>
      <c r="E525" t="s">
        <v>513</v>
      </c>
      <c r="F525" t="s">
        <v>485</v>
      </c>
      <c r="G525" t="s">
        <v>493</v>
      </c>
      <c r="H525" t="s">
        <v>514</v>
      </c>
      <c r="I525" t="s">
        <v>515</v>
      </c>
      <c r="J525" t="s">
        <v>1471</v>
      </c>
      <c r="K525" t="s">
        <v>517</v>
      </c>
      <c r="L525" t="s">
        <v>518</v>
      </c>
    </row>
    <row r="526" spans="2:12">
      <c r="B526" t="s">
        <v>1532</v>
      </c>
      <c r="C526" t="s">
        <v>1533</v>
      </c>
      <c r="D526" t="s">
        <v>512</v>
      </c>
      <c r="E526" t="s">
        <v>513</v>
      </c>
      <c r="F526" t="s">
        <v>485</v>
      </c>
      <c r="G526" t="s">
        <v>493</v>
      </c>
      <c r="H526" t="s">
        <v>514</v>
      </c>
      <c r="I526" t="s">
        <v>515</v>
      </c>
      <c r="J526" t="s">
        <v>1471</v>
      </c>
      <c r="K526" t="s">
        <v>517</v>
      </c>
      <c r="L526" t="s">
        <v>518</v>
      </c>
    </row>
    <row r="527" spans="2:12">
      <c r="B527" t="s">
        <v>1534</v>
      </c>
      <c r="C527" t="s">
        <v>1535</v>
      </c>
      <c r="D527" t="s">
        <v>512</v>
      </c>
      <c r="E527" t="s">
        <v>513</v>
      </c>
      <c r="F527" t="s">
        <v>485</v>
      </c>
      <c r="G527" t="s">
        <v>493</v>
      </c>
      <c r="H527" t="s">
        <v>514</v>
      </c>
      <c r="I527" t="s">
        <v>515</v>
      </c>
      <c r="J527" t="s">
        <v>1471</v>
      </c>
      <c r="K527" t="s">
        <v>517</v>
      </c>
      <c r="L527" t="s">
        <v>518</v>
      </c>
    </row>
    <row r="528" spans="2:12">
      <c r="B528" t="s">
        <v>1536</v>
      </c>
      <c r="C528" t="s">
        <v>1537</v>
      </c>
      <c r="D528" t="s">
        <v>512</v>
      </c>
      <c r="E528" t="s">
        <v>513</v>
      </c>
      <c r="F528" t="s">
        <v>485</v>
      </c>
      <c r="G528" t="s">
        <v>493</v>
      </c>
      <c r="H528" t="s">
        <v>514</v>
      </c>
      <c r="I528" t="s">
        <v>515</v>
      </c>
      <c r="J528" t="s">
        <v>1471</v>
      </c>
      <c r="K528" t="s">
        <v>517</v>
      </c>
      <c r="L528" t="s">
        <v>518</v>
      </c>
    </row>
    <row r="529" spans="2:12">
      <c r="B529" t="s">
        <v>1538</v>
      </c>
      <c r="C529" t="s">
        <v>1539</v>
      </c>
      <c r="D529" t="s">
        <v>512</v>
      </c>
      <c r="E529" t="s">
        <v>513</v>
      </c>
      <c r="F529" t="s">
        <v>485</v>
      </c>
      <c r="G529" t="s">
        <v>493</v>
      </c>
      <c r="H529" t="s">
        <v>514</v>
      </c>
      <c r="I529" t="s">
        <v>515</v>
      </c>
      <c r="J529" t="s">
        <v>1471</v>
      </c>
      <c r="K529" t="s">
        <v>517</v>
      </c>
      <c r="L529" t="s">
        <v>518</v>
      </c>
    </row>
    <row r="530" spans="2:12">
      <c r="B530" t="s">
        <v>1540</v>
      </c>
      <c r="C530" t="s">
        <v>1541</v>
      </c>
      <c r="D530" t="s">
        <v>512</v>
      </c>
      <c r="E530" t="s">
        <v>513</v>
      </c>
      <c r="F530" t="s">
        <v>485</v>
      </c>
      <c r="G530" t="s">
        <v>493</v>
      </c>
      <c r="H530" t="s">
        <v>514</v>
      </c>
      <c r="I530" t="s">
        <v>515</v>
      </c>
      <c r="J530" t="s">
        <v>1471</v>
      </c>
      <c r="K530" t="s">
        <v>517</v>
      </c>
      <c r="L530" t="s">
        <v>518</v>
      </c>
    </row>
    <row r="531" spans="2:12">
      <c r="B531" t="s">
        <v>1542</v>
      </c>
      <c r="C531" t="s">
        <v>1543</v>
      </c>
      <c r="D531" t="s">
        <v>512</v>
      </c>
      <c r="E531" t="s">
        <v>513</v>
      </c>
      <c r="F531" t="s">
        <v>485</v>
      </c>
      <c r="G531" t="s">
        <v>493</v>
      </c>
      <c r="H531" t="s">
        <v>514</v>
      </c>
      <c r="I531" t="s">
        <v>515</v>
      </c>
      <c r="J531" t="s">
        <v>1471</v>
      </c>
      <c r="K531" t="s">
        <v>517</v>
      </c>
      <c r="L531" t="s">
        <v>518</v>
      </c>
    </row>
    <row r="532" spans="2:12">
      <c r="B532" t="s">
        <v>1544</v>
      </c>
      <c r="C532" t="s">
        <v>1545</v>
      </c>
      <c r="D532" t="s">
        <v>512</v>
      </c>
      <c r="E532" t="s">
        <v>513</v>
      </c>
      <c r="F532" t="s">
        <v>485</v>
      </c>
      <c r="G532" t="s">
        <v>493</v>
      </c>
      <c r="H532" t="s">
        <v>514</v>
      </c>
      <c r="I532" t="s">
        <v>515</v>
      </c>
      <c r="J532" t="s">
        <v>1471</v>
      </c>
      <c r="K532" t="s">
        <v>517</v>
      </c>
      <c r="L532" t="s">
        <v>518</v>
      </c>
    </row>
    <row r="533" spans="2:12">
      <c r="B533" t="s">
        <v>1546</v>
      </c>
      <c r="C533" t="s">
        <v>1547</v>
      </c>
      <c r="D533" t="s">
        <v>512</v>
      </c>
      <c r="E533" t="s">
        <v>513</v>
      </c>
      <c r="F533" t="s">
        <v>485</v>
      </c>
      <c r="G533" t="s">
        <v>493</v>
      </c>
      <c r="H533" t="s">
        <v>514</v>
      </c>
      <c r="I533" t="s">
        <v>515</v>
      </c>
      <c r="J533" t="s">
        <v>1471</v>
      </c>
      <c r="K533" t="s">
        <v>517</v>
      </c>
      <c r="L533" t="s">
        <v>518</v>
      </c>
    </row>
    <row r="534" spans="2:12">
      <c r="B534" t="s">
        <v>1548</v>
      </c>
      <c r="C534" t="s">
        <v>1549</v>
      </c>
      <c r="D534" t="s">
        <v>512</v>
      </c>
      <c r="E534" t="s">
        <v>513</v>
      </c>
      <c r="F534" t="s">
        <v>485</v>
      </c>
      <c r="G534" t="s">
        <v>493</v>
      </c>
      <c r="H534" t="s">
        <v>514</v>
      </c>
      <c r="I534" t="s">
        <v>515</v>
      </c>
      <c r="J534" t="s">
        <v>1471</v>
      </c>
      <c r="K534" t="s">
        <v>517</v>
      </c>
      <c r="L534" t="s">
        <v>518</v>
      </c>
    </row>
    <row r="535" spans="2:12">
      <c r="B535" t="s">
        <v>1550</v>
      </c>
      <c r="C535" t="s">
        <v>1551</v>
      </c>
      <c r="D535" t="s">
        <v>512</v>
      </c>
      <c r="E535" t="s">
        <v>513</v>
      </c>
      <c r="F535" t="s">
        <v>485</v>
      </c>
      <c r="G535" t="s">
        <v>493</v>
      </c>
      <c r="H535" t="s">
        <v>514</v>
      </c>
      <c r="I535" t="s">
        <v>515</v>
      </c>
      <c r="J535" t="s">
        <v>1471</v>
      </c>
      <c r="K535" t="s">
        <v>517</v>
      </c>
      <c r="L535" t="s">
        <v>518</v>
      </c>
    </row>
    <row r="536" spans="2:12">
      <c r="B536" t="s">
        <v>1552</v>
      </c>
      <c r="C536" t="s">
        <v>1553</v>
      </c>
      <c r="D536" t="s">
        <v>512</v>
      </c>
      <c r="E536" t="s">
        <v>513</v>
      </c>
      <c r="F536" t="s">
        <v>485</v>
      </c>
      <c r="G536" t="s">
        <v>493</v>
      </c>
      <c r="H536" t="s">
        <v>514</v>
      </c>
      <c r="I536" t="s">
        <v>515</v>
      </c>
      <c r="J536" t="s">
        <v>1471</v>
      </c>
      <c r="K536" t="s">
        <v>517</v>
      </c>
      <c r="L536" t="s">
        <v>518</v>
      </c>
    </row>
    <row r="537" spans="2:12">
      <c r="B537" t="s">
        <v>1554</v>
      </c>
      <c r="C537" t="s">
        <v>1555</v>
      </c>
      <c r="D537" t="s">
        <v>512</v>
      </c>
      <c r="E537" t="s">
        <v>513</v>
      </c>
      <c r="F537" t="s">
        <v>485</v>
      </c>
      <c r="G537" t="s">
        <v>493</v>
      </c>
      <c r="H537" t="s">
        <v>514</v>
      </c>
      <c r="I537" t="s">
        <v>515</v>
      </c>
      <c r="J537" t="s">
        <v>1471</v>
      </c>
      <c r="K537" t="s">
        <v>517</v>
      </c>
      <c r="L537" t="s">
        <v>518</v>
      </c>
    </row>
    <row r="538" spans="2:12">
      <c r="B538" t="s">
        <v>1556</v>
      </c>
      <c r="C538" t="s">
        <v>1557</v>
      </c>
      <c r="D538" t="s">
        <v>512</v>
      </c>
      <c r="E538" t="s">
        <v>513</v>
      </c>
      <c r="F538" t="s">
        <v>485</v>
      </c>
      <c r="G538" t="s">
        <v>493</v>
      </c>
      <c r="H538" t="s">
        <v>514</v>
      </c>
      <c r="I538" t="s">
        <v>515</v>
      </c>
      <c r="J538" t="s">
        <v>1471</v>
      </c>
      <c r="K538" t="s">
        <v>517</v>
      </c>
      <c r="L538" t="s">
        <v>518</v>
      </c>
    </row>
    <row r="539" spans="2:12">
      <c r="B539" t="s">
        <v>1558</v>
      </c>
      <c r="C539" t="s">
        <v>1559</v>
      </c>
      <c r="D539" t="s">
        <v>512</v>
      </c>
      <c r="E539" t="s">
        <v>513</v>
      </c>
      <c r="F539" t="s">
        <v>485</v>
      </c>
      <c r="G539" t="s">
        <v>493</v>
      </c>
      <c r="H539" t="s">
        <v>514</v>
      </c>
      <c r="I539" t="s">
        <v>515</v>
      </c>
      <c r="J539" t="s">
        <v>1471</v>
      </c>
      <c r="K539" t="s">
        <v>517</v>
      </c>
      <c r="L539" t="s">
        <v>518</v>
      </c>
    </row>
    <row r="540" spans="2:12">
      <c r="B540" t="s">
        <v>1560</v>
      </c>
      <c r="C540" t="s">
        <v>1561</v>
      </c>
      <c r="D540" t="s">
        <v>512</v>
      </c>
      <c r="E540" t="s">
        <v>513</v>
      </c>
      <c r="F540" t="s">
        <v>485</v>
      </c>
      <c r="G540" t="s">
        <v>493</v>
      </c>
      <c r="H540" t="s">
        <v>514</v>
      </c>
      <c r="I540" t="s">
        <v>515</v>
      </c>
      <c r="J540" t="s">
        <v>1471</v>
      </c>
      <c r="K540" t="s">
        <v>517</v>
      </c>
      <c r="L540" t="s">
        <v>518</v>
      </c>
    </row>
    <row r="541" spans="2:12">
      <c r="B541" t="s">
        <v>1562</v>
      </c>
      <c r="C541" t="s">
        <v>1563</v>
      </c>
      <c r="D541" t="s">
        <v>512</v>
      </c>
      <c r="E541" t="s">
        <v>513</v>
      </c>
      <c r="F541" t="s">
        <v>485</v>
      </c>
      <c r="G541" t="s">
        <v>493</v>
      </c>
      <c r="H541" t="s">
        <v>514</v>
      </c>
      <c r="I541" t="s">
        <v>515</v>
      </c>
      <c r="J541" t="s">
        <v>1471</v>
      </c>
      <c r="K541" t="s">
        <v>517</v>
      </c>
      <c r="L541" t="s">
        <v>518</v>
      </c>
    </row>
    <row r="542" spans="2:12">
      <c r="B542" t="s">
        <v>1564</v>
      </c>
      <c r="C542" t="s">
        <v>1565</v>
      </c>
      <c r="D542" t="s">
        <v>512</v>
      </c>
      <c r="E542" t="s">
        <v>513</v>
      </c>
      <c r="F542" t="s">
        <v>485</v>
      </c>
      <c r="G542" t="s">
        <v>493</v>
      </c>
      <c r="H542" t="s">
        <v>514</v>
      </c>
      <c r="I542" t="s">
        <v>515</v>
      </c>
      <c r="J542" t="s">
        <v>1471</v>
      </c>
      <c r="K542" t="s">
        <v>517</v>
      </c>
      <c r="L542" t="s">
        <v>518</v>
      </c>
    </row>
    <row r="543" spans="2:12">
      <c r="B543" t="s">
        <v>1566</v>
      </c>
      <c r="C543" t="s">
        <v>1567</v>
      </c>
      <c r="D543" t="s">
        <v>512</v>
      </c>
      <c r="E543" t="s">
        <v>513</v>
      </c>
      <c r="F543" t="s">
        <v>485</v>
      </c>
      <c r="G543" t="s">
        <v>493</v>
      </c>
      <c r="H543" t="s">
        <v>514</v>
      </c>
      <c r="I543" t="s">
        <v>515</v>
      </c>
      <c r="J543" t="s">
        <v>1471</v>
      </c>
      <c r="K543" t="s">
        <v>517</v>
      </c>
      <c r="L543" t="s">
        <v>518</v>
      </c>
    </row>
    <row r="544" spans="2:12">
      <c r="B544" t="s">
        <v>1568</v>
      </c>
      <c r="C544" t="s">
        <v>1569</v>
      </c>
      <c r="D544" t="s">
        <v>512</v>
      </c>
      <c r="E544" t="s">
        <v>513</v>
      </c>
      <c r="F544" t="s">
        <v>485</v>
      </c>
      <c r="G544" t="s">
        <v>493</v>
      </c>
      <c r="H544" t="s">
        <v>514</v>
      </c>
      <c r="I544" t="s">
        <v>515</v>
      </c>
      <c r="J544" t="s">
        <v>1471</v>
      </c>
      <c r="K544" t="s">
        <v>517</v>
      </c>
      <c r="L544" t="s">
        <v>518</v>
      </c>
    </row>
    <row r="545" spans="2:12">
      <c r="B545" t="s">
        <v>1570</v>
      </c>
      <c r="C545" t="s">
        <v>1571</v>
      </c>
      <c r="D545" t="s">
        <v>512</v>
      </c>
      <c r="E545" t="s">
        <v>513</v>
      </c>
      <c r="F545" t="s">
        <v>485</v>
      </c>
      <c r="G545" t="s">
        <v>493</v>
      </c>
      <c r="H545" t="s">
        <v>514</v>
      </c>
      <c r="I545" t="s">
        <v>515</v>
      </c>
      <c r="J545" t="s">
        <v>1471</v>
      </c>
      <c r="K545" t="s">
        <v>517</v>
      </c>
      <c r="L545" t="s">
        <v>518</v>
      </c>
    </row>
    <row r="546" spans="2:12">
      <c r="B546" t="s">
        <v>1572</v>
      </c>
      <c r="C546" t="s">
        <v>1573</v>
      </c>
      <c r="D546" t="s">
        <v>512</v>
      </c>
      <c r="E546" t="s">
        <v>513</v>
      </c>
      <c r="F546" t="s">
        <v>485</v>
      </c>
      <c r="G546" t="s">
        <v>493</v>
      </c>
      <c r="H546" t="s">
        <v>514</v>
      </c>
      <c r="I546" t="s">
        <v>515</v>
      </c>
      <c r="J546" t="s">
        <v>1471</v>
      </c>
      <c r="K546" t="s">
        <v>517</v>
      </c>
      <c r="L546" t="s">
        <v>518</v>
      </c>
    </row>
    <row r="547" spans="2:12">
      <c r="B547" t="s">
        <v>1574</v>
      </c>
      <c r="C547" t="s">
        <v>1575</v>
      </c>
      <c r="D547" t="s">
        <v>512</v>
      </c>
      <c r="E547" t="s">
        <v>513</v>
      </c>
      <c r="F547" t="s">
        <v>485</v>
      </c>
      <c r="G547" t="s">
        <v>493</v>
      </c>
      <c r="H547" t="s">
        <v>514</v>
      </c>
      <c r="I547" t="s">
        <v>515</v>
      </c>
      <c r="J547" t="s">
        <v>1471</v>
      </c>
      <c r="K547" t="s">
        <v>517</v>
      </c>
      <c r="L547" t="s">
        <v>518</v>
      </c>
    </row>
    <row r="548" spans="2:12">
      <c r="B548" t="s">
        <v>1576</v>
      </c>
      <c r="C548" t="s">
        <v>1577</v>
      </c>
      <c r="D548" t="s">
        <v>512</v>
      </c>
      <c r="E548" t="s">
        <v>513</v>
      </c>
      <c r="F548" t="s">
        <v>485</v>
      </c>
      <c r="G548" t="s">
        <v>493</v>
      </c>
      <c r="H548" t="s">
        <v>514</v>
      </c>
      <c r="I548" t="s">
        <v>515</v>
      </c>
      <c r="J548" t="s">
        <v>1471</v>
      </c>
      <c r="K548" t="s">
        <v>517</v>
      </c>
      <c r="L548" t="s">
        <v>518</v>
      </c>
    </row>
    <row r="549" spans="2:12">
      <c r="B549" t="s">
        <v>1578</v>
      </c>
      <c r="C549" t="s">
        <v>1579</v>
      </c>
      <c r="D549" t="s">
        <v>512</v>
      </c>
      <c r="E549" t="s">
        <v>513</v>
      </c>
      <c r="F549" t="s">
        <v>485</v>
      </c>
      <c r="G549" t="s">
        <v>493</v>
      </c>
      <c r="H549" t="s">
        <v>514</v>
      </c>
      <c r="I549" t="s">
        <v>515</v>
      </c>
      <c r="J549" t="s">
        <v>1471</v>
      </c>
      <c r="K549" t="s">
        <v>517</v>
      </c>
      <c r="L549" t="s">
        <v>518</v>
      </c>
    </row>
    <row r="550" spans="2:12">
      <c r="B550" t="s">
        <v>1580</v>
      </c>
      <c r="C550" t="s">
        <v>1581</v>
      </c>
      <c r="D550" t="s">
        <v>512</v>
      </c>
      <c r="E550" t="s">
        <v>513</v>
      </c>
      <c r="F550" t="s">
        <v>485</v>
      </c>
      <c r="G550" t="s">
        <v>493</v>
      </c>
      <c r="H550" t="s">
        <v>514</v>
      </c>
      <c r="I550" t="s">
        <v>515</v>
      </c>
      <c r="J550" t="s">
        <v>1471</v>
      </c>
      <c r="K550" t="s">
        <v>517</v>
      </c>
      <c r="L550" t="s">
        <v>518</v>
      </c>
    </row>
    <row r="551" spans="2:12">
      <c r="B551" t="s">
        <v>1582</v>
      </c>
      <c r="C551" t="s">
        <v>1583</v>
      </c>
      <c r="D551" t="s">
        <v>512</v>
      </c>
      <c r="E551" t="s">
        <v>513</v>
      </c>
      <c r="F551" t="s">
        <v>485</v>
      </c>
      <c r="G551" t="s">
        <v>493</v>
      </c>
      <c r="H551" t="s">
        <v>514</v>
      </c>
      <c r="I551" t="s">
        <v>515</v>
      </c>
      <c r="J551" t="s">
        <v>1471</v>
      </c>
      <c r="K551" t="s">
        <v>517</v>
      </c>
      <c r="L551" t="s">
        <v>518</v>
      </c>
    </row>
    <row r="552" spans="2:12">
      <c r="B552" t="s">
        <v>1584</v>
      </c>
      <c r="C552" t="s">
        <v>1585</v>
      </c>
      <c r="D552" t="s">
        <v>512</v>
      </c>
      <c r="E552" t="s">
        <v>513</v>
      </c>
      <c r="F552" t="s">
        <v>485</v>
      </c>
      <c r="G552" t="s">
        <v>493</v>
      </c>
      <c r="H552" t="s">
        <v>514</v>
      </c>
      <c r="I552" t="s">
        <v>515</v>
      </c>
      <c r="J552" t="s">
        <v>1471</v>
      </c>
      <c r="K552" t="s">
        <v>517</v>
      </c>
      <c r="L552" t="s">
        <v>518</v>
      </c>
    </row>
    <row r="553" spans="2:12">
      <c r="B553" t="s">
        <v>1586</v>
      </c>
      <c r="C553" t="s">
        <v>1587</v>
      </c>
      <c r="D553" t="s">
        <v>512</v>
      </c>
      <c r="E553" t="s">
        <v>513</v>
      </c>
      <c r="F553" t="s">
        <v>485</v>
      </c>
      <c r="G553" t="s">
        <v>493</v>
      </c>
      <c r="H553" t="s">
        <v>514</v>
      </c>
      <c r="I553" t="s">
        <v>515</v>
      </c>
      <c r="J553" t="s">
        <v>1471</v>
      </c>
      <c r="K553" t="s">
        <v>517</v>
      </c>
      <c r="L553" t="s">
        <v>518</v>
      </c>
    </row>
    <row r="554" spans="2:12">
      <c r="B554" t="s">
        <v>1588</v>
      </c>
      <c r="C554" t="s">
        <v>1589</v>
      </c>
      <c r="D554" t="s">
        <v>512</v>
      </c>
      <c r="E554" t="s">
        <v>513</v>
      </c>
      <c r="F554" t="s">
        <v>485</v>
      </c>
      <c r="G554" t="s">
        <v>493</v>
      </c>
      <c r="H554" t="s">
        <v>514</v>
      </c>
      <c r="I554" t="s">
        <v>515</v>
      </c>
      <c r="J554" t="s">
        <v>1471</v>
      </c>
      <c r="K554" t="s">
        <v>517</v>
      </c>
      <c r="L554" t="s">
        <v>518</v>
      </c>
    </row>
    <row r="555" spans="2:12">
      <c r="B555" t="s">
        <v>1590</v>
      </c>
      <c r="C555" t="s">
        <v>1591</v>
      </c>
      <c r="D555" t="s">
        <v>512</v>
      </c>
      <c r="E555" t="s">
        <v>513</v>
      </c>
      <c r="F555" t="s">
        <v>485</v>
      </c>
      <c r="G555" t="s">
        <v>493</v>
      </c>
      <c r="H555" t="s">
        <v>514</v>
      </c>
      <c r="I555" t="s">
        <v>515</v>
      </c>
      <c r="J555" t="s">
        <v>1471</v>
      </c>
      <c r="K555" t="s">
        <v>517</v>
      </c>
      <c r="L555" t="s">
        <v>518</v>
      </c>
    </row>
    <row r="556" spans="2:12">
      <c r="B556" t="s">
        <v>1592</v>
      </c>
      <c r="C556" t="s">
        <v>1593</v>
      </c>
      <c r="D556" t="s">
        <v>512</v>
      </c>
      <c r="E556" t="s">
        <v>513</v>
      </c>
      <c r="F556" t="s">
        <v>485</v>
      </c>
      <c r="G556" t="s">
        <v>493</v>
      </c>
      <c r="H556" t="s">
        <v>514</v>
      </c>
      <c r="I556" t="s">
        <v>515</v>
      </c>
      <c r="J556" t="s">
        <v>1471</v>
      </c>
      <c r="K556" t="s">
        <v>517</v>
      </c>
      <c r="L556" t="s">
        <v>518</v>
      </c>
    </row>
    <row r="557" spans="2:12">
      <c r="B557" t="s">
        <v>1594</v>
      </c>
      <c r="C557" t="s">
        <v>1595</v>
      </c>
      <c r="D557" t="s">
        <v>512</v>
      </c>
      <c r="E557" t="s">
        <v>513</v>
      </c>
      <c r="F557" t="s">
        <v>485</v>
      </c>
      <c r="G557" t="s">
        <v>493</v>
      </c>
      <c r="H557" t="s">
        <v>514</v>
      </c>
      <c r="I557" t="s">
        <v>515</v>
      </c>
      <c r="J557" t="s">
        <v>1471</v>
      </c>
      <c r="K557" t="s">
        <v>517</v>
      </c>
      <c r="L557" t="s">
        <v>518</v>
      </c>
    </row>
    <row r="558" spans="2:12">
      <c r="B558" t="s">
        <v>1596</v>
      </c>
      <c r="C558" t="s">
        <v>1597</v>
      </c>
      <c r="D558" t="s">
        <v>512</v>
      </c>
      <c r="E558" t="s">
        <v>513</v>
      </c>
      <c r="F558" t="s">
        <v>485</v>
      </c>
      <c r="G558" t="s">
        <v>493</v>
      </c>
      <c r="H558" t="s">
        <v>514</v>
      </c>
      <c r="I558" t="s">
        <v>515</v>
      </c>
      <c r="J558" t="s">
        <v>1471</v>
      </c>
      <c r="K558" t="s">
        <v>517</v>
      </c>
      <c r="L558" t="s">
        <v>518</v>
      </c>
    </row>
    <row r="559" spans="2:12">
      <c r="B559" t="s">
        <v>1598</v>
      </c>
      <c r="C559" t="s">
        <v>1599</v>
      </c>
      <c r="D559" t="s">
        <v>512</v>
      </c>
      <c r="E559" t="s">
        <v>513</v>
      </c>
      <c r="F559" t="s">
        <v>485</v>
      </c>
      <c r="G559" t="s">
        <v>493</v>
      </c>
      <c r="H559" t="s">
        <v>514</v>
      </c>
      <c r="I559" t="s">
        <v>515</v>
      </c>
      <c r="J559" t="s">
        <v>1471</v>
      </c>
      <c r="K559" t="s">
        <v>517</v>
      </c>
      <c r="L559" t="s">
        <v>518</v>
      </c>
    </row>
    <row r="560" spans="2:12">
      <c r="B560" t="s">
        <v>1600</v>
      </c>
      <c r="C560" t="s">
        <v>1601</v>
      </c>
      <c r="D560" t="s">
        <v>512</v>
      </c>
      <c r="E560" t="s">
        <v>513</v>
      </c>
      <c r="F560" t="s">
        <v>485</v>
      </c>
      <c r="G560" t="s">
        <v>493</v>
      </c>
      <c r="H560" t="s">
        <v>514</v>
      </c>
      <c r="I560" t="s">
        <v>515</v>
      </c>
      <c r="J560" t="s">
        <v>1471</v>
      </c>
      <c r="K560" t="s">
        <v>517</v>
      </c>
      <c r="L560" t="s">
        <v>518</v>
      </c>
    </row>
    <row r="561" spans="2:12">
      <c r="B561" t="s">
        <v>1602</v>
      </c>
      <c r="C561" t="s">
        <v>1603</v>
      </c>
      <c r="D561" t="s">
        <v>512</v>
      </c>
      <c r="E561" t="s">
        <v>513</v>
      </c>
      <c r="F561" t="s">
        <v>485</v>
      </c>
      <c r="G561" t="s">
        <v>493</v>
      </c>
      <c r="H561" t="s">
        <v>514</v>
      </c>
      <c r="I561" t="s">
        <v>515</v>
      </c>
      <c r="J561" t="s">
        <v>1471</v>
      </c>
      <c r="K561" t="s">
        <v>517</v>
      </c>
      <c r="L561" t="s">
        <v>518</v>
      </c>
    </row>
    <row r="562" spans="2:12">
      <c r="B562" t="s">
        <v>1604</v>
      </c>
      <c r="C562" t="s">
        <v>1605</v>
      </c>
      <c r="D562" t="s">
        <v>512</v>
      </c>
      <c r="E562" t="s">
        <v>513</v>
      </c>
      <c r="F562" t="s">
        <v>485</v>
      </c>
      <c r="G562" t="s">
        <v>493</v>
      </c>
      <c r="H562" t="s">
        <v>514</v>
      </c>
      <c r="I562" t="s">
        <v>515</v>
      </c>
      <c r="J562" t="s">
        <v>1471</v>
      </c>
      <c r="K562" t="s">
        <v>517</v>
      </c>
      <c r="L562" t="s">
        <v>518</v>
      </c>
    </row>
    <row r="563" spans="2:12">
      <c r="B563" t="s">
        <v>1606</v>
      </c>
      <c r="C563" t="s">
        <v>1607</v>
      </c>
      <c r="D563" t="s">
        <v>512</v>
      </c>
      <c r="E563" t="s">
        <v>513</v>
      </c>
      <c r="F563" t="s">
        <v>485</v>
      </c>
      <c r="G563" t="s">
        <v>493</v>
      </c>
      <c r="H563" t="s">
        <v>514</v>
      </c>
      <c r="I563" t="s">
        <v>515</v>
      </c>
      <c r="J563" t="s">
        <v>1471</v>
      </c>
      <c r="K563" t="s">
        <v>517</v>
      </c>
      <c r="L563" t="s">
        <v>518</v>
      </c>
    </row>
    <row r="564" spans="2:12">
      <c r="B564" t="s">
        <v>1608</v>
      </c>
      <c r="C564" t="s">
        <v>1609</v>
      </c>
      <c r="D564" t="s">
        <v>512</v>
      </c>
      <c r="E564" t="s">
        <v>513</v>
      </c>
      <c r="F564" t="s">
        <v>485</v>
      </c>
      <c r="G564" t="s">
        <v>493</v>
      </c>
      <c r="H564" t="s">
        <v>514</v>
      </c>
      <c r="I564" t="s">
        <v>515</v>
      </c>
      <c r="J564" t="s">
        <v>1471</v>
      </c>
      <c r="K564" t="s">
        <v>517</v>
      </c>
      <c r="L564" t="s">
        <v>518</v>
      </c>
    </row>
    <row r="565" spans="2:12">
      <c r="B565" t="s">
        <v>1610</v>
      </c>
      <c r="C565" t="s">
        <v>1611</v>
      </c>
      <c r="D565" t="s">
        <v>512</v>
      </c>
      <c r="E565" t="s">
        <v>513</v>
      </c>
      <c r="F565" t="s">
        <v>485</v>
      </c>
      <c r="G565" t="s">
        <v>493</v>
      </c>
      <c r="H565" t="s">
        <v>514</v>
      </c>
      <c r="I565" t="s">
        <v>515</v>
      </c>
      <c r="J565" t="s">
        <v>1471</v>
      </c>
      <c r="K565" t="s">
        <v>517</v>
      </c>
      <c r="L565" t="s">
        <v>518</v>
      </c>
    </row>
    <row r="566" spans="2:12">
      <c r="B566" t="s">
        <v>1612</v>
      </c>
      <c r="C566" t="s">
        <v>1613</v>
      </c>
      <c r="D566" t="s">
        <v>512</v>
      </c>
      <c r="E566" t="s">
        <v>513</v>
      </c>
      <c r="F566" t="s">
        <v>485</v>
      </c>
      <c r="G566" t="s">
        <v>493</v>
      </c>
      <c r="H566" t="s">
        <v>514</v>
      </c>
      <c r="I566" t="s">
        <v>515</v>
      </c>
      <c r="J566" t="s">
        <v>1471</v>
      </c>
      <c r="K566" t="s">
        <v>517</v>
      </c>
      <c r="L566" t="s">
        <v>518</v>
      </c>
    </row>
    <row r="567" spans="2:12">
      <c r="B567" t="s">
        <v>1614</v>
      </c>
      <c r="C567" t="s">
        <v>1615</v>
      </c>
      <c r="D567" t="s">
        <v>512</v>
      </c>
      <c r="E567" t="s">
        <v>513</v>
      </c>
      <c r="F567" t="s">
        <v>485</v>
      </c>
      <c r="G567" t="s">
        <v>493</v>
      </c>
      <c r="H567" t="s">
        <v>514</v>
      </c>
      <c r="I567" t="s">
        <v>515</v>
      </c>
      <c r="J567" t="s">
        <v>1471</v>
      </c>
      <c r="K567" t="s">
        <v>517</v>
      </c>
      <c r="L567" t="s">
        <v>518</v>
      </c>
    </row>
    <row r="568" spans="2:12">
      <c r="B568" t="s">
        <v>1616</v>
      </c>
      <c r="C568" t="s">
        <v>1617</v>
      </c>
      <c r="D568" t="s">
        <v>512</v>
      </c>
      <c r="E568" t="s">
        <v>513</v>
      </c>
      <c r="F568" t="s">
        <v>485</v>
      </c>
      <c r="G568" t="s">
        <v>493</v>
      </c>
      <c r="H568" t="s">
        <v>514</v>
      </c>
      <c r="I568" t="s">
        <v>515</v>
      </c>
      <c r="J568" t="s">
        <v>1471</v>
      </c>
      <c r="K568" t="s">
        <v>517</v>
      </c>
      <c r="L568" t="s">
        <v>518</v>
      </c>
    </row>
    <row r="569" spans="2:12">
      <c r="B569" t="s">
        <v>1618</v>
      </c>
      <c r="C569" t="s">
        <v>1619</v>
      </c>
      <c r="D569" t="s">
        <v>512</v>
      </c>
      <c r="E569" t="s">
        <v>513</v>
      </c>
      <c r="F569" t="s">
        <v>485</v>
      </c>
      <c r="G569" t="s">
        <v>493</v>
      </c>
      <c r="H569" t="s">
        <v>514</v>
      </c>
      <c r="I569" t="s">
        <v>515</v>
      </c>
      <c r="J569" t="s">
        <v>1471</v>
      </c>
      <c r="K569" t="s">
        <v>517</v>
      </c>
      <c r="L569" t="s">
        <v>518</v>
      </c>
    </row>
    <row r="570" spans="2:12">
      <c r="B570" t="s">
        <v>1620</v>
      </c>
      <c r="C570" t="s">
        <v>1621</v>
      </c>
      <c r="D570" t="s">
        <v>512</v>
      </c>
      <c r="E570" t="s">
        <v>513</v>
      </c>
      <c r="F570" t="s">
        <v>485</v>
      </c>
      <c r="G570" t="s">
        <v>493</v>
      </c>
      <c r="H570" t="s">
        <v>514</v>
      </c>
      <c r="I570" t="s">
        <v>515</v>
      </c>
      <c r="J570" t="s">
        <v>1471</v>
      </c>
      <c r="K570" t="s">
        <v>517</v>
      </c>
      <c r="L570" t="s">
        <v>518</v>
      </c>
    </row>
    <row r="571" spans="2:12">
      <c r="B571" t="s">
        <v>1622</v>
      </c>
      <c r="C571" t="s">
        <v>1623</v>
      </c>
      <c r="D571" t="s">
        <v>512</v>
      </c>
      <c r="E571" t="s">
        <v>513</v>
      </c>
      <c r="F571" t="s">
        <v>485</v>
      </c>
      <c r="G571" t="s">
        <v>493</v>
      </c>
      <c r="H571" t="s">
        <v>514</v>
      </c>
      <c r="I571" t="s">
        <v>515</v>
      </c>
      <c r="J571" t="s">
        <v>1471</v>
      </c>
      <c r="K571" t="s">
        <v>517</v>
      </c>
      <c r="L571" t="s">
        <v>518</v>
      </c>
    </row>
    <row r="572" spans="2:12">
      <c r="B572" t="s">
        <v>1624</v>
      </c>
      <c r="C572" t="s">
        <v>1625</v>
      </c>
      <c r="D572" t="s">
        <v>512</v>
      </c>
      <c r="E572" t="s">
        <v>513</v>
      </c>
      <c r="F572" t="s">
        <v>485</v>
      </c>
      <c r="G572" t="s">
        <v>493</v>
      </c>
      <c r="H572" t="s">
        <v>514</v>
      </c>
      <c r="I572" t="s">
        <v>515</v>
      </c>
      <c r="J572" t="s">
        <v>1471</v>
      </c>
      <c r="K572" t="s">
        <v>517</v>
      </c>
      <c r="L572" t="s">
        <v>518</v>
      </c>
    </row>
    <row r="573" spans="2:12">
      <c r="B573" t="s">
        <v>1626</v>
      </c>
      <c r="C573" t="s">
        <v>1627</v>
      </c>
      <c r="D573" t="s">
        <v>512</v>
      </c>
      <c r="E573" t="s">
        <v>513</v>
      </c>
      <c r="F573" t="s">
        <v>485</v>
      </c>
      <c r="G573" t="s">
        <v>493</v>
      </c>
      <c r="H573" t="s">
        <v>514</v>
      </c>
      <c r="I573" t="s">
        <v>515</v>
      </c>
      <c r="J573" t="s">
        <v>1471</v>
      </c>
      <c r="K573" t="s">
        <v>517</v>
      </c>
      <c r="L573" t="s">
        <v>518</v>
      </c>
    </row>
    <row r="574" spans="2:12">
      <c r="B574" t="s">
        <v>1628</v>
      </c>
      <c r="C574" t="s">
        <v>1629</v>
      </c>
      <c r="D574" t="s">
        <v>512</v>
      </c>
      <c r="E574" t="s">
        <v>513</v>
      </c>
      <c r="F574" t="s">
        <v>485</v>
      </c>
      <c r="G574" t="s">
        <v>493</v>
      </c>
      <c r="H574" t="s">
        <v>514</v>
      </c>
      <c r="I574" t="s">
        <v>515</v>
      </c>
      <c r="J574" t="s">
        <v>1471</v>
      </c>
      <c r="K574" t="s">
        <v>517</v>
      </c>
      <c r="L574" t="s">
        <v>518</v>
      </c>
    </row>
    <row r="575" spans="2:12">
      <c r="B575" t="s">
        <v>1630</v>
      </c>
      <c r="C575" t="s">
        <v>1631</v>
      </c>
      <c r="D575" t="s">
        <v>512</v>
      </c>
      <c r="E575" t="s">
        <v>513</v>
      </c>
      <c r="F575" t="s">
        <v>485</v>
      </c>
      <c r="G575" t="s">
        <v>493</v>
      </c>
      <c r="H575" t="s">
        <v>514</v>
      </c>
      <c r="I575" t="s">
        <v>515</v>
      </c>
      <c r="J575" t="s">
        <v>1471</v>
      </c>
      <c r="K575" t="s">
        <v>517</v>
      </c>
      <c r="L575" t="s">
        <v>518</v>
      </c>
    </row>
    <row r="576" spans="2:12">
      <c r="B576" t="s">
        <v>1632</v>
      </c>
      <c r="C576" t="s">
        <v>1633</v>
      </c>
      <c r="D576" t="s">
        <v>512</v>
      </c>
      <c r="E576" t="s">
        <v>513</v>
      </c>
      <c r="F576" t="s">
        <v>485</v>
      </c>
      <c r="G576" t="s">
        <v>493</v>
      </c>
      <c r="H576" t="s">
        <v>514</v>
      </c>
      <c r="I576" t="s">
        <v>515</v>
      </c>
      <c r="J576" t="s">
        <v>1471</v>
      </c>
      <c r="K576" t="s">
        <v>517</v>
      </c>
      <c r="L576" t="s">
        <v>518</v>
      </c>
    </row>
    <row r="577" spans="2:12">
      <c r="B577" t="s">
        <v>1634</v>
      </c>
      <c r="C577" t="s">
        <v>1635</v>
      </c>
      <c r="D577" t="s">
        <v>512</v>
      </c>
      <c r="E577" t="s">
        <v>513</v>
      </c>
      <c r="F577" t="s">
        <v>485</v>
      </c>
      <c r="G577" t="s">
        <v>493</v>
      </c>
      <c r="H577" t="s">
        <v>514</v>
      </c>
      <c r="I577" t="s">
        <v>515</v>
      </c>
      <c r="J577" t="s">
        <v>1471</v>
      </c>
      <c r="K577" t="s">
        <v>517</v>
      </c>
      <c r="L577" t="s">
        <v>518</v>
      </c>
    </row>
    <row r="578" spans="2:12">
      <c r="B578" t="s">
        <v>1636</v>
      </c>
      <c r="C578" t="s">
        <v>1637</v>
      </c>
      <c r="D578" t="s">
        <v>512</v>
      </c>
      <c r="E578" t="s">
        <v>513</v>
      </c>
      <c r="F578" t="s">
        <v>485</v>
      </c>
      <c r="G578" t="s">
        <v>493</v>
      </c>
      <c r="H578" t="s">
        <v>514</v>
      </c>
      <c r="I578" t="s">
        <v>515</v>
      </c>
      <c r="J578" t="s">
        <v>1471</v>
      </c>
      <c r="K578" t="s">
        <v>517</v>
      </c>
      <c r="L578" t="s">
        <v>518</v>
      </c>
    </row>
    <row r="579" spans="2:12">
      <c r="B579" t="s">
        <v>1638</v>
      </c>
      <c r="C579" t="s">
        <v>1639</v>
      </c>
      <c r="D579" t="s">
        <v>512</v>
      </c>
      <c r="E579" t="s">
        <v>513</v>
      </c>
      <c r="F579" t="s">
        <v>485</v>
      </c>
      <c r="G579" t="s">
        <v>493</v>
      </c>
      <c r="H579" t="s">
        <v>514</v>
      </c>
      <c r="I579" t="s">
        <v>515</v>
      </c>
      <c r="J579" t="s">
        <v>1471</v>
      </c>
      <c r="K579" t="s">
        <v>517</v>
      </c>
      <c r="L579" t="s">
        <v>518</v>
      </c>
    </row>
    <row r="580" spans="2:12">
      <c r="B580" t="s">
        <v>1640</v>
      </c>
      <c r="C580" t="s">
        <v>1641</v>
      </c>
      <c r="D580" t="s">
        <v>512</v>
      </c>
      <c r="E580" t="s">
        <v>513</v>
      </c>
      <c r="F580" t="s">
        <v>485</v>
      </c>
      <c r="G580" t="s">
        <v>493</v>
      </c>
      <c r="H580" t="s">
        <v>514</v>
      </c>
      <c r="I580" t="s">
        <v>515</v>
      </c>
      <c r="J580" t="s">
        <v>1471</v>
      </c>
      <c r="K580" t="s">
        <v>517</v>
      </c>
      <c r="L580" t="s">
        <v>518</v>
      </c>
    </row>
    <row r="581" spans="2:12">
      <c r="B581" t="s">
        <v>1642</v>
      </c>
      <c r="C581" t="s">
        <v>1643</v>
      </c>
      <c r="D581" t="s">
        <v>512</v>
      </c>
      <c r="E581" t="s">
        <v>513</v>
      </c>
      <c r="F581" t="s">
        <v>485</v>
      </c>
      <c r="G581" t="s">
        <v>493</v>
      </c>
      <c r="H581" t="s">
        <v>514</v>
      </c>
      <c r="I581" t="s">
        <v>515</v>
      </c>
      <c r="J581" t="s">
        <v>1471</v>
      </c>
      <c r="K581" t="s">
        <v>517</v>
      </c>
      <c r="L581" t="s">
        <v>518</v>
      </c>
    </row>
    <row r="582" spans="2:12">
      <c r="B582" t="s">
        <v>1644</v>
      </c>
      <c r="C582" t="s">
        <v>1645</v>
      </c>
      <c r="D582" t="s">
        <v>512</v>
      </c>
      <c r="E582" t="s">
        <v>513</v>
      </c>
      <c r="F582" t="s">
        <v>485</v>
      </c>
      <c r="G582" t="s">
        <v>493</v>
      </c>
      <c r="H582" t="s">
        <v>514</v>
      </c>
      <c r="I582" t="s">
        <v>515</v>
      </c>
      <c r="J582" t="s">
        <v>1471</v>
      </c>
      <c r="K582" t="s">
        <v>517</v>
      </c>
      <c r="L582" t="s">
        <v>518</v>
      </c>
    </row>
    <row r="583" spans="2:12">
      <c r="B583" t="s">
        <v>1646</v>
      </c>
      <c r="C583" t="s">
        <v>1647</v>
      </c>
      <c r="D583" t="s">
        <v>512</v>
      </c>
      <c r="E583" t="s">
        <v>513</v>
      </c>
      <c r="F583" t="s">
        <v>485</v>
      </c>
      <c r="G583" t="s">
        <v>493</v>
      </c>
      <c r="H583" t="s">
        <v>514</v>
      </c>
      <c r="I583" t="s">
        <v>515</v>
      </c>
      <c r="J583" t="s">
        <v>1471</v>
      </c>
      <c r="K583" t="s">
        <v>517</v>
      </c>
      <c r="L583" t="s">
        <v>518</v>
      </c>
    </row>
    <row r="584" spans="2:12">
      <c r="B584" t="s">
        <v>1648</v>
      </c>
      <c r="C584" t="s">
        <v>1649</v>
      </c>
      <c r="D584" t="s">
        <v>512</v>
      </c>
      <c r="E584" t="s">
        <v>513</v>
      </c>
      <c r="F584" t="s">
        <v>485</v>
      </c>
      <c r="G584" t="s">
        <v>493</v>
      </c>
      <c r="H584" t="s">
        <v>514</v>
      </c>
      <c r="I584" t="s">
        <v>515</v>
      </c>
      <c r="J584" t="s">
        <v>1471</v>
      </c>
      <c r="K584" t="s">
        <v>517</v>
      </c>
      <c r="L584" t="s">
        <v>518</v>
      </c>
    </row>
    <row r="585" spans="2:12">
      <c r="B585" t="s">
        <v>1650</v>
      </c>
      <c r="C585" t="s">
        <v>1651</v>
      </c>
      <c r="D585" t="s">
        <v>512</v>
      </c>
      <c r="E585" t="s">
        <v>513</v>
      </c>
      <c r="F585" t="s">
        <v>485</v>
      </c>
      <c r="G585" t="s">
        <v>493</v>
      </c>
      <c r="H585" t="s">
        <v>514</v>
      </c>
      <c r="I585" t="s">
        <v>515</v>
      </c>
      <c r="J585" t="s">
        <v>1471</v>
      </c>
      <c r="K585" t="s">
        <v>517</v>
      </c>
      <c r="L585" t="s">
        <v>518</v>
      </c>
    </row>
    <row r="586" spans="2:12">
      <c r="B586" t="s">
        <v>1652</v>
      </c>
      <c r="C586" t="s">
        <v>1653</v>
      </c>
      <c r="D586" t="s">
        <v>512</v>
      </c>
      <c r="E586" t="s">
        <v>513</v>
      </c>
      <c r="F586" t="s">
        <v>485</v>
      </c>
      <c r="G586" t="s">
        <v>493</v>
      </c>
      <c r="H586" t="s">
        <v>514</v>
      </c>
      <c r="I586" t="s">
        <v>515</v>
      </c>
      <c r="J586" t="s">
        <v>1471</v>
      </c>
      <c r="K586" t="s">
        <v>517</v>
      </c>
      <c r="L586" t="s">
        <v>518</v>
      </c>
    </row>
    <row r="587" spans="2:12">
      <c r="B587" t="s">
        <v>1654</v>
      </c>
      <c r="C587" t="s">
        <v>1655</v>
      </c>
      <c r="D587" t="s">
        <v>512</v>
      </c>
      <c r="E587" t="s">
        <v>513</v>
      </c>
      <c r="F587" t="s">
        <v>485</v>
      </c>
      <c r="G587" t="s">
        <v>493</v>
      </c>
      <c r="H587" t="s">
        <v>514</v>
      </c>
      <c r="I587" t="s">
        <v>515</v>
      </c>
      <c r="J587" t="s">
        <v>1471</v>
      </c>
      <c r="K587" t="s">
        <v>517</v>
      </c>
      <c r="L587" t="s">
        <v>518</v>
      </c>
    </row>
    <row r="588" spans="2:12">
      <c r="B588" t="s">
        <v>1656</v>
      </c>
      <c r="C588" t="s">
        <v>1657</v>
      </c>
      <c r="D588" t="s">
        <v>512</v>
      </c>
      <c r="E588" t="s">
        <v>513</v>
      </c>
      <c r="F588" t="s">
        <v>485</v>
      </c>
      <c r="G588" t="s">
        <v>493</v>
      </c>
      <c r="H588" t="s">
        <v>514</v>
      </c>
      <c r="I588" t="s">
        <v>515</v>
      </c>
      <c r="J588" t="s">
        <v>1471</v>
      </c>
      <c r="K588" t="s">
        <v>517</v>
      </c>
      <c r="L588" t="s">
        <v>518</v>
      </c>
    </row>
    <row r="589" spans="2:12">
      <c r="B589" t="s">
        <v>1658</v>
      </c>
      <c r="C589" t="s">
        <v>1659</v>
      </c>
      <c r="D589" t="s">
        <v>512</v>
      </c>
      <c r="E589" t="s">
        <v>513</v>
      </c>
      <c r="F589" t="s">
        <v>485</v>
      </c>
      <c r="G589" t="s">
        <v>493</v>
      </c>
      <c r="H589" t="s">
        <v>514</v>
      </c>
      <c r="I589" t="s">
        <v>515</v>
      </c>
      <c r="J589" t="s">
        <v>1471</v>
      </c>
      <c r="K589" t="s">
        <v>517</v>
      </c>
      <c r="L589" t="s">
        <v>518</v>
      </c>
    </row>
    <row r="590" spans="2:12">
      <c r="B590" t="s">
        <v>1660</v>
      </c>
      <c r="C590" t="s">
        <v>1661</v>
      </c>
      <c r="D590" t="s">
        <v>512</v>
      </c>
      <c r="E590" t="s">
        <v>513</v>
      </c>
      <c r="F590" t="s">
        <v>485</v>
      </c>
      <c r="G590" t="s">
        <v>493</v>
      </c>
      <c r="H590" t="s">
        <v>514</v>
      </c>
      <c r="I590" t="s">
        <v>515</v>
      </c>
      <c r="J590" t="s">
        <v>1471</v>
      </c>
      <c r="K590" t="s">
        <v>517</v>
      </c>
      <c r="L590" t="s">
        <v>518</v>
      </c>
    </row>
    <row r="591" spans="2:12">
      <c r="B591" t="s">
        <v>1662</v>
      </c>
      <c r="C591" t="s">
        <v>1663</v>
      </c>
      <c r="D591" t="s">
        <v>512</v>
      </c>
      <c r="E591" t="s">
        <v>513</v>
      </c>
      <c r="F591" t="s">
        <v>485</v>
      </c>
      <c r="G591" t="s">
        <v>493</v>
      </c>
      <c r="H591" t="s">
        <v>514</v>
      </c>
      <c r="I591" t="s">
        <v>515</v>
      </c>
      <c r="J591" t="s">
        <v>1471</v>
      </c>
      <c r="K591" t="s">
        <v>517</v>
      </c>
      <c r="L591" t="s">
        <v>518</v>
      </c>
    </row>
    <row r="592" spans="2:12">
      <c r="B592" t="s">
        <v>1664</v>
      </c>
      <c r="C592" t="s">
        <v>1665</v>
      </c>
      <c r="D592" t="s">
        <v>512</v>
      </c>
      <c r="E592" t="s">
        <v>513</v>
      </c>
      <c r="F592" t="s">
        <v>485</v>
      </c>
      <c r="G592" t="s">
        <v>493</v>
      </c>
      <c r="H592" t="s">
        <v>514</v>
      </c>
      <c r="I592" t="s">
        <v>515</v>
      </c>
      <c r="J592" t="s">
        <v>1471</v>
      </c>
      <c r="K592" t="s">
        <v>517</v>
      </c>
      <c r="L592" t="s">
        <v>518</v>
      </c>
    </row>
    <row r="593" spans="2:12">
      <c r="B593" t="s">
        <v>1666</v>
      </c>
      <c r="C593" t="s">
        <v>1667</v>
      </c>
      <c r="D593" t="s">
        <v>512</v>
      </c>
      <c r="E593" t="s">
        <v>513</v>
      </c>
      <c r="F593" t="s">
        <v>485</v>
      </c>
      <c r="G593" t="s">
        <v>493</v>
      </c>
      <c r="H593" t="s">
        <v>514</v>
      </c>
      <c r="I593" t="s">
        <v>515</v>
      </c>
      <c r="J593" t="s">
        <v>1471</v>
      </c>
      <c r="K593" t="s">
        <v>517</v>
      </c>
      <c r="L593" t="s">
        <v>518</v>
      </c>
    </row>
    <row r="594" spans="2:12">
      <c r="B594" t="s">
        <v>1668</v>
      </c>
      <c r="C594" t="s">
        <v>1669</v>
      </c>
      <c r="D594" t="s">
        <v>512</v>
      </c>
      <c r="E594" t="s">
        <v>513</v>
      </c>
      <c r="F594" t="s">
        <v>485</v>
      </c>
      <c r="G594" t="s">
        <v>493</v>
      </c>
      <c r="H594" t="s">
        <v>514</v>
      </c>
      <c r="I594" t="s">
        <v>515</v>
      </c>
      <c r="J594" t="s">
        <v>1471</v>
      </c>
      <c r="K594" t="s">
        <v>517</v>
      </c>
      <c r="L594" t="s">
        <v>518</v>
      </c>
    </row>
    <row r="595" spans="2:12">
      <c r="B595" t="s">
        <v>1670</v>
      </c>
      <c r="C595" t="s">
        <v>1671</v>
      </c>
      <c r="D595" t="s">
        <v>512</v>
      </c>
      <c r="E595" t="s">
        <v>513</v>
      </c>
      <c r="F595" t="s">
        <v>485</v>
      </c>
      <c r="G595" t="s">
        <v>493</v>
      </c>
      <c r="H595" t="s">
        <v>514</v>
      </c>
      <c r="I595" t="s">
        <v>515</v>
      </c>
      <c r="J595" t="s">
        <v>1471</v>
      </c>
      <c r="K595" t="s">
        <v>517</v>
      </c>
      <c r="L595" t="s">
        <v>518</v>
      </c>
    </row>
    <row r="596" spans="2:12">
      <c r="B596" t="s">
        <v>1672</v>
      </c>
      <c r="C596" t="s">
        <v>1673</v>
      </c>
      <c r="D596" t="s">
        <v>512</v>
      </c>
      <c r="E596" t="s">
        <v>513</v>
      </c>
      <c r="F596" t="s">
        <v>485</v>
      </c>
      <c r="G596" t="s">
        <v>493</v>
      </c>
      <c r="H596" t="s">
        <v>514</v>
      </c>
      <c r="I596" t="s">
        <v>515</v>
      </c>
      <c r="J596" t="s">
        <v>1471</v>
      </c>
      <c r="K596" t="s">
        <v>517</v>
      </c>
      <c r="L596" t="s">
        <v>518</v>
      </c>
    </row>
    <row r="597" spans="2:12">
      <c r="B597" t="s">
        <v>1674</v>
      </c>
      <c r="C597" t="s">
        <v>1675</v>
      </c>
      <c r="D597" t="s">
        <v>512</v>
      </c>
      <c r="E597" t="s">
        <v>513</v>
      </c>
      <c r="F597" t="s">
        <v>485</v>
      </c>
      <c r="G597" t="s">
        <v>493</v>
      </c>
      <c r="H597" t="s">
        <v>514</v>
      </c>
      <c r="I597" t="s">
        <v>533</v>
      </c>
      <c r="J597" t="s">
        <v>1471</v>
      </c>
      <c r="K597" t="s">
        <v>517</v>
      </c>
      <c r="L597" t="s">
        <v>518</v>
      </c>
    </row>
    <row r="598" spans="2:12">
      <c r="B598" t="s">
        <v>1676</v>
      </c>
      <c r="C598" t="s">
        <v>1677</v>
      </c>
      <c r="D598" t="s">
        <v>512</v>
      </c>
      <c r="E598" t="s">
        <v>513</v>
      </c>
      <c r="F598" t="s">
        <v>485</v>
      </c>
      <c r="G598" t="s">
        <v>487</v>
      </c>
      <c r="H598" t="s">
        <v>691</v>
      </c>
      <c r="I598" t="s">
        <v>1243</v>
      </c>
      <c r="J598" t="s">
        <v>1471</v>
      </c>
      <c r="K598" t="s">
        <v>517</v>
      </c>
      <c r="L598" t="s">
        <v>518</v>
      </c>
    </row>
    <row r="599" spans="2:12">
      <c r="B599" t="s">
        <v>1678</v>
      </c>
      <c r="C599" t="s">
        <v>1679</v>
      </c>
      <c r="D599" t="s">
        <v>512</v>
      </c>
      <c r="E599" t="s">
        <v>513</v>
      </c>
      <c r="F599" t="s">
        <v>485</v>
      </c>
      <c r="G599" t="s">
        <v>487</v>
      </c>
      <c r="H599" t="s">
        <v>691</v>
      </c>
      <c r="I599" t="s">
        <v>1243</v>
      </c>
      <c r="J599" t="s">
        <v>1471</v>
      </c>
      <c r="K599" t="s">
        <v>517</v>
      </c>
      <c r="L599" t="s">
        <v>518</v>
      </c>
    </row>
    <row r="600" spans="2:12">
      <c r="B600" t="s">
        <v>1680</v>
      </c>
      <c r="C600" t="s">
        <v>1681</v>
      </c>
      <c r="D600" t="s">
        <v>512</v>
      </c>
      <c r="E600" t="s">
        <v>513</v>
      </c>
      <c r="F600" t="s">
        <v>485</v>
      </c>
      <c r="G600" t="s">
        <v>487</v>
      </c>
      <c r="H600" t="s">
        <v>691</v>
      </c>
      <c r="I600" t="s">
        <v>1243</v>
      </c>
      <c r="J600" t="s">
        <v>1471</v>
      </c>
      <c r="K600" t="s">
        <v>517</v>
      </c>
      <c r="L600" t="s">
        <v>518</v>
      </c>
    </row>
    <row r="601" spans="2:12">
      <c r="B601" t="s">
        <v>1682</v>
      </c>
      <c r="C601" t="s">
        <v>1683</v>
      </c>
      <c r="D601" t="s">
        <v>512</v>
      </c>
      <c r="E601" t="s">
        <v>513</v>
      </c>
      <c r="F601" t="s">
        <v>485</v>
      </c>
      <c r="G601" t="s">
        <v>487</v>
      </c>
      <c r="H601" t="s">
        <v>691</v>
      </c>
      <c r="I601" t="s">
        <v>1243</v>
      </c>
      <c r="J601" t="s">
        <v>1471</v>
      </c>
      <c r="K601" t="s">
        <v>517</v>
      </c>
      <c r="L601" t="s">
        <v>518</v>
      </c>
    </row>
    <row r="602" spans="2:12">
      <c r="B602" t="s">
        <v>1684</v>
      </c>
      <c r="C602" t="s">
        <v>1685</v>
      </c>
      <c r="D602" t="s">
        <v>512</v>
      </c>
      <c r="E602" t="s">
        <v>513</v>
      </c>
      <c r="F602" t="s">
        <v>485</v>
      </c>
      <c r="G602" t="s">
        <v>487</v>
      </c>
      <c r="H602" t="s">
        <v>691</v>
      </c>
      <c r="I602" t="s">
        <v>1243</v>
      </c>
      <c r="J602" t="s">
        <v>1471</v>
      </c>
      <c r="K602" t="s">
        <v>517</v>
      </c>
      <c r="L602" t="s">
        <v>518</v>
      </c>
    </row>
    <row r="603" spans="2:12">
      <c r="B603" t="s">
        <v>1686</v>
      </c>
      <c r="C603" t="s">
        <v>1687</v>
      </c>
      <c r="D603" t="s">
        <v>512</v>
      </c>
      <c r="E603" t="s">
        <v>513</v>
      </c>
      <c r="F603" t="s">
        <v>485</v>
      </c>
      <c r="G603" t="s">
        <v>487</v>
      </c>
      <c r="H603" t="s">
        <v>548</v>
      </c>
      <c r="I603" t="s">
        <v>618</v>
      </c>
      <c r="J603" t="s">
        <v>1471</v>
      </c>
      <c r="K603" t="s">
        <v>517</v>
      </c>
      <c r="L603" t="s">
        <v>518</v>
      </c>
    </row>
    <row r="604" spans="2:12">
      <c r="B604" t="s">
        <v>1688</v>
      </c>
      <c r="C604" t="s">
        <v>1689</v>
      </c>
      <c r="D604" t="s">
        <v>512</v>
      </c>
      <c r="E604" t="s">
        <v>513</v>
      </c>
      <c r="F604" t="s">
        <v>485</v>
      </c>
      <c r="G604" t="s">
        <v>493</v>
      </c>
      <c r="H604" t="s">
        <v>548</v>
      </c>
      <c r="I604" t="s">
        <v>1690</v>
      </c>
      <c r="J604" t="s">
        <v>1471</v>
      </c>
      <c r="K604" t="s">
        <v>517</v>
      </c>
      <c r="L604" t="s">
        <v>518</v>
      </c>
    </row>
    <row r="605" spans="2:12">
      <c r="B605" t="s">
        <v>1691</v>
      </c>
      <c r="C605" t="s">
        <v>1692</v>
      </c>
      <c r="D605" t="s">
        <v>512</v>
      </c>
      <c r="E605" t="s">
        <v>513</v>
      </c>
      <c r="F605" t="s">
        <v>485</v>
      </c>
      <c r="G605" t="s">
        <v>493</v>
      </c>
      <c r="H605" t="s">
        <v>548</v>
      </c>
      <c r="I605" t="s">
        <v>1690</v>
      </c>
      <c r="J605" t="s">
        <v>1471</v>
      </c>
      <c r="K605" t="s">
        <v>517</v>
      </c>
      <c r="L605" t="s">
        <v>518</v>
      </c>
    </row>
    <row r="606" spans="2:12">
      <c r="B606" t="s">
        <v>1693</v>
      </c>
      <c r="C606" t="s">
        <v>1694</v>
      </c>
      <c r="D606" t="s">
        <v>512</v>
      </c>
      <c r="E606" t="s">
        <v>513</v>
      </c>
      <c r="F606" t="s">
        <v>485</v>
      </c>
      <c r="G606" t="s">
        <v>493</v>
      </c>
      <c r="H606" t="s">
        <v>548</v>
      </c>
      <c r="I606" t="s">
        <v>1690</v>
      </c>
      <c r="J606" t="s">
        <v>1471</v>
      </c>
      <c r="K606" t="s">
        <v>517</v>
      </c>
      <c r="L606" t="s">
        <v>518</v>
      </c>
    </row>
    <row r="607" spans="2:12">
      <c r="B607" t="s">
        <v>1695</v>
      </c>
      <c r="C607" t="s">
        <v>1696</v>
      </c>
      <c r="D607" t="s">
        <v>512</v>
      </c>
      <c r="E607" t="s">
        <v>513</v>
      </c>
      <c r="F607" t="s">
        <v>485</v>
      </c>
      <c r="G607" t="s">
        <v>493</v>
      </c>
      <c r="H607" t="s">
        <v>548</v>
      </c>
      <c r="I607" t="s">
        <v>1690</v>
      </c>
      <c r="J607" t="s">
        <v>1471</v>
      </c>
      <c r="K607" t="s">
        <v>517</v>
      </c>
      <c r="L607" t="s">
        <v>518</v>
      </c>
    </row>
    <row r="608" spans="2:12">
      <c r="B608" t="s">
        <v>1697</v>
      </c>
      <c r="C608" t="s">
        <v>1698</v>
      </c>
      <c r="D608" t="s">
        <v>512</v>
      </c>
      <c r="E608" t="s">
        <v>513</v>
      </c>
      <c r="F608" t="s">
        <v>485</v>
      </c>
      <c r="G608" t="s">
        <v>493</v>
      </c>
      <c r="H608" t="s">
        <v>548</v>
      </c>
      <c r="I608" t="s">
        <v>1690</v>
      </c>
      <c r="J608" t="s">
        <v>1471</v>
      </c>
      <c r="K608" t="s">
        <v>517</v>
      </c>
      <c r="L608" t="s">
        <v>518</v>
      </c>
    </row>
    <row r="609" spans="2:12">
      <c r="B609" t="s">
        <v>1699</v>
      </c>
      <c r="C609" t="s">
        <v>1700</v>
      </c>
      <c r="D609" t="s">
        <v>512</v>
      </c>
      <c r="E609" t="s">
        <v>513</v>
      </c>
      <c r="F609" t="s">
        <v>485</v>
      </c>
      <c r="G609" t="s">
        <v>493</v>
      </c>
      <c r="H609" t="s">
        <v>548</v>
      </c>
      <c r="I609" t="s">
        <v>1690</v>
      </c>
      <c r="J609" t="s">
        <v>1471</v>
      </c>
      <c r="K609" t="s">
        <v>517</v>
      </c>
      <c r="L609" t="s">
        <v>518</v>
      </c>
    </row>
    <row r="610" spans="2:12">
      <c r="B610" t="s">
        <v>1701</v>
      </c>
      <c r="C610" t="s">
        <v>1702</v>
      </c>
      <c r="D610" t="s">
        <v>512</v>
      </c>
      <c r="E610" t="s">
        <v>513</v>
      </c>
      <c r="F610" t="s">
        <v>485</v>
      </c>
      <c r="G610" t="s">
        <v>493</v>
      </c>
      <c r="H610" t="s">
        <v>548</v>
      </c>
      <c r="I610" t="s">
        <v>1690</v>
      </c>
      <c r="J610" t="s">
        <v>1471</v>
      </c>
      <c r="K610" t="s">
        <v>517</v>
      </c>
      <c r="L610" t="s">
        <v>518</v>
      </c>
    </row>
    <row r="611" spans="2:12">
      <c r="B611" t="s">
        <v>1703</v>
      </c>
      <c r="C611" t="s">
        <v>1704</v>
      </c>
      <c r="D611" t="s">
        <v>512</v>
      </c>
      <c r="E611" t="s">
        <v>513</v>
      </c>
      <c r="F611" t="s">
        <v>485</v>
      </c>
      <c r="G611" t="s">
        <v>493</v>
      </c>
      <c r="H611" t="s">
        <v>548</v>
      </c>
      <c r="I611" t="s">
        <v>1690</v>
      </c>
      <c r="J611" t="s">
        <v>1471</v>
      </c>
      <c r="K611" t="s">
        <v>517</v>
      </c>
      <c r="L611" t="s">
        <v>518</v>
      </c>
    </row>
    <row r="612" spans="2:12">
      <c r="B612" t="s">
        <v>1705</v>
      </c>
      <c r="C612" t="s">
        <v>1706</v>
      </c>
      <c r="D612" t="s">
        <v>512</v>
      </c>
      <c r="E612" t="s">
        <v>513</v>
      </c>
      <c r="F612" t="s">
        <v>485</v>
      </c>
      <c r="G612" t="s">
        <v>493</v>
      </c>
      <c r="H612" t="s">
        <v>548</v>
      </c>
      <c r="I612" t="s">
        <v>1690</v>
      </c>
      <c r="J612" t="s">
        <v>1471</v>
      </c>
      <c r="K612" t="s">
        <v>517</v>
      </c>
      <c r="L612" t="s">
        <v>518</v>
      </c>
    </row>
    <row r="613" spans="2:12">
      <c r="B613" t="s">
        <v>1707</v>
      </c>
      <c r="C613" t="s">
        <v>1708</v>
      </c>
      <c r="D613" t="s">
        <v>512</v>
      </c>
      <c r="E613" t="s">
        <v>513</v>
      </c>
      <c r="F613" t="s">
        <v>485</v>
      </c>
      <c r="G613" t="s">
        <v>493</v>
      </c>
      <c r="H613" t="s">
        <v>548</v>
      </c>
      <c r="I613" t="s">
        <v>1690</v>
      </c>
      <c r="J613" t="s">
        <v>1471</v>
      </c>
      <c r="K613" t="s">
        <v>517</v>
      </c>
      <c r="L613" t="s">
        <v>518</v>
      </c>
    </row>
    <row r="614" spans="2:12">
      <c r="B614" t="s">
        <v>1709</v>
      </c>
      <c r="C614" t="s">
        <v>1710</v>
      </c>
      <c r="D614" t="s">
        <v>512</v>
      </c>
      <c r="E614" t="s">
        <v>513</v>
      </c>
      <c r="F614" t="s">
        <v>485</v>
      </c>
      <c r="G614" t="s">
        <v>493</v>
      </c>
      <c r="H614" t="s">
        <v>548</v>
      </c>
      <c r="I614" t="s">
        <v>1690</v>
      </c>
      <c r="J614" t="s">
        <v>1471</v>
      </c>
      <c r="K614" t="s">
        <v>517</v>
      </c>
      <c r="L614" t="s">
        <v>518</v>
      </c>
    </row>
    <row r="615" spans="2:12">
      <c r="B615" t="s">
        <v>1711</v>
      </c>
      <c r="C615" t="s">
        <v>1712</v>
      </c>
      <c r="D615" t="s">
        <v>512</v>
      </c>
      <c r="E615" t="s">
        <v>513</v>
      </c>
      <c r="F615" t="s">
        <v>485</v>
      </c>
      <c r="G615" t="s">
        <v>493</v>
      </c>
      <c r="H615" t="s">
        <v>548</v>
      </c>
      <c r="I615" t="s">
        <v>1690</v>
      </c>
      <c r="J615" t="s">
        <v>1471</v>
      </c>
      <c r="K615" t="s">
        <v>517</v>
      </c>
      <c r="L615" t="s">
        <v>518</v>
      </c>
    </row>
    <row r="616" spans="2:12">
      <c r="B616" t="s">
        <v>1713</v>
      </c>
      <c r="C616" t="s">
        <v>1714</v>
      </c>
      <c r="D616" t="s">
        <v>512</v>
      </c>
      <c r="E616" t="s">
        <v>513</v>
      </c>
      <c r="F616" t="s">
        <v>485</v>
      </c>
      <c r="G616" t="s">
        <v>493</v>
      </c>
      <c r="H616" t="s">
        <v>548</v>
      </c>
      <c r="I616" t="s">
        <v>1690</v>
      </c>
      <c r="J616" t="s">
        <v>1471</v>
      </c>
      <c r="K616" t="s">
        <v>517</v>
      </c>
      <c r="L616" t="s">
        <v>518</v>
      </c>
    </row>
    <row r="617" spans="2:12">
      <c r="B617" t="s">
        <v>1715</v>
      </c>
      <c r="C617" t="s">
        <v>1716</v>
      </c>
      <c r="D617" t="s">
        <v>512</v>
      </c>
      <c r="E617" t="s">
        <v>513</v>
      </c>
      <c r="F617" t="s">
        <v>485</v>
      </c>
      <c r="G617" t="s">
        <v>493</v>
      </c>
      <c r="H617" t="s">
        <v>548</v>
      </c>
      <c r="I617" t="s">
        <v>1690</v>
      </c>
      <c r="J617" t="s">
        <v>1471</v>
      </c>
      <c r="K617" t="s">
        <v>517</v>
      </c>
      <c r="L617" t="s">
        <v>518</v>
      </c>
    </row>
    <row r="618" spans="2:12">
      <c r="B618" t="s">
        <v>1717</v>
      </c>
      <c r="C618" t="s">
        <v>1718</v>
      </c>
      <c r="D618" t="s">
        <v>512</v>
      </c>
      <c r="E618" t="s">
        <v>513</v>
      </c>
      <c r="F618" t="s">
        <v>485</v>
      </c>
      <c r="G618" t="s">
        <v>493</v>
      </c>
      <c r="H618" t="s">
        <v>548</v>
      </c>
      <c r="I618" t="s">
        <v>1690</v>
      </c>
      <c r="J618" t="s">
        <v>1471</v>
      </c>
      <c r="K618" t="s">
        <v>517</v>
      </c>
      <c r="L618" t="s">
        <v>518</v>
      </c>
    </row>
    <row r="619" spans="2:12">
      <c r="B619" t="s">
        <v>1719</v>
      </c>
      <c r="C619" t="s">
        <v>1720</v>
      </c>
      <c r="D619" t="s">
        <v>512</v>
      </c>
      <c r="E619" t="s">
        <v>513</v>
      </c>
      <c r="F619" t="s">
        <v>485</v>
      </c>
      <c r="G619" t="s">
        <v>493</v>
      </c>
      <c r="H619" t="s">
        <v>548</v>
      </c>
      <c r="I619" t="s">
        <v>1690</v>
      </c>
      <c r="J619" t="s">
        <v>1471</v>
      </c>
      <c r="K619" t="s">
        <v>517</v>
      </c>
      <c r="L619" t="s">
        <v>518</v>
      </c>
    </row>
    <row r="620" spans="2:12">
      <c r="B620" t="s">
        <v>1721</v>
      </c>
      <c r="C620" t="s">
        <v>1722</v>
      </c>
      <c r="D620" t="s">
        <v>512</v>
      </c>
      <c r="E620" t="s">
        <v>513</v>
      </c>
      <c r="F620" t="s">
        <v>485</v>
      </c>
      <c r="G620" t="s">
        <v>493</v>
      </c>
      <c r="H620" t="s">
        <v>548</v>
      </c>
      <c r="I620" t="s">
        <v>1690</v>
      </c>
      <c r="J620" t="s">
        <v>1471</v>
      </c>
      <c r="K620" t="s">
        <v>517</v>
      </c>
      <c r="L620" t="s">
        <v>518</v>
      </c>
    </row>
    <row r="621" spans="2:12">
      <c r="B621" t="s">
        <v>1723</v>
      </c>
      <c r="C621" t="s">
        <v>1724</v>
      </c>
      <c r="D621" t="s">
        <v>512</v>
      </c>
      <c r="E621" t="s">
        <v>513</v>
      </c>
      <c r="F621" t="s">
        <v>485</v>
      </c>
      <c r="G621" t="s">
        <v>493</v>
      </c>
      <c r="H621" t="s">
        <v>548</v>
      </c>
      <c r="I621" t="s">
        <v>1690</v>
      </c>
      <c r="J621" t="s">
        <v>1471</v>
      </c>
      <c r="K621" t="s">
        <v>517</v>
      </c>
      <c r="L621" t="s">
        <v>518</v>
      </c>
    </row>
    <row r="622" spans="2:12">
      <c r="B622" t="s">
        <v>1725</v>
      </c>
      <c r="C622" t="s">
        <v>1726</v>
      </c>
      <c r="D622" t="s">
        <v>512</v>
      </c>
      <c r="E622" t="s">
        <v>513</v>
      </c>
      <c r="F622" t="s">
        <v>485</v>
      </c>
      <c r="G622" t="s">
        <v>493</v>
      </c>
      <c r="H622" t="s">
        <v>548</v>
      </c>
      <c r="I622" t="s">
        <v>1690</v>
      </c>
      <c r="J622" t="s">
        <v>1471</v>
      </c>
      <c r="K622" t="s">
        <v>517</v>
      </c>
      <c r="L622" t="s">
        <v>518</v>
      </c>
    </row>
    <row r="623" spans="2:12">
      <c r="B623" t="s">
        <v>1727</v>
      </c>
      <c r="C623" t="s">
        <v>1728</v>
      </c>
      <c r="D623" t="s">
        <v>512</v>
      </c>
      <c r="E623" t="s">
        <v>513</v>
      </c>
      <c r="F623" t="s">
        <v>485</v>
      </c>
      <c r="G623" t="s">
        <v>493</v>
      </c>
      <c r="H623" t="s">
        <v>548</v>
      </c>
      <c r="I623" t="s">
        <v>1690</v>
      </c>
      <c r="J623" t="s">
        <v>1471</v>
      </c>
      <c r="K623" t="s">
        <v>517</v>
      </c>
      <c r="L623" t="s">
        <v>518</v>
      </c>
    </row>
    <row r="624" spans="2:12">
      <c r="B624" t="s">
        <v>1729</v>
      </c>
      <c r="C624" t="s">
        <v>1730</v>
      </c>
      <c r="D624" t="s">
        <v>512</v>
      </c>
      <c r="E624" t="s">
        <v>513</v>
      </c>
      <c r="F624" t="s">
        <v>485</v>
      </c>
      <c r="G624" t="s">
        <v>493</v>
      </c>
      <c r="H624" t="s">
        <v>548</v>
      </c>
      <c r="I624" t="s">
        <v>1690</v>
      </c>
      <c r="J624" t="s">
        <v>1471</v>
      </c>
      <c r="K624" t="s">
        <v>517</v>
      </c>
      <c r="L624" t="s">
        <v>518</v>
      </c>
    </row>
    <row r="625" spans="2:12">
      <c r="B625" t="s">
        <v>1731</v>
      </c>
      <c r="C625" t="s">
        <v>1732</v>
      </c>
      <c r="D625" t="s">
        <v>512</v>
      </c>
      <c r="E625" t="s">
        <v>513</v>
      </c>
      <c r="F625" t="s">
        <v>485</v>
      </c>
      <c r="G625" t="s">
        <v>493</v>
      </c>
      <c r="H625" t="s">
        <v>548</v>
      </c>
      <c r="I625" t="s">
        <v>1690</v>
      </c>
      <c r="J625" t="s">
        <v>1471</v>
      </c>
      <c r="K625" t="s">
        <v>517</v>
      </c>
      <c r="L625" t="s">
        <v>518</v>
      </c>
    </row>
    <row r="626" spans="2:12">
      <c r="B626" t="s">
        <v>1733</v>
      </c>
      <c r="C626" t="s">
        <v>1734</v>
      </c>
      <c r="D626" t="s">
        <v>512</v>
      </c>
      <c r="E626" t="s">
        <v>513</v>
      </c>
      <c r="F626" t="s">
        <v>485</v>
      </c>
      <c r="G626" t="s">
        <v>493</v>
      </c>
      <c r="H626" t="s">
        <v>548</v>
      </c>
      <c r="I626" t="s">
        <v>1690</v>
      </c>
      <c r="J626" t="s">
        <v>1471</v>
      </c>
      <c r="K626" t="s">
        <v>517</v>
      </c>
      <c r="L626" t="s">
        <v>518</v>
      </c>
    </row>
    <row r="627" spans="2:12">
      <c r="B627" t="s">
        <v>1735</v>
      </c>
      <c r="C627" t="s">
        <v>1736</v>
      </c>
      <c r="D627" t="s">
        <v>512</v>
      </c>
      <c r="E627" t="s">
        <v>513</v>
      </c>
      <c r="F627" t="s">
        <v>485</v>
      </c>
      <c r="G627" t="s">
        <v>493</v>
      </c>
      <c r="H627" t="s">
        <v>548</v>
      </c>
      <c r="I627" t="s">
        <v>1690</v>
      </c>
      <c r="J627" t="s">
        <v>1471</v>
      </c>
      <c r="K627" t="s">
        <v>517</v>
      </c>
      <c r="L627" t="s">
        <v>518</v>
      </c>
    </row>
    <row r="628" spans="2:12">
      <c r="B628" t="s">
        <v>1737</v>
      </c>
      <c r="C628" t="s">
        <v>1738</v>
      </c>
      <c r="D628" t="s">
        <v>512</v>
      </c>
      <c r="E628" t="s">
        <v>513</v>
      </c>
      <c r="F628" t="s">
        <v>485</v>
      </c>
      <c r="G628" t="s">
        <v>493</v>
      </c>
      <c r="H628" t="s">
        <v>548</v>
      </c>
      <c r="I628" t="s">
        <v>1690</v>
      </c>
      <c r="J628" t="s">
        <v>1471</v>
      </c>
      <c r="K628" t="s">
        <v>517</v>
      </c>
      <c r="L628" t="s">
        <v>518</v>
      </c>
    </row>
    <row r="629" spans="2:12">
      <c r="B629" t="s">
        <v>1739</v>
      </c>
      <c r="C629" t="s">
        <v>1740</v>
      </c>
      <c r="D629" t="s">
        <v>512</v>
      </c>
      <c r="E629" t="s">
        <v>513</v>
      </c>
      <c r="F629" t="s">
        <v>485</v>
      </c>
      <c r="G629" t="s">
        <v>493</v>
      </c>
      <c r="H629" t="s">
        <v>548</v>
      </c>
      <c r="I629" t="s">
        <v>1690</v>
      </c>
      <c r="J629" t="s">
        <v>1471</v>
      </c>
      <c r="K629" t="s">
        <v>517</v>
      </c>
      <c r="L629" t="s">
        <v>518</v>
      </c>
    </row>
    <row r="630" spans="2:12">
      <c r="B630" t="s">
        <v>1741</v>
      </c>
      <c r="C630" t="s">
        <v>1742</v>
      </c>
      <c r="D630" t="s">
        <v>512</v>
      </c>
      <c r="E630" t="s">
        <v>513</v>
      </c>
      <c r="F630" t="s">
        <v>485</v>
      </c>
      <c r="G630" t="s">
        <v>493</v>
      </c>
      <c r="H630" t="s">
        <v>548</v>
      </c>
      <c r="I630" t="s">
        <v>1690</v>
      </c>
      <c r="J630" t="s">
        <v>1471</v>
      </c>
      <c r="K630" t="s">
        <v>517</v>
      </c>
      <c r="L630" t="s">
        <v>518</v>
      </c>
    </row>
    <row r="631" spans="2:12">
      <c r="B631" t="s">
        <v>1743</v>
      </c>
      <c r="C631" t="s">
        <v>1744</v>
      </c>
      <c r="D631" t="s">
        <v>512</v>
      </c>
      <c r="E631" t="s">
        <v>513</v>
      </c>
      <c r="F631" t="s">
        <v>485</v>
      </c>
      <c r="G631" t="s">
        <v>493</v>
      </c>
      <c r="H631" t="s">
        <v>548</v>
      </c>
      <c r="I631" t="s">
        <v>1690</v>
      </c>
      <c r="J631" t="s">
        <v>1471</v>
      </c>
      <c r="K631" t="s">
        <v>517</v>
      </c>
      <c r="L631" t="s">
        <v>518</v>
      </c>
    </row>
    <row r="632" spans="2:12">
      <c r="B632" t="s">
        <v>1745</v>
      </c>
      <c r="C632" t="s">
        <v>1746</v>
      </c>
      <c r="D632" t="s">
        <v>512</v>
      </c>
      <c r="E632" t="s">
        <v>513</v>
      </c>
      <c r="F632" t="s">
        <v>485</v>
      </c>
      <c r="G632" t="s">
        <v>493</v>
      </c>
      <c r="H632" t="s">
        <v>548</v>
      </c>
      <c r="I632" t="s">
        <v>1690</v>
      </c>
      <c r="J632" t="s">
        <v>1471</v>
      </c>
      <c r="K632" t="s">
        <v>517</v>
      </c>
      <c r="L632" t="s">
        <v>518</v>
      </c>
    </row>
    <row r="633" spans="2:12">
      <c r="B633" t="s">
        <v>1747</v>
      </c>
      <c r="C633" t="s">
        <v>1748</v>
      </c>
      <c r="D633" t="s">
        <v>512</v>
      </c>
      <c r="E633" t="s">
        <v>513</v>
      </c>
      <c r="F633" t="s">
        <v>485</v>
      </c>
      <c r="G633" t="s">
        <v>493</v>
      </c>
      <c r="H633" t="s">
        <v>548</v>
      </c>
      <c r="I633" t="s">
        <v>1690</v>
      </c>
      <c r="J633" t="s">
        <v>1471</v>
      </c>
      <c r="K633" t="s">
        <v>517</v>
      </c>
      <c r="L633" t="s">
        <v>518</v>
      </c>
    </row>
    <row r="634" spans="2:12">
      <c r="B634" t="s">
        <v>1749</v>
      </c>
      <c r="C634" t="s">
        <v>1750</v>
      </c>
      <c r="D634" t="s">
        <v>512</v>
      </c>
      <c r="E634" t="s">
        <v>513</v>
      </c>
      <c r="F634" t="s">
        <v>485</v>
      </c>
      <c r="G634" t="s">
        <v>493</v>
      </c>
      <c r="H634" t="s">
        <v>548</v>
      </c>
      <c r="I634" t="s">
        <v>1690</v>
      </c>
      <c r="J634" t="s">
        <v>1471</v>
      </c>
      <c r="K634" t="s">
        <v>517</v>
      </c>
      <c r="L634" t="s">
        <v>518</v>
      </c>
    </row>
    <row r="635" spans="2:12">
      <c r="B635" t="s">
        <v>1751</v>
      </c>
      <c r="C635" t="s">
        <v>1752</v>
      </c>
      <c r="D635" t="s">
        <v>512</v>
      </c>
      <c r="E635" t="s">
        <v>513</v>
      </c>
      <c r="F635" t="s">
        <v>485</v>
      </c>
      <c r="G635" t="s">
        <v>493</v>
      </c>
      <c r="H635" t="s">
        <v>514</v>
      </c>
      <c r="I635" t="s">
        <v>515</v>
      </c>
      <c r="J635" t="s">
        <v>1471</v>
      </c>
      <c r="K635" t="s">
        <v>517</v>
      </c>
      <c r="L635" t="s">
        <v>518</v>
      </c>
    </row>
    <row r="636" spans="2:12">
      <c r="B636" t="s">
        <v>1753</v>
      </c>
      <c r="C636" t="s">
        <v>1754</v>
      </c>
      <c r="D636" t="s">
        <v>512</v>
      </c>
      <c r="E636" t="s">
        <v>513</v>
      </c>
      <c r="F636" t="s">
        <v>485</v>
      </c>
      <c r="G636" t="s">
        <v>493</v>
      </c>
      <c r="H636" t="s">
        <v>514</v>
      </c>
      <c r="I636" t="s">
        <v>515</v>
      </c>
      <c r="J636" t="s">
        <v>1471</v>
      </c>
      <c r="K636" t="s">
        <v>517</v>
      </c>
      <c r="L636" t="s">
        <v>518</v>
      </c>
    </row>
    <row r="637" spans="2:12">
      <c r="B637" t="s">
        <v>1755</v>
      </c>
      <c r="C637" t="s">
        <v>1756</v>
      </c>
      <c r="D637" t="s">
        <v>512</v>
      </c>
      <c r="E637" t="s">
        <v>513</v>
      </c>
      <c r="F637" t="s">
        <v>485</v>
      </c>
      <c r="G637" t="s">
        <v>493</v>
      </c>
      <c r="H637" t="s">
        <v>514</v>
      </c>
      <c r="I637" t="s">
        <v>515</v>
      </c>
      <c r="J637" t="s">
        <v>1471</v>
      </c>
      <c r="K637" t="s">
        <v>517</v>
      </c>
      <c r="L637" t="s">
        <v>518</v>
      </c>
    </row>
    <row r="638" spans="2:12">
      <c r="B638" t="s">
        <v>1757</v>
      </c>
      <c r="C638" t="s">
        <v>1758</v>
      </c>
      <c r="D638" t="s">
        <v>512</v>
      </c>
      <c r="E638" t="s">
        <v>513</v>
      </c>
      <c r="F638" t="s">
        <v>485</v>
      </c>
      <c r="G638" t="s">
        <v>493</v>
      </c>
      <c r="H638" t="s">
        <v>514</v>
      </c>
      <c r="I638" t="s">
        <v>515</v>
      </c>
      <c r="J638" t="s">
        <v>1471</v>
      </c>
      <c r="K638" t="s">
        <v>517</v>
      </c>
      <c r="L638" t="s">
        <v>518</v>
      </c>
    </row>
    <row r="639" spans="2:12">
      <c r="B639" t="s">
        <v>1759</v>
      </c>
      <c r="C639" t="s">
        <v>1760</v>
      </c>
      <c r="D639" t="s">
        <v>512</v>
      </c>
      <c r="E639" t="s">
        <v>513</v>
      </c>
      <c r="F639" t="s">
        <v>485</v>
      </c>
      <c r="G639" t="s">
        <v>493</v>
      </c>
      <c r="H639" t="s">
        <v>514</v>
      </c>
      <c r="I639" t="s">
        <v>515</v>
      </c>
      <c r="J639" t="s">
        <v>1471</v>
      </c>
      <c r="K639" t="s">
        <v>517</v>
      </c>
      <c r="L639" t="s">
        <v>518</v>
      </c>
    </row>
    <row r="640" spans="2:12">
      <c r="B640" t="s">
        <v>1761</v>
      </c>
      <c r="C640" t="s">
        <v>1762</v>
      </c>
      <c r="D640" t="s">
        <v>512</v>
      </c>
      <c r="E640" t="s">
        <v>513</v>
      </c>
      <c r="F640" t="s">
        <v>485</v>
      </c>
      <c r="G640" t="s">
        <v>493</v>
      </c>
      <c r="H640" t="s">
        <v>514</v>
      </c>
      <c r="I640" t="s">
        <v>515</v>
      </c>
      <c r="J640" t="s">
        <v>1471</v>
      </c>
      <c r="K640" t="s">
        <v>517</v>
      </c>
      <c r="L640" t="s">
        <v>518</v>
      </c>
    </row>
    <row r="641" spans="2:12">
      <c r="B641" t="s">
        <v>1763</v>
      </c>
      <c r="C641" t="s">
        <v>1764</v>
      </c>
      <c r="D641" t="s">
        <v>512</v>
      </c>
      <c r="E641" t="s">
        <v>513</v>
      </c>
      <c r="F641" t="s">
        <v>485</v>
      </c>
      <c r="G641" t="s">
        <v>493</v>
      </c>
      <c r="H641" t="s">
        <v>514</v>
      </c>
      <c r="I641" t="s">
        <v>515</v>
      </c>
      <c r="J641" t="s">
        <v>1471</v>
      </c>
      <c r="K641" t="s">
        <v>517</v>
      </c>
      <c r="L641" t="s">
        <v>518</v>
      </c>
    </row>
    <row r="642" spans="2:12">
      <c r="B642" t="s">
        <v>1765</v>
      </c>
      <c r="C642" t="s">
        <v>1766</v>
      </c>
      <c r="D642" t="s">
        <v>512</v>
      </c>
      <c r="E642" t="s">
        <v>513</v>
      </c>
      <c r="F642" t="s">
        <v>485</v>
      </c>
      <c r="G642" t="s">
        <v>493</v>
      </c>
      <c r="H642" t="s">
        <v>514</v>
      </c>
      <c r="I642" t="s">
        <v>515</v>
      </c>
      <c r="J642" t="s">
        <v>1471</v>
      </c>
      <c r="K642" t="s">
        <v>517</v>
      </c>
      <c r="L642" t="s">
        <v>518</v>
      </c>
    </row>
    <row r="643" spans="2:12">
      <c r="B643" t="s">
        <v>1767</v>
      </c>
      <c r="C643" t="s">
        <v>1768</v>
      </c>
      <c r="D643" t="s">
        <v>512</v>
      </c>
      <c r="E643" t="s">
        <v>513</v>
      </c>
      <c r="F643" t="s">
        <v>485</v>
      </c>
      <c r="G643" t="s">
        <v>493</v>
      </c>
      <c r="H643" t="s">
        <v>514</v>
      </c>
      <c r="I643" t="s">
        <v>515</v>
      </c>
      <c r="J643" t="s">
        <v>1471</v>
      </c>
      <c r="K643" t="s">
        <v>517</v>
      </c>
      <c r="L643" t="s">
        <v>518</v>
      </c>
    </row>
    <row r="644" spans="2:12">
      <c r="B644" t="s">
        <v>1769</v>
      </c>
      <c r="C644" t="s">
        <v>1770</v>
      </c>
      <c r="D644" t="s">
        <v>512</v>
      </c>
      <c r="E644" t="s">
        <v>513</v>
      </c>
      <c r="F644" t="s">
        <v>485</v>
      </c>
      <c r="G644" t="s">
        <v>493</v>
      </c>
      <c r="H644" t="s">
        <v>514</v>
      </c>
      <c r="I644" t="s">
        <v>515</v>
      </c>
      <c r="J644" t="s">
        <v>1471</v>
      </c>
      <c r="K644" t="s">
        <v>517</v>
      </c>
      <c r="L644" t="s">
        <v>518</v>
      </c>
    </row>
    <row r="645" spans="2:12">
      <c r="B645" t="s">
        <v>1771</v>
      </c>
      <c r="C645" t="s">
        <v>1772</v>
      </c>
      <c r="D645" t="s">
        <v>512</v>
      </c>
      <c r="E645" t="s">
        <v>513</v>
      </c>
      <c r="F645" t="s">
        <v>485</v>
      </c>
      <c r="G645" t="s">
        <v>493</v>
      </c>
      <c r="H645" t="s">
        <v>514</v>
      </c>
      <c r="I645" t="s">
        <v>515</v>
      </c>
      <c r="J645" t="s">
        <v>1471</v>
      </c>
      <c r="K645" t="s">
        <v>517</v>
      </c>
      <c r="L645" t="s">
        <v>518</v>
      </c>
    </row>
    <row r="646" spans="2:12">
      <c r="B646" t="s">
        <v>1773</v>
      </c>
      <c r="C646" t="s">
        <v>1774</v>
      </c>
      <c r="D646" t="s">
        <v>512</v>
      </c>
      <c r="E646" t="s">
        <v>513</v>
      </c>
      <c r="F646" t="s">
        <v>485</v>
      </c>
      <c r="G646" t="s">
        <v>493</v>
      </c>
      <c r="H646" t="s">
        <v>514</v>
      </c>
      <c r="I646" t="s">
        <v>515</v>
      </c>
      <c r="J646" t="s">
        <v>1471</v>
      </c>
      <c r="K646" t="s">
        <v>517</v>
      </c>
      <c r="L646" t="s">
        <v>518</v>
      </c>
    </row>
    <row r="647" spans="2:12">
      <c r="B647" t="s">
        <v>1775</v>
      </c>
      <c r="C647" t="s">
        <v>1776</v>
      </c>
      <c r="D647" t="s">
        <v>512</v>
      </c>
      <c r="E647" t="s">
        <v>513</v>
      </c>
      <c r="F647" t="s">
        <v>485</v>
      </c>
      <c r="G647" t="s">
        <v>493</v>
      </c>
      <c r="H647" t="s">
        <v>514</v>
      </c>
      <c r="I647" t="s">
        <v>515</v>
      </c>
      <c r="J647" t="s">
        <v>1471</v>
      </c>
      <c r="K647" t="s">
        <v>517</v>
      </c>
      <c r="L647" t="s">
        <v>518</v>
      </c>
    </row>
    <row r="648" spans="2:12">
      <c r="B648" t="s">
        <v>1777</v>
      </c>
      <c r="C648" t="s">
        <v>1778</v>
      </c>
      <c r="D648" t="s">
        <v>512</v>
      </c>
      <c r="E648" t="s">
        <v>513</v>
      </c>
      <c r="F648" t="s">
        <v>485</v>
      </c>
      <c r="G648" t="s">
        <v>493</v>
      </c>
      <c r="H648" t="s">
        <v>514</v>
      </c>
      <c r="I648" t="s">
        <v>515</v>
      </c>
      <c r="J648" t="s">
        <v>1471</v>
      </c>
      <c r="K648" t="s">
        <v>517</v>
      </c>
      <c r="L648" t="s">
        <v>518</v>
      </c>
    </row>
    <row r="649" spans="2:12">
      <c r="B649" t="s">
        <v>1779</v>
      </c>
      <c r="C649" t="s">
        <v>1780</v>
      </c>
      <c r="D649" t="s">
        <v>512</v>
      </c>
      <c r="E649" t="s">
        <v>513</v>
      </c>
      <c r="F649" t="s">
        <v>485</v>
      </c>
      <c r="G649" t="s">
        <v>493</v>
      </c>
      <c r="H649" t="s">
        <v>514</v>
      </c>
      <c r="I649" t="s">
        <v>515</v>
      </c>
      <c r="J649" t="s">
        <v>1471</v>
      </c>
      <c r="K649" t="s">
        <v>517</v>
      </c>
      <c r="L649" t="s">
        <v>518</v>
      </c>
    </row>
    <row r="650" spans="2:12">
      <c r="B650" t="s">
        <v>1781</v>
      </c>
      <c r="C650" t="s">
        <v>1782</v>
      </c>
      <c r="D650" t="s">
        <v>512</v>
      </c>
      <c r="E650" t="s">
        <v>513</v>
      </c>
      <c r="F650" t="s">
        <v>485</v>
      </c>
      <c r="G650" t="s">
        <v>493</v>
      </c>
      <c r="H650" t="s">
        <v>514</v>
      </c>
      <c r="I650" t="s">
        <v>515</v>
      </c>
      <c r="J650" t="s">
        <v>1471</v>
      </c>
      <c r="K650" t="s">
        <v>517</v>
      </c>
      <c r="L650" t="s">
        <v>518</v>
      </c>
    </row>
    <row r="651" spans="2:12">
      <c r="B651" t="s">
        <v>1783</v>
      </c>
      <c r="C651" t="s">
        <v>1784</v>
      </c>
      <c r="D651" t="s">
        <v>512</v>
      </c>
      <c r="E651" t="s">
        <v>513</v>
      </c>
      <c r="F651" t="s">
        <v>485</v>
      </c>
      <c r="G651" t="s">
        <v>493</v>
      </c>
      <c r="H651" t="s">
        <v>514</v>
      </c>
      <c r="I651" t="s">
        <v>515</v>
      </c>
      <c r="J651" t="s">
        <v>1471</v>
      </c>
      <c r="K651" t="s">
        <v>517</v>
      </c>
      <c r="L651" t="s">
        <v>518</v>
      </c>
    </row>
    <row r="652" spans="2:12">
      <c r="B652" t="s">
        <v>1785</v>
      </c>
      <c r="C652" t="s">
        <v>1786</v>
      </c>
      <c r="D652" t="s">
        <v>512</v>
      </c>
      <c r="E652" t="s">
        <v>513</v>
      </c>
      <c r="F652" t="s">
        <v>485</v>
      </c>
      <c r="G652" t="s">
        <v>493</v>
      </c>
      <c r="H652" t="s">
        <v>514</v>
      </c>
      <c r="I652" t="s">
        <v>515</v>
      </c>
      <c r="J652" t="s">
        <v>1471</v>
      </c>
      <c r="K652" t="s">
        <v>517</v>
      </c>
      <c r="L652" t="s">
        <v>518</v>
      </c>
    </row>
    <row r="653" spans="2:12">
      <c r="B653" t="s">
        <v>1787</v>
      </c>
      <c r="C653" t="s">
        <v>1788</v>
      </c>
      <c r="D653" t="s">
        <v>512</v>
      </c>
      <c r="E653" t="s">
        <v>513</v>
      </c>
      <c r="F653" t="s">
        <v>485</v>
      </c>
      <c r="G653" t="s">
        <v>493</v>
      </c>
      <c r="H653" t="s">
        <v>514</v>
      </c>
      <c r="I653" t="s">
        <v>515</v>
      </c>
      <c r="J653" t="s">
        <v>1471</v>
      </c>
      <c r="K653" t="s">
        <v>517</v>
      </c>
      <c r="L653" t="s">
        <v>518</v>
      </c>
    </row>
    <row r="654" spans="2:12">
      <c r="B654" t="s">
        <v>1789</v>
      </c>
      <c r="C654" t="s">
        <v>1790</v>
      </c>
      <c r="D654" t="s">
        <v>512</v>
      </c>
      <c r="E654" t="s">
        <v>513</v>
      </c>
      <c r="F654" t="s">
        <v>485</v>
      </c>
      <c r="G654" t="s">
        <v>493</v>
      </c>
      <c r="H654" t="s">
        <v>514</v>
      </c>
      <c r="I654" t="s">
        <v>515</v>
      </c>
      <c r="J654" t="s">
        <v>1471</v>
      </c>
      <c r="K654" t="s">
        <v>517</v>
      </c>
      <c r="L654" t="s">
        <v>518</v>
      </c>
    </row>
    <row r="655" spans="2:12">
      <c r="B655" t="s">
        <v>1791</v>
      </c>
      <c r="C655" t="s">
        <v>1792</v>
      </c>
      <c r="D655" t="s">
        <v>512</v>
      </c>
      <c r="E655" t="s">
        <v>513</v>
      </c>
      <c r="F655" t="s">
        <v>485</v>
      </c>
      <c r="G655" t="s">
        <v>493</v>
      </c>
      <c r="H655" t="s">
        <v>514</v>
      </c>
      <c r="I655" t="s">
        <v>515</v>
      </c>
      <c r="J655" t="s">
        <v>1471</v>
      </c>
      <c r="K655" t="s">
        <v>517</v>
      </c>
      <c r="L655" t="s">
        <v>518</v>
      </c>
    </row>
    <row r="656" spans="2:12">
      <c r="B656" t="s">
        <v>1793</v>
      </c>
      <c r="C656" t="s">
        <v>1794</v>
      </c>
      <c r="D656" t="s">
        <v>512</v>
      </c>
      <c r="E656" t="s">
        <v>513</v>
      </c>
      <c r="F656" t="s">
        <v>485</v>
      </c>
      <c r="G656" t="s">
        <v>493</v>
      </c>
      <c r="H656" t="s">
        <v>514</v>
      </c>
      <c r="I656" t="s">
        <v>515</v>
      </c>
      <c r="J656" t="s">
        <v>1471</v>
      </c>
      <c r="K656" t="s">
        <v>517</v>
      </c>
      <c r="L656" t="s">
        <v>518</v>
      </c>
    </row>
    <row r="657" spans="2:12">
      <c r="B657" t="s">
        <v>1795</v>
      </c>
      <c r="C657" t="s">
        <v>1796</v>
      </c>
      <c r="D657" t="s">
        <v>512</v>
      </c>
      <c r="E657" t="s">
        <v>513</v>
      </c>
      <c r="F657" t="s">
        <v>485</v>
      </c>
      <c r="G657" t="s">
        <v>493</v>
      </c>
      <c r="H657" t="s">
        <v>514</v>
      </c>
      <c r="I657" t="s">
        <v>515</v>
      </c>
      <c r="J657" t="s">
        <v>1471</v>
      </c>
      <c r="K657" t="s">
        <v>517</v>
      </c>
      <c r="L657" t="s">
        <v>518</v>
      </c>
    </row>
    <row r="658" spans="2:12">
      <c r="B658" t="s">
        <v>1797</v>
      </c>
      <c r="C658" t="s">
        <v>1798</v>
      </c>
      <c r="D658" t="s">
        <v>512</v>
      </c>
      <c r="E658" t="s">
        <v>513</v>
      </c>
      <c r="F658" t="s">
        <v>485</v>
      </c>
      <c r="G658" t="s">
        <v>493</v>
      </c>
      <c r="H658" t="s">
        <v>514</v>
      </c>
      <c r="I658" t="s">
        <v>515</v>
      </c>
      <c r="J658" t="s">
        <v>1471</v>
      </c>
      <c r="K658" t="s">
        <v>517</v>
      </c>
      <c r="L658" t="s">
        <v>518</v>
      </c>
    </row>
    <row r="659" spans="2:12">
      <c r="B659" t="s">
        <v>1799</v>
      </c>
      <c r="C659" t="s">
        <v>1800</v>
      </c>
      <c r="D659" t="s">
        <v>512</v>
      </c>
      <c r="E659" t="s">
        <v>513</v>
      </c>
      <c r="F659" t="s">
        <v>485</v>
      </c>
      <c r="G659" t="s">
        <v>493</v>
      </c>
      <c r="H659" t="s">
        <v>514</v>
      </c>
      <c r="I659" t="s">
        <v>515</v>
      </c>
      <c r="J659" t="s">
        <v>1471</v>
      </c>
      <c r="K659" t="s">
        <v>517</v>
      </c>
      <c r="L659" t="s">
        <v>518</v>
      </c>
    </row>
    <row r="660" spans="2:12">
      <c r="B660" t="s">
        <v>1801</v>
      </c>
      <c r="C660" t="s">
        <v>1802</v>
      </c>
      <c r="D660" t="s">
        <v>512</v>
      </c>
      <c r="E660" t="s">
        <v>513</v>
      </c>
      <c r="F660" t="s">
        <v>485</v>
      </c>
      <c r="G660" t="s">
        <v>493</v>
      </c>
      <c r="H660" t="s">
        <v>514</v>
      </c>
      <c r="I660" t="s">
        <v>515</v>
      </c>
      <c r="J660" t="s">
        <v>1471</v>
      </c>
      <c r="K660" t="s">
        <v>517</v>
      </c>
      <c r="L660" t="s">
        <v>518</v>
      </c>
    </row>
    <row r="661" spans="2:12">
      <c r="B661" t="s">
        <v>1803</v>
      </c>
      <c r="C661" t="s">
        <v>1804</v>
      </c>
      <c r="D661" t="s">
        <v>512</v>
      </c>
      <c r="E661" t="s">
        <v>513</v>
      </c>
      <c r="F661" t="s">
        <v>485</v>
      </c>
      <c r="G661" t="s">
        <v>493</v>
      </c>
      <c r="H661" t="s">
        <v>514</v>
      </c>
      <c r="I661" t="s">
        <v>515</v>
      </c>
      <c r="J661" t="s">
        <v>1471</v>
      </c>
      <c r="K661" t="s">
        <v>517</v>
      </c>
      <c r="L661" t="s">
        <v>518</v>
      </c>
    </row>
    <row r="662" spans="2:12">
      <c r="B662" t="s">
        <v>1805</v>
      </c>
      <c r="C662" t="s">
        <v>1806</v>
      </c>
      <c r="D662" t="s">
        <v>512</v>
      </c>
      <c r="E662" t="s">
        <v>513</v>
      </c>
      <c r="F662" t="s">
        <v>485</v>
      </c>
      <c r="G662" t="s">
        <v>493</v>
      </c>
      <c r="H662" t="s">
        <v>514</v>
      </c>
      <c r="I662" t="s">
        <v>515</v>
      </c>
      <c r="J662" t="s">
        <v>1471</v>
      </c>
      <c r="K662" t="s">
        <v>517</v>
      </c>
      <c r="L662" t="s">
        <v>518</v>
      </c>
    </row>
    <row r="663" spans="2:12">
      <c r="B663" t="s">
        <v>1807</v>
      </c>
      <c r="C663" t="s">
        <v>1808</v>
      </c>
      <c r="D663" t="s">
        <v>512</v>
      </c>
      <c r="E663" t="s">
        <v>513</v>
      </c>
      <c r="F663" t="s">
        <v>485</v>
      </c>
      <c r="G663" t="s">
        <v>493</v>
      </c>
      <c r="H663" t="s">
        <v>514</v>
      </c>
      <c r="I663" t="s">
        <v>515</v>
      </c>
      <c r="J663" t="s">
        <v>1471</v>
      </c>
      <c r="K663" t="s">
        <v>517</v>
      </c>
      <c r="L663" t="s">
        <v>518</v>
      </c>
    </row>
    <row r="664" spans="2:12">
      <c r="B664" t="s">
        <v>1809</v>
      </c>
      <c r="C664" t="s">
        <v>1810</v>
      </c>
      <c r="D664" t="s">
        <v>512</v>
      </c>
      <c r="E664" t="s">
        <v>513</v>
      </c>
      <c r="F664" t="s">
        <v>485</v>
      </c>
      <c r="G664" t="s">
        <v>493</v>
      </c>
      <c r="H664" t="s">
        <v>514</v>
      </c>
      <c r="I664" t="s">
        <v>515</v>
      </c>
      <c r="J664" t="s">
        <v>1471</v>
      </c>
      <c r="K664" t="s">
        <v>517</v>
      </c>
      <c r="L664" t="s">
        <v>518</v>
      </c>
    </row>
    <row r="665" spans="2:12">
      <c r="B665" t="s">
        <v>1811</v>
      </c>
      <c r="C665" t="s">
        <v>1812</v>
      </c>
      <c r="D665" t="s">
        <v>512</v>
      </c>
      <c r="E665" t="s">
        <v>513</v>
      </c>
      <c r="F665" t="s">
        <v>485</v>
      </c>
      <c r="G665" t="s">
        <v>493</v>
      </c>
      <c r="H665" t="s">
        <v>514</v>
      </c>
      <c r="I665" t="s">
        <v>515</v>
      </c>
      <c r="J665" t="s">
        <v>1471</v>
      </c>
      <c r="K665" t="s">
        <v>517</v>
      </c>
      <c r="L665" t="s">
        <v>518</v>
      </c>
    </row>
    <row r="666" spans="2:12">
      <c r="B666" t="s">
        <v>1813</v>
      </c>
      <c r="C666" t="s">
        <v>1814</v>
      </c>
      <c r="D666" t="s">
        <v>512</v>
      </c>
      <c r="E666" t="s">
        <v>513</v>
      </c>
      <c r="F666" t="s">
        <v>485</v>
      </c>
      <c r="G666" t="s">
        <v>493</v>
      </c>
      <c r="H666" t="s">
        <v>514</v>
      </c>
      <c r="I666" t="s">
        <v>515</v>
      </c>
      <c r="J666" t="s">
        <v>1471</v>
      </c>
      <c r="K666" t="s">
        <v>517</v>
      </c>
      <c r="L666" t="s">
        <v>518</v>
      </c>
    </row>
    <row r="667" spans="2:12">
      <c r="B667" t="s">
        <v>1815</v>
      </c>
      <c r="C667" t="s">
        <v>1816</v>
      </c>
      <c r="D667" t="s">
        <v>512</v>
      </c>
      <c r="E667" t="s">
        <v>513</v>
      </c>
      <c r="F667" t="s">
        <v>485</v>
      </c>
      <c r="G667" t="s">
        <v>493</v>
      </c>
      <c r="H667" t="s">
        <v>514</v>
      </c>
      <c r="I667" t="s">
        <v>515</v>
      </c>
      <c r="J667" t="s">
        <v>1471</v>
      </c>
      <c r="K667" t="s">
        <v>517</v>
      </c>
      <c r="L667" t="s">
        <v>518</v>
      </c>
    </row>
    <row r="668" spans="2:12">
      <c r="B668" t="s">
        <v>1817</v>
      </c>
      <c r="C668" t="s">
        <v>1818</v>
      </c>
      <c r="D668" t="s">
        <v>512</v>
      </c>
      <c r="E668" t="s">
        <v>513</v>
      </c>
      <c r="F668" t="s">
        <v>485</v>
      </c>
      <c r="G668" t="s">
        <v>493</v>
      </c>
      <c r="H668" t="s">
        <v>514</v>
      </c>
      <c r="I668" t="s">
        <v>515</v>
      </c>
      <c r="J668" t="s">
        <v>1471</v>
      </c>
      <c r="K668" t="s">
        <v>517</v>
      </c>
      <c r="L668" t="s">
        <v>518</v>
      </c>
    </row>
    <row r="669" spans="2:12">
      <c r="B669" t="s">
        <v>1819</v>
      </c>
      <c r="C669" t="s">
        <v>1820</v>
      </c>
      <c r="D669" t="s">
        <v>512</v>
      </c>
      <c r="E669" t="s">
        <v>513</v>
      </c>
      <c r="F669" t="s">
        <v>485</v>
      </c>
      <c r="G669" t="s">
        <v>493</v>
      </c>
      <c r="H669" t="s">
        <v>514</v>
      </c>
      <c r="I669" t="s">
        <v>515</v>
      </c>
      <c r="J669" t="s">
        <v>1471</v>
      </c>
      <c r="K669" t="s">
        <v>517</v>
      </c>
      <c r="L669" t="s">
        <v>518</v>
      </c>
    </row>
    <row r="670" spans="2:12">
      <c r="B670" t="s">
        <v>1821</v>
      </c>
      <c r="C670" t="s">
        <v>1822</v>
      </c>
      <c r="D670" t="s">
        <v>512</v>
      </c>
      <c r="E670" t="s">
        <v>513</v>
      </c>
      <c r="F670" t="s">
        <v>485</v>
      </c>
      <c r="G670" t="s">
        <v>493</v>
      </c>
      <c r="H670" t="s">
        <v>514</v>
      </c>
      <c r="I670" t="s">
        <v>515</v>
      </c>
      <c r="J670" t="s">
        <v>1471</v>
      </c>
      <c r="K670" t="s">
        <v>517</v>
      </c>
      <c r="L670" t="s">
        <v>518</v>
      </c>
    </row>
    <row r="671" spans="2:12">
      <c r="B671" t="s">
        <v>1823</v>
      </c>
      <c r="C671" t="s">
        <v>1824</v>
      </c>
      <c r="D671" t="s">
        <v>512</v>
      </c>
      <c r="E671" t="s">
        <v>513</v>
      </c>
      <c r="F671" t="s">
        <v>485</v>
      </c>
      <c r="G671" t="s">
        <v>493</v>
      </c>
      <c r="H671" t="s">
        <v>514</v>
      </c>
      <c r="I671" t="s">
        <v>515</v>
      </c>
      <c r="J671" t="s">
        <v>1471</v>
      </c>
      <c r="K671" t="s">
        <v>517</v>
      </c>
      <c r="L671" t="s">
        <v>518</v>
      </c>
    </row>
    <row r="672" spans="2:12">
      <c r="B672" t="s">
        <v>1825</v>
      </c>
      <c r="C672" t="s">
        <v>1826</v>
      </c>
      <c r="D672" t="s">
        <v>512</v>
      </c>
      <c r="E672" t="s">
        <v>513</v>
      </c>
      <c r="F672" t="s">
        <v>485</v>
      </c>
      <c r="G672" t="s">
        <v>493</v>
      </c>
      <c r="H672" t="s">
        <v>514</v>
      </c>
      <c r="I672" t="s">
        <v>515</v>
      </c>
      <c r="J672" t="s">
        <v>1471</v>
      </c>
      <c r="K672" t="s">
        <v>517</v>
      </c>
      <c r="L672" t="s">
        <v>518</v>
      </c>
    </row>
    <row r="673" spans="2:12">
      <c r="B673" t="s">
        <v>1827</v>
      </c>
      <c r="C673" t="s">
        <v>1828</v>
      </c>
      <c r="D673" t="s">
        <v>512</v>
      </c>
      <c r="E673" t="s">
        <v>513</v>
      </c>
      <c r="F673" t="s">
        <v>485</v>
      </c>
      <c r="G673" t="s">
        <v>493</v>
      </c>
      <c r="H673" t="s">
        <v>514</v>
      </c>
      <c r="I673" t="s">
        <v>515</v>
      </c>
      <c r="J673" t="s">
        <v>1471</v>
      </c>
      <c r="K673" t="s">
        <v>517</v>
      </c>
      <c r="L673" t="s">
        <v>518</v>
      </c>
    </row>
    <row r="674" spans="2:12">
      <c r="B674" t="s">
        <v>1829</v>
      </c>
      <c r="C674" t="s">
        <v>1830</v>
      </c>
      <c r="D674" t="s">
        <v>512</v>
      </c>
      <c r="E674" t="s">
        <v>513</v>
      </c>
      <c r="F674" t="s">
        <v>485</v>
      </c>
      <c r="G674" t="s">
        <v>493</v>
      </c>
      <c r="H674" t="s">
        <v>514</v>
      </c>
      <c r="I674" t="s">
        <v>515</v>
      </c>
      <c r="J674" t="s">
        <v>1471</v>
      </c>
      <c r="K674" t="s">
        <v>517</v>
      </c>
      <c r="L674" t="s">
        <v>518</v>
      </c>
    </row>
    <row r="675" spans="2:12">
      <c r="B675" t="s">
        <v>1831</v>
      </c>
      <c r="C675" t="s">
        <v>1832</v>
      </c>
      <c r="D675" t="s">
        <v>512</v>
      </c>
      <c r="E675" t="s">
        <v>513</v>
      </c>
      <c r="F675" t="s">
        <v>485</v>
      </c>
      <c r="G675" t="s">
        <v>493</v>
      </c>
      <c r="H675" t="s">
        <v>514</v>
      </c>
      <c r="I675" t="s">
        <v>515</v>
      </c>
      <c r="J675" t="s">
        <v>1471</v>
      </c>
      <c r="K675" t="s">
        <v>517</v>
      </c>
      <c r="L675" t="s">
        <v>518</v>
      </c>
    </row>
    <row r="676" spans="2:12">
      <c r="B676" t="s">
        <v>1833</v>
      </c>
      <c r="C676" t="s">
        <v>1834</v>
      </c>
      <c r="D676" t="s">
        <v>512</v>
      </c>
      <c r="E676" t="s">
        <v>513</v>
      </c>
      <c r="F676" t="s">
        <v>485</v>
      </c>
      <c r="G676" t="s">
        <v>493</v>
      </c>
      <c r="H676" t="s">
        <v>514</v>
      </c>
      <c r="I676" t="s">
        <v>515</v>
      </c>
      <c r="J676" t="s">
        <v>1471</v>
      </c>
      <c r="K676" t="s">
        <v>517</v>
      </c>
      <c r="L676" t="s">
        <v>518</v>
      </c>
    </row>
    <row r="677" spans="2:12">
      <c r="B677" t="s">
        <v>1835</v>
      </c>
      <c r="C677" t="s">
        <v>1836</v>
      </c>
      <c r="D677" t="s">
        <v>512</v>
      </c>
      <c r="E677" t="s">
        <v>513</v>
      </c>
      <c r="F677" t="s">
        <v>485</v>
      </c>
      <c r="G677" t="s">
        <v>493</v>
      </c>
      <c r="H677" t="s">
        <v>514</v>
      </c>
      <c r="I677" t="s">
        <v>515</v>
      </c>
      <c r="J677" t="s">
        <v>1471</v>
      </c>
      <c r="K677" t="s">
        <v>517</v>
      </c>
      <c r="L677" t="s">
        <v>518</v>
      </c>
    </row>
    <row r="678" spans="2:12">
      <c r="B678" t="s">
        <v>1837</v>
      </c>
      <c r="C678" t="s">
        <v>1838</v>
      </c>
      <c r="D678" t="s">
        <v>512</v>
      </c>
      <c r="E678" t="s">
        <v>513</v>
      </c>
      <c r="F678" t="s">
        <v>485</v>
      </c>
      <c r="G678" t="s">
        <v>493</v>
      </c>
      <c r="H678" t="s">
        <v>514</v>
      </c>
      <c r="I678" t="s">
        <v>515</v>
      </c>
      <c r="J678" t="s">
        <v>1471</v>
      </c>
      <c r="K678" t="s">
        <v>517</v>
      </c>
      <c r="L678" t="s">
        <v>518</v>
      </c>
    </row>
    <row r="679" spans="2:12">
      <c r="B679" t="s">
        <v>1839</v>
      </c>
      <c r="C679" t="s">
        <v>1840</v>
      </c>
      <c r="D679" t="s">
        <v>512</v>
      </c>
      <c r="E679" t="s">
        <v>513</v>
      </c>
      <c r="F679" t="s">
        <v>485</v>
      </c>
      <c r="G679" t="s">
        <v>493</v>
      </c>
      <c r="H679" t="s">
        <v>514</v>
      </c>
      <c r="I679" t="s">
        <v>515</v>
      </c>
      <c r="J679" t="s">
        <v>1471</v>
      </c>
      <c r="K679" t="s">
        <v>517</v>
      </c>
      <c r="L679" t="s">
        <v>518</v>
      </c>
    </row>
    <row r="680" spans="2:12">
      <c r="B680" t="s">
        <v>1841</v>
      </c>
      <c r="C680" t="s">
        <v>1842</v>
      </c>
      <c r="D680" t="s">
        <v>512</v>
      </c>
      <c r="E680" t="s">
        <v>513</v>
      </c>
      <c r="F680" t="s">
        <v>485</v>
      </c>
      <c r="G680" t="s">
        <v>493</v>
      </c>
      <c r="H680" t="s">
        <v>514</v>
      </c>
      <c r="I680" t="s">
        <v>515</v>
      </c>
      <c r="J680" t="s">
        <v>1471</v>
      </c>
      <c r="K680" t="s">
        <v>517</v>
      </c>
      <c r="L680" t="s">
        <v>518</v>
      </c>
    </row>
    <row r="681" spans="2:12">
      <c r="B681" t="s">
        <v>1843</v>
      </c>
      <c r="C681" t="s">
        <v>1844</v>
      </c>
      <c r="D681" t="s">
        <v>512</v>
      </c>
      <c r="E681" t="s">
        <v>513</v>
      </c>
      <c r="F681" t="s">
        <v>485</v>
      </c>
      <c r="G681" t="s">
        <v>493</v>
      </c>
      <c r="H681" t="s">
        <v>514</v>
      </c>
      <c r="I681" t="s">
        <v>515</v>
      </c>
      <c r="J681" t="s">
        <v>1471</v>
      </c>
      <c r="K681" t="s">
        <v>517</v>
      </c>
      <c r="L681" t="s">
        <v>518</v>
      </c>
    </row>
    <row r="682" spans="2:12">
      <c r="B682" t="s">
        <v>1845</v>
      </c>
      <c r="C682" t="s">
        <v>1846</v>
      </c>
      <c r="D682" t="s">
        <v>512</v>
      </c>
      <c r="E682" t="s">
        <v>513</v>
      </c>
      <c r="F682" t="s">
        <v>485</v>
      </c>
      <c r="G682" t="s">
        <v>493</v>
      </c>
      <c r="H682" t="s">
        <v>514</v>
      </c>
      <c r="I682" t="s">
        <v>515</v>
      </c>
      <c r="J682" t="s">
        <v>1471</v>
      </c>
      <c r="K682" t="s">
        <v>517</v>
      </c>
      <c r="L682" t="s">
        <v>518</v>
      </c>
    </row>
    <row r="683" spans="2:12">
      <c r="B683" t="s">
        <v>1847</v>
      </c>
      <c r="C683" t="s">
        <v>1848</v>
      </c>
      <c r="D683" t="s">
        <v>512</v>
      </c>
      <c r="E683" t="s">
        <v>513</v>
      </c>
      <c r="F683" t="s">
        <v>485</v>
      </c>
      <c r="G683" t="s">
        <v>493</v>
      </c>
      <c r="H683" t="s">
        <v>514</v>
      </c>
      <c r="I683" t="s">
        <v>515</v>
      </c>
      <c r="J683" t="s">
        <v>1471</v>
      </c>
      <c r="K683" t="s">
        <v>517</v>
      </c>
      <c r="L683" t="s">
        <v>518</v>
      </c>
    </row>
    <row r="684" spans="2:12">
      <c r="B684" t="s">
        <v>1849</v>
      </c>
      <c r="C684" t="s">
        <v>1850</v>
      </c>
      <c r="D684" t="s">
        <v>512</v>
      </c>
      <c r="E684" t="s">
        <v>513</v>
      </c>
      <c r="F684" t="s">
        <v>485</v>
      </c>
      <c r="G684" t="s">
        <v>493</v>
      </c>
      <c r="H684" t="s">
        <v>514</v>
      </c>
      <c r="I684" t="s">
        <v>515</v>
      </c>
      <c r="J684" t="s">
        <v>1471</v>
      </c>
      <c r="K684" t="s">
        <v>517</v>
      </c>
      <c r="L684" t="s">
        <v>518</v>
      </c>
    </row>
    <row r="685" spans="2:12">
      <c r="B685" t="s">
        <v>1851</v>
      </c>
      <c r="C685" t="s">
        <v>1852</v>
      </c>
      <c r="D685" t="s">
        <v>512</v>
      </c>
      <c r="E685" t="s">
        <v>513</v>
      </c>
      <c r="F685" t="s">
        <v>485</v>
      </c>
      <c r="G685" t="s">
        <v>493</v>
      </c>
      <c r="H685" t="s">
        <v>514</v>
      </c>
      <c r="I685" t="s">
        <v>515</v>
      </c>
      <c r="J685" t="s">
        <v>1471</v>
      </c>
      <c r="K685" t="s">
        <v>517</v>
      </c>
      <c r="L685" t="s">
        <v>518</v>
      </c>
    </row>
    <row r="686" spans="2:12">
      <c r="B686" t="s">
        <v>1853</v>
      </c>
      <c r="C686" t="s">
        <v>1854</v>
      </c>
      <c r="D686" t="s">
        <v>512</v>
      </c>
      <c r="E686" t="s">
        <v>513</v>
      </c>
      <c r="F686" t="s">
        <v>485</v>
      </c>
      <c r="G686" t="s">
        <v>493</v>
      </c>
      <c r="H686" t="s">
        <v>514</v>
      </c>
      <c r="I686" t="s">
        <v>515</v>
      </c>
      <c r="J686" t="s">
        <v>1471</v>
      </c>
      <c r="K686" t="s">
        <v>517</v>
      </c>
      <c r="L686" t="s">
        <v>518</v>
      </c>
    </row>
    <row r="687" spans="2:12">
      <c r="B687" t="s">
        <v>1855</v>
      </c>
      <c r="C687" t="s">
        <v>1856</v>
      </c>
      <c r="D687" t="s">
        <v>512</v>
      </c>
      <c r="E687" t="s">
        <v>513</v>
      </c>
      <c r="F687" t="s">
        <v>485</v>
      </c>
      <c r="G687" t="s">
        <v>493</v>
      </c>
      <c r="H687" t="s">
        <v>514</v>
      </c>
      <c r="I687" t="s">
        <v>515</v>
      </c>
      <c r="J687" t="s">
        <v>1471</v>
      </c>
      <c r="K687" t="s">
        <v>517</v>
      </c>
      <c r="L687" t="s">
        <v>518</v>
      </c>
    </row>
    <row r="688" spans="2:12">
      <c r="B688" t="s">
        <v>1857</v>
      </c>
      <c r="C688" t="s">
        <v>1858</v>
      </c>
      <c r="D688" t="s">
        <v>512</v>
      </c>
      <c r="E688" t="s">
        <v>513</v>
      </c>
      <c r="F688" t="s">
        <v>485</v>
      </c>
      <c r="G688" t="s">
        <v>493</v>
      </c>
      <c r="H688" t="s">
        <v>514</v>
      </c>
      <c r="I688" t="s">
        <v>515</v>
      </c>
      <c r="J688" t="s">
        <v>1471</v>
      </c>
      <c r="K688" t="s">
        <v>517</v>
      </c>
      <c r="L688" t="s">
        <v>518</v>
      </c>
    </row>
    <row r="689" spans="2:12">
      <c r="B689" t="s">
        <v>1859</v>
      </c>
      <c r="C689" t="s">
        <v>1860</v>
      </c>
      <c r="D689" t="s">
        <v>512</v>
      </c>
      <c r="E689" t="s">
        <v>513</v>
      </c>
      <c r="F689" t="s">
        <v>485</v>
      </c>
      <c r="G689" t="s">
        <v>493</v>
      </c>
      <c r="H689" t="s">
        <v>514</v>
      </c>
      <c r="I689" t="s">
        <v>515</v>
      </c>
      <c r="J689" t="s">
        <v>1471</v>
      </c>
      <c r="K689" t="s">
        <v>517</v>
      </c>
      <c r="L689" t="s">
        <v>518</v>
      </c>
    </row>
    <row r="690" spans="2:12">
      <c r="B690" t="s">
        <v>1861</v>
      </c>
      <c r="C690" t="s">
        <v>1862</v>
      </c>
      <c r="D690" t="s">
        <v>512</v>
      </c>
      <c r="E690" t="s">
        <v>513</v>
      </c>
      <c r="F690" t="s">
        <v>485</v>
      </c>
      <c r="G690" t="s">
        <v>493</v>
      </c>
      <c r="H690" t="s">
        <v>514</v>
      </c>
      <c r="I690" t="s">
        <v>515</v>
      </c>
      <c r="J690" t="s">
        <v>1471</v>
      </c>
      <c r="K690" t="s">
        <v>517</v>
      </c>
      <c r="L690" t="s">
        <v>518</v>
      </c>
    </row>
    <row r="691" spans="2:12">
      <c r="B691" t="s">
        <v>1863</v>
      </c>
      <c r="C691" t="s">
        <v>1864</v>
      </c>
      <c r="D691" t="s">
        <v>512</v>
      </c>
      <c r="E691" t="s">
        <v>513</v>
      </c>
      <c r="F691" t="s">
        <v>485</v>
      </c>
      <c r="G691" t="s">
        <v>493</v>
      </c>
      <c r="H691" t="s">
        <v>514</v>
      </c>
      <c r="I691" t="s">
        <v>515</v>
      </c>
      <c r="J691" t="s">
        <v>1471</v>
      </c>
      <c r="K691" t="s">
        <v>517</v>
      </c>
      <c r="L691" t="s">
        <v>518</v>
      </c>
    </row>
    <row r="692" spans="2:12">
      <c r="B692" t="s">
        <v>1865</v>
      </c>
      <c r="C692" t="s">
        <v>1866</v>
      </c>
      <c r="D692" t="s">
        <v>512</v>
      </c>
      <c r="E692" t="s">
        <v>513</v>
      </c>
      <c r="F692" t="s">
        <v>485</v>
      </c>
      <c r="G692" t="s">
        <v>493</v>
      </c>
      <c r="H692" t="s">
        <v>514</v>
      </c>
      <c r="I692" t="s">
        <v>515</v>
      </c>
      <c r="J692" t="s">
        <v>1471</v>
      </c>
      <c r="K692" t="s">
        <v>517</v>
      </c>
      <c r="L692" t="s">
        <v>518</v>
      </c>
    </row>
    <row r="693" spans="2:12">
      <c r="B693" t="s">
        <v>1867</v>
      </c>
      <c r="C693" t="s">
        <v>1868</v>
      </c>
      <c r="D693" t="s">
        <v>512</v>
      </c>
      <c r="E693" t="s">
        <v>513</v>
      </c>
      <c r="F693" t="s">
        <v>485</v>
      </c>
      <c r="G693" t="s">
        <v>493</v>
      </c>
      <c r="H693" t="s">
        <v>514</v>
      </c>
      <c r="I693" t="s">
        <v>515</v>
      </c>
      <c r="J693" t="s">
        <v>1471</v>
      </c>
      <c r="K693" t="s">
        <v>517</v>
      </c>
      <c r="L693" t="s">
        <v>518</v>
      </c>
    </row>
    <row r="694" spans="2:12">
      <c r="B694" t="s">
        <v>1869</v>
      </c>
      <c r="C694" t="s">
        <v>1870</v>
      </c>
      <c r="D694" t="s">
        <v>512</v>
      </c>
      <c r="E694" t="s">
        <v>513</v>
      </c>
      <c r="F694" t="s">
        <v>485</v>
      </c>
      <c r="G694" t="s">
        <v>493</v>
      </c>
      <c r="H694" t="s">
        <v>514</v>
      </c>
      <c r="I694" t="s">
        <v>515</v>
      </c>
      <c r="J694" t="s">
        <v>1471</v>
      </c>
      <c r="K694" t="s">
        <v>517</v>
      </c>
      <c r="L694" t="s">
        <v>518</v>
      </c>
    </row>
    <row r="695" spans="2:12">
      <c r="B695" t="s">
        <v>1871</v>
      </c>
      <c r="C695" t="s">
        <v>1872</v>
      </c>
      <c r="D695" t="s">
        <v>512</v>
      </c>
      <c r="E695" t="s">
        <v>513</v>
      </c>
      <c r="F695" t="s">
        <v>485</v>
      </c>
      <c r="G695" t="s">
        <v>493</v>
      </c>
      <c r="H695" t="s">
        <v>514</v>
      </c>
      <c r="I695" t="s">
        <v>515</v>
      </c>
      <c r="J695" t="s">
        <v>1471</v>
      </c>
      <c r="K695" t="s">
        <v>517</v>
      </c>
      <c r="L695" t="s">
        <v>518</v>
      </c>
    </row>
    <row r="696" spans="2:12">
      <c r="B696" t="s">
        <v>1873</v>
      </c>
      <c r="C696" t="s">
        <v>1874</v>
      </c>
      <c r="D696" t="s">
        <v>512</v>
      </c>
      <c r="E696" t="s">
        <v>513</v>
      </c>
      <c r="F696" t="s">
        <v>485</v>
      </c>
      <c r="G696" t="s">
        <v>493</v>
      </c>
      <c r="H696" t="s">
        <v>514</v>
      </c>
      <c r="I696" t="s">
        <v>515</v>
      </c>
      <c r="J696" t="s">
        <v>1471</v>
      </c>
      <c r="K696" t="s">
        <v>517</v>
      </c>
      <c r="L696" t="s">
        <v>518</v>
      </c>
    </row>
    <row r="697" spans="2:12">
      <c r="B697" t="s">
        <v>1875</v>
      </c>
      <c r="C697" t="s">
        <v>1876</v>
      </c>
      <c r="D697" t="s">
        <v>512</v>
      </c>
      <c r="E697" t="s">
        <v>513</v>
      </c>
      <c r="F697" t="s">
        <v>485</v>
      </c>
      <c r="G697" t="s">
        <v>493</v>
      </c>
      <c r="H697" t="s">
        <v>514</v>
      </c>
      <c r="I697" t="s">
        <v>515</v>
      </c>
      <c r="J697" t="s">
        <v>1471</v>
      </c>
      <c r="K697" t="s">
        <v>517</v>
      </c>
      <c r="L697" t="s">
        <v>518</v>
      </c>
    </row>
    <row r="698" spans="2:12">
      <c r="B698" t="s">
        <v>1877</v>
      </c>
      <c r="C698" t="s">
        <v>1878</v>
      </c>
      <c r="D698" t="s">
        <v>512</v>
      </c>
      <c r="E698" t="s">
        <v>513</v>
      </c>
      <c r="F698" t="s">
        <v>485</v>
      </c>
      <c r="G698" t="s">
        <v>493</v>
      </c>
      <c r="H698" t="s">
        <v>514</v>
      </c>
      <c r="I698" t="s">
        <v>515</v>
      </c>
      <c r="J698" t="s">
        <v>1471</v>
      </c>
      <c r="K698" t="s">
        <v>517</v>
      </c>
      <c r="L698" t="s">
        <v>518</v>
      </c>
    </row>
    <row r="699" spans="2:12">
      <c r="B699" t="s">
        <v>1879</v>
      </c>
      <c r="C699" t="s">
        <v>1880</v>
      </c>
      <c r="D699" t="s">
        <v>512</v>
      </c>
      <c r="E699" t="s">
        <v>513</v>
      </c>
      <c r="F699" t="s">
        <v>485</v>
      </c>
      <c r="G699" t="s">
        <v>493</v>
      </c>
      <c r="H699" t="s">
        <v>514</v>
      </c>
      <c r="I699" t="s">
        <v>515</v>
      </c>
      <c r="J699" t="s">
        <v>1471</v>
      </c>
      <c r="K699" t="s">
        <v>517</v>
      </c>
      <c r="L699" t="s">
        <v>518</v>
      </c>
    </row>
    <row r="700" spans="2:12">
      <c r="B700" t="s">
        <v>1881</v>
      </c>
      <c r="C700" t="s">
        <v>1882</v>
      </c>
      <c r="D700" t="s">
        <v>512</v>
      </c>
      <c r="E700" t="s">
        <v>513</v>
      </c>
      <c r="F700" t="s">
        <v>485</v>
      </c>
      <c r="G700" t="s">
        <v>493</v>
      </c>
      <c r="H700" t="s">
        <v>514</v>
      </c>
      <c r="I700" t="s">
        <v>515</v>
      </c>
      <c r="J700" t="s">
        <v>1471</v>
      </c>
      <c r="K700" t="s">
        <v>517</v>
      </c>
      <c r="L700" t="s">
        <v>518</v>
      </c>
    </row>
    <row r="701" spans="2:12">
      <c r="B701" t="s">
        <v>1883</v>
      </c>
      <c r="C701" t="s">
        <v>1884</v>
      </c>
      <c r="D701" t="s">
        <v>512</v>
      </c>
      <c r="E701" t="s">
        <v>513</v>
      </c>
      <c r="F701" t="s">
        <v>485</v>
      </c>
      <c r="G701" t="s">
        <v>493</v>
      </c>
      <c r="H701" t="s">
        <v>514</v>
      </c>
      <c r="I701" t="s">
        <v>515</v>
      </c>
      <c r="J701" t="s">
        <v>1471</v>
      </c>
      <c r="K701" t="s">
        <v>517</v>
      </c>
      <c r="L701" t="s">
        <v>518</v>
      </c>
    </row>
    <row r="702" spans="2:12">
      <c r="B702" t="s">
        <v>1885</v>
      </c>
      <c r="C702" t="s">
        <v>1886</v>
      </c>
      <c r="D702" t="s">
        <v>512</v>
      </c>
      <c r="E702" t="s">
        <v>513</v>
      </c>
      <c r="F702" t="s">
        <v>485</v>
      </c>
      <c r="G702" t="s">
        <v>493</v>
      </c>
      <c r="H702" t="s">
        <v>514</v>
      </c>
      <c r="I702" t="s">
        <v>515</v>
      </c>
      <c r="J702" t="s">
        <v>1471</v>
      </c>
      <c r="K702" t="s">
        <v>517</v>
      </c>
      <c r="L702" t="s">
        <v>518</v>
      </c>
    </row>
    <row r="703" spans="2:12">
      <c r="B703" t="s">
        <v>1887</v>
      </c>
      <c r="C703" t="s">
        <v>1888</v>
      </c>
      <c r="D703" t="s">
        <v>512</v>
      </c>
      <c r="E703" t="s">
        <v>513</v>
      </c>
      <c r="F703" t="s">
        <v>485</v>
      </c>
      <c r="G703" t="s">
        <v>493</v>
      </c>
      <c r="H703" t="s">
        <v>514</v>
      </c>
      <c r="I703" t="s">
        <v>515</v>
      </c>
      <c r="J703" t="s">
        <v>1471</v>
      </c>
      <c r="K703" t="s">
        <v>517</v>
      </c>
      <c r="L703" t="s">
        <v>518</v>
      </c>
    </row>
    <row r="704" spans="2:12">
      <c r="B704" t="s">
        <v>1889</v>
      </c>
      <c r="C704" t="s">
        <v>1890</v>
      </c>
      <c r="D704" t="s">
        <v>512</v>
      </c>
      <c r="E704" t="s">
        <v>513</v>
      </c>
      <c r="F704" t="s">
        <v>485</v>
      </c>
      <c r="G704" t="s">
        <v>493</v>
      </c>
      <c r="H704" t="s">
        <v>514</v>
      </c>
      <c r="I704" t="s">
        <v>515</v>
      </c>
      <c r="J704" t="s">
        <v>1471</v>
      </c>
      <c r="K704" t="s">
        <v>1356</v>
      </c>
      <c r="L704" t="s">
        <v>518</v>
      </c>
    </row>
    <row r="705" spans="2:12">
      <c r="B705" t="s">
        <v>1891</v>
      </c>
      <c r="C705" t="s">
        <v>1892</v>
      </c>
      <c r="D705" t="s">
        <v>512</v>
      </c>
      <c r="E705" t="s">
        <v>513</v>
      </c>
      <c r="F705" t="s">
        <v>485</v>
      </c>
      <c r="G705" t="s">
        <v>493</v>
      </c>
      <c r="H705" t="s">
        <v>514</v>
      </c>
      <c r="I705" t="s">
        <v>515</v>
      </c>
      <c r="J705" t="s">
        <v>1471</v>
      </c>
      <c r="K705" t="s">
        <v>517</v>
      </c>
      <c r="L705" t="s">
        <v>518</v>
      </c>
    </row>
    <row r="706" spans="2:12">
      <c r="B706" t="s">
        <v>1893</v>
      </c>
      <c r="C706" t="s">
        <v>1894</v>
      </c>
      <c r="D706" t="s">
        <v>512</v>
      </c>
      <c r="E706" t="s">
        <v>513</v>
      </c>
      <c r="F706" t="s">
        <v>485</v>
      </c>
      <c r="G706" t="s">
        <v>493</v>
      </c>
      <c r="H706" t="s">
        <v>514</v>
      </c>
      <c r="I706" t="s">
        <v>515</v>
      </c>
      <c r="J706" t="s">
        <v>1471</v>
      </c>
      <c r="K706" t="s">
        <v>517</v>
      </c>
      <c r="L706" t="s">
        <v>518</v>
      </c>
    </row>
    <row r="707" spans="2:12">
      <c r="B707" t="s">
        <v>1895</v>
      </c>
      <c r="C707" t="s">
        <v>1896</v>
      </c>
      <c r="D707" t="s">
        <v>512</v>
      </c>
      <c r="E707" t="s">
        <v>513</v>
      </c>
      <c r="F707" t="s">
        <v>485</v>
      </c>
      <c r="G707" t="s">
        <v>493</v>
      </c>
      <c r="H707" t="s">
        <v>514</v>
      </c>
      <c r="I707" t="s">
        <v>515</v>
      </c>
      <c r="J707" t="s">
        <v>1471</v>
      </c>
      <c r="K707" t="s">
        <v>517</v>
      </c>
      <c r="L707" t="s">
        <v>518</v>
      </c>
    </row>
    <row r="708" spans="2:12">
      <c r="B708" t="s">
        <v>1897</v>
      </c>
      <c r="C708" t="s">
        <v>1898</v>
      </c>
      <c r="D708" t="s">
        <v>512</v>
      </c>
      <c r="E708" t="s">
        <v>513</v>
      </c>
      <c r="F708" t="s">
        <v>485</v>
      </c>
      <c r="G708" t="s">
        <v>493</v>
      </c>
      <c r="H708" t="s">
        <v>514</v>
      </c>
      <c r="I708" t="s">
        <v>515</v>
      </c>
      <c r="J708" t="s">
        <v>1471</v>
      </c>
      <c r="K708" t="s">
        <v>517</v>
      </c>
      <c r="L708" t="s">
        <v>518</v>
      </c>
    </row>
    <row r="709" spans="2:12">
      <c r="B709" t="s">
        <v>1899</v>
      </c>
      <c r="C709" t="s">
        <v>1900</v>
      </c>
      <c r="D709" t="s">
        <v>512</v>
      </c>
      <c r="E709" t="s">
        <v>513</v>
      </c>
      <c r="F709" t="s">
        <v>485</v>
      </c>
      <c r="G709" t="s">
        <v>493</v>
      </c>
      <c r="H709" t="s">
        <v>514</v>
      </c>
      <c r="I709" t="s">
        <v>515</v>
      </c>
      <c r="J709" t="s">
        <v>1471</v>
      </c>
      <c r="K709" t="s">
        <v>517</v>
      </c>
      <c r="L709" t="s">
        <v>518</v>
      </c>
    </row>
    <row r="710" spans="2:12">
      <c r="B710" t="s">
        <v>1901</v>
      </c>
      <c r="C710" t="s">
        <v>1902</v>
      </c>
      <c r="D710" t="s">
        <v>512</v>
      </c>
      <c r="E710" t="s">
        <v>513</v>
      </c>
      <c r="F710" t="s">
        <v>485</v>
      </c>
      <c r="G710" t="s">
        <v>493</v>
      </c>
      <c r="H710" t="s">
        <v>514</v>
      </c>
      <c r="I710" t="s">
        <v>515</v>
      </c>
      <c r="J710" t="s">
        <v>1471</v>
      </c>
      <c r="K710" t="s">
        <v>517</v>
      </c>
      <c r="L710" t="s">
        <v>518</v>
      </c>
    </row>
    <row r="711" spans="2:12">
      <c r="B711" t="s">
        <v>1903</v>
      </c>
      <c r="C711" t="s">
        <v>1904</v>
      </c>
      <c r="D711" t="s">
        <v>512</v>
      </c>
      <c r="E711" t="s">
        <v>513</v>
      </c>
      <c r="F711" t="s">
        <v>485</v>
      </c>
      <c r="G711" t="s">
        <v>493</v>
      </c>
      <c r="H711" t="s">
        <v>514</v>
      </c>
      <c r="I711" t="s">
        <v>515</v>
      </c>
      <c r="J711" t="s">
        <v>1471</v>
      </c>
      <c r="K711" t="s">
        <v>517</v>
      </c>
      <c r="L711" t="s">
        <v>518</v>
      </c>
    </row>
    <row r="712" spans="2:12">
      <c r="B712" t="s">
        <v>1905</v>
      </c>
      <c r="C712" t="s">
        <v>1906</v>
      </c>
      <c r="D712" t="s">
        <v>512</v>
      </c>
      <c r="E712" t="s">
        <v>513</v>
      </c>
      <c r="F712" t="s">
        <v>485</v>
      </c>
      <c r="G712" t="s">
        <v>493</v>
      </c>
      <c r="H712" t="s">
        <v>514</v>
      </c>
      <c r="I712" t="s">
        <v>515</v>
      </c>
      <c r="J712" t="s">
        <v>1471</v>
      </c>
      <c r="K712" t="s">
        <v>517</v>
      </c>
      <c r="L712" t="s">
        <v>518</v>
      </c>
    </row>
    <row r="713" spans="2:12">
      <c r="B713" t="s">
        <v>1907</v>
      </c>
      <c r="C713" t="s">
        <v>1908</v>
      </c>
      <c r="D713" t="s">
        <v>512</v>
      </c>
      <c r="E713" t="s">
        <v>513</v>
      </c>
      <c r="F713" t="s">
        <v>485</v>
      </c>
      <c r="G713" t="s">
        <v>493</v>
      </c>
      <c r="H713" t="s">
        <v>514</v>
      </c>
      <c r="I713" t="s">
        <v>515</v>
      </c>
      <c r="J713" t="s">
        <v>1471</v>
      </c>
      <c r="K713" t="s">
        <v>517</v>
      </c>
      <c r="L713" t="s">
        <v>518</v>
      </c>
    </row>
    <row r="714" spans="2:12">
      <c r="B714" t="s">
        <v>1909</v>
      </c>
      <c r="C714" t="s">
        <v>1910</v>
      </c>
      <c r="D714" t="s">
        <v>512</v>
      </c>
      <c r="E714" t="s">
        <v>513</v>
      </c>
      <c r="F714" t="s">
        <v>485</v>
      </c>
      <c r="G714" t="s">
        <v>493</v>
      </c>
      <c r="H714" t="s">
        <v>514</v>
      </c>
      <c r="I714" t="s">
        <v>515</v>
      </c>
      <c r="J714" t="s">
        <v>1471</v>
      </c>
      <c r="K714" t="s">
        <v>517</v>
      </c>
      <c r="L714" t="s">
        <v>518</v>
      </c>
    </row>
    <row r="715" spans="2:12">
      <c r="B715" t="s">
        <v>1911</v>
      </c>
      <c r="C715" t="s">
        <v>1912</v>
      </c>
      <c r="D715" t="s">
        <v>512</v>
      </c>
      <c r="E715" t="s">
        <v>513</v>
      </c>
      <c r="F715" t="s">
        <v>485</v>
      </c>
      <c r="G715" t="s">
        <v>493</v>
      </c>
      <c r="H715" t="s">
        <v>514</v>
      </c>
      <c r="I715" t="s">
        <v>515</v>
      </c>
      <c r="J715" t="s">
        <v>1471</v>
      </c>
      <c r="K715" t="s">
        <v>517</v>
      </c>
      <c r="L715" t="s">
        <v>518</v>
      </c>
    </row>
    <row r="716" spans="2:12">
      <c r="B716" t="s">
        <v>1913</v>
      </c>
      <c r="C716" t="s">
        <v>1914</v>
      </c>
      <c r="D716" t="s">
        <v>512</v>
      </c>
      <c r="E716" t="s">
        <v>513</v>
      </c>
      <c r="F716" t="s">
        <v>485</v>
      </c>
      <c r="G716" t="s">
        <v>493</v>
      </c>
      <c r="H716" t="s">
        <v>514</v>
      </c>
      <c r="I716" t="s">
        <v>515</v>
      </c>
      <c r="J716" t="s">
        <v>1471</v>
      </c>
      <c r="K716" t="s">
        <v>517</v>
      </c>
      <c r="L716" t="s">
        <v>518</v>
      </c>
    </row>
    <row r="717" spans="2:12">
      <c r="B717" t="s">
        <v>1915</v>
      </c>
      <c r="C717" t="s">
        <v>1916</v>
      </c>
      <c r="D717" t="s">
        <v>512</v>
      </c>
      <c r="E717" t="s">
        <v>513</v>
      </c>
      <c r="F717" t="s">
        <v>485</v>
      </c>
      <c r="G717" t="s">
        <v>493</v>
      </c>
      <c r="H717" t="s">
        <v>514</v>
      </c>
      <c r="I717" t="s">
        <v>515</v>
      </c>
      <c r="J717" t="s">
        <v>1471</v>
      </c>
      <c r="K717" t="s">
        <v>517</v>
      </c>
      <c r="L717" t="s">
        <v>518</v>
      </c>
    </row>
    <row r="718" spans="2:12">
      <c r="B718" t="s">
        <v>1917</v>
      </c>
      <c r="C718" t="s">
        <v>1918</v>
      </c>
      <c r="D718" t="s">
        <v>512</v>
      </c>
      <c r="E718" t="s">
        <v>513</v>
      </c>
      <c r="F718" t="s">
        <v>485</v>
      </c>
      <c r="G718" t="s">
        <v>493</v>
      </c>
      <c r="H718" t="s">
        <v>514</v>
      </c>
      <c r="I718" t="s">
        <v>515</v>
      </c>
      <c r="J718" t="s">
        <v>1471</v>
      </c>
      <c r="K718" t="s">
        <v>517</v>
      </c>
      <c r="L718" t="s">
        <v>518</v>
      </c>
    </row>
    <row r="719" spans="2:12">
      <c r="B719" t="s">
        <v>1919</v>
      </c>
      <c r="C719" t="s">
        <v>1920</v>
      </c>
      <c r="D719" t="s">
        <v>512</v>
      </c>
      <c r="E719" t="s">
        <v>513</v>
      </c>
      <c r="F719" t="s">
        <v>485</v>
      </c>
      <c r="G719" t="s">
        <v>493</v>
      </c>
      <c r="H719" t="s">
        <v>514</v>
      </c>
      <c r="I719" t="s">
        <v>515</v>
      </c>
      <c r="J719" t="s">
        <v>1471</v>
      </c>
      <c r="K719" t="s">
        <v>517</v>
      </c>
      <c r="L719" t="s">
        <v>518</v>
      </c>
    </row>
    <row r="720" spans="2:12">
      <c r="B720" t="s">
        <v>1921</v>
      </c>
      <c r="C720" t="s">
        <v>1922</v>
      </c>
      <c r="D720" t="s">
        <v>512</v>
      </c>
      <c r="E720" t="s">
        <v>513</v>
      </c>
      <c r="F720" t="s">
        <v>485</v>
      </c>
      <c r="G720" t="s">
        <v>493</v>
      </c>
      <c r="H720" t="s">
        <v>514</v>
      </c>
      <c r="I720" t="s">
        <v>515</v>
      </c>
      <c r="J720" t="s">
        <v>1471</v>
      </c>
      <c r="K720" t="s">
        <v>517</v>
      </c>
      <c r="L720" t="s">
        <v>518</v>
      </c>
    </row>
    <row r="721" spans="2:12">
      <c r="B721" t="s">
        <v>1923</v>
      </c>
      <c r="C721" t="s">
        <v>1924</v>
      </c>
      <c r="D721" t="s">
        <v>512</v>
      </c>
      <c r="E721" t="s">
        <v>513</v>
      </c>
      <c r="F721" t="s">
        <v>485</v>
      </c>
      <c r="G721" t="s">
        <v>493</v>
      </c>
      <c r="H721" t="s">
        <v>514</v>
      </c>
      <c r="I721" t="s">
        <v>515</v>
      </c>
      <c r="J721" t="s">
        <v>1471</v>
      </c>
      <c r="K721" t="s">
        <v>517</v>
      </c>
      <c r="L721" t="s">
        <v>518</v>
      </c>
    </row>
    <row r="722" spans="2:12">
      <c r="B722" t="s">
        <v>1925</v>
      </c>
      <c r="C722" t="s">
        <v>1926</v>
      </c>
      <c r="D722" t="s">
        <v>512</v>
      </c>
      <c r="E722" t="s">
        <v>513</v>
      </c>
      <c r="F722" t="s">
        <v>485</v>
      </c>
      <c r="G722" t="s">
        <v>493</v>
      </c>
      <c r="H722" t="s">
        <v>514</v>
      </c>
      <c r="I722" t="s">
        <v>515</v>
      </c>
      <c r="J722" t="s">
        <v>1471</v>
      </c>
      <c r="K722" t="s">
        <v>517</v>
      </c>
      <c r="L722" t="s">
        <v>518</v>
      </c>
    </row>
    <row r="723" spans="2:12">
      <c r="B723" t="s">
        <v>1927</v>
      </c>
      <c r="C723" t="s">
        <v>1928</v>
      </c>
      <c r="D723" t="s">
        <v>512</v>
      </c>
      <c r="E723" t="s">
        <v>513</v>
      </c>
      <c r="F723" t="s">
        <v>485</v>
      </c>
      <c r="G723" t="s">
        <v>493</v>
      </c>
      <c r="H723" t="s">
        <v>514</v>
      </c>
      <c r="I723" t="s">
        <v>515</v>
      </c>
      <c r="J723" t="s">
        <v>1471</v>
      </c>
      <c r="K723" t="s">
        <v>1356</v>
      </c>
      <c r="L723" t="s">
        <v>518</v>
      </c>
    </row>
    <row r="724" spans="2:12">
      <c r="B724" t="s">
        <v>1929</v>
      </c>
      <c r="C724" t="s">
        <v>1930</v>
      </c>
      <c r="D724" t="s">
        <v>512</v>
      </c>
      <c r="E724" t="s">
        <v>513</v>
      </c>
      <c r="F724" t="s">
        <v>485</v>
      </c>
      <c r="G724" t="s">
        <v>493</v>
      </c>
      <c r="H724" t="s">
        <v>514</v>
      </c>
      <c r="I724" t="s">
        <v>515</v>
      </c>
      <c r="J724" t="s">
        <v>1471</v>
      </c>
      <c r="K724" t="s">
        <v>517</v>
      </c>
      <c r="L724" t="s">
        <v>518</v>
      </c>
    </row>
    <row r="725" spans="2:12">
      <c r="B725" t="s">
        <v>1931</v>
      </c>
      <c r="C725" t="s">
        <v>1932</v>
      </c>
      <c r="D725" t="s">
        <v>512</v>
      </c>
      <c r="E725" t="s">
        <v>513</v>
      </c>
      <c r="F725" t="s">
        <v>485</v>
      </c>
      <c r="G725" t="s">
        <v>493</v>
      </c>
      <c r="H725" t="s">
        <v>514</v>
      </c>
      <c r="I725" t="s">
        <v>515</v>
      </c>
      <c r="J725" t="s">
        <v>1471</v>
      </c>
      <c r="K725" t="s">
        <v>517</v>
      </c>
      <c r="L725" t="s">
        <v>518</v>
      </c>
    </row>
    <row r="726" spans="2:12">
      <c r="B726" t="s">
        <v>1933</v>
      </c>
      <c r="C726" t="s">
        <v>1934</v>
      </c>
      <c r="D726" t="s">
        <v>512</v>
      </c>
      <c r="E726" t="s">
        <v>513</v>
      </c>
      <c r="F726" t="s">
        <v>485</v>
      </c>
      <c r="G726" t="s">
        <v>493</v>
      </c>
      <c r="H726" t="s">
        <v>514</v>
      </c>
      <c r="I726" t="s">
        <v>515</v>
      </c>
      <c r="J726" t="s">
        <v>1471</v>
      </c>
      <c r="K726" t="s">
        <v>517</v>
      </c>
      <c r="L726" t="s">
        <v>518</v>
      </c>
    </row>
    <row r="727" spans="2:12">
      <c r="B727" t="s">
        <v>1935</v>
      </c>
      <c r="C727" t="s">
        <v>1936</v>
      </c>
      <c r="D727" t="s">
        <v>512</v>
      </c>
      <c r="E727" t="s">
        <v>513</v>
      </c>
      <c r="F727" t="s">
        <v>485</v>
      </c>
      <c r="G727" t="s">
        <v>493</v>
      </c>
      <c r="H727" t="s">
        <v>514</v>
      </c>
      <c r="I727" t="s">
        <v>515</v>
      </c>
      <c r="J727" t="s">
        <v>1471</v>
      </c>
      <c r="K727" t="s">
        <v>517</v>
      </c>
      <c r="L727" t="s">
        <v>518</v>
      </c>
    </row>
    <row r="728" spans="2:12">
      <c r="B728" t="s">
        <v>1937</v>
      </c>
      <c r="C728" t="s">
        <v>1938</v>
      </c>
      <c r="D728" t="s">
        <v>512</v>
      </c>
      <c r="E728" t="s">
        <v>513</v>
      </c>
      <c r="F728" t="s">
        <v>485</v>
      </c>
      <c r="G728" t="s">
        <v>493</v>
      </c>
      <c r="H728" t="s">
        <v>514</v>
      </c>
      <c r="I728" t="s">
        <v>515</v>
      </c>
      <c r="J728" t="s">
        <v>1471</v>
      </c>
      <c r="K728" t="s">
        <v>517</v>
      </c>
      <c r="L728" t="s">
        <v>518</v>
      </c>
    </row>
    <row r="729" spans="2:12">
      <c r="B729" t="s">
        <v>1939</v>
      </c>
      <c r="C729" t="s">
        <v>1940</v>
      </c>
      <c r="D729" t="s">
        <v>512</v>
      </c>
      <c r="E729" t="s">
        <v>513</v>
      </c>
      <c r="F729" t="s">
        <v>485</v>
      </c>
      <c r="G729" t="s">
        <v>493</v>
      </c>
      <c r="H729" t="s">
        <v>514</v>
      </c>
      <c r="I729" t="s">
        <v>515</v>
      </c>
      <c r="J729" t="s">
        <v>1471</v>
      </c>
      <c r="K729" t="s">
        <v>517</v>
      </c>
      <c r="L729" t="s">
        <v>518</v>
      </c>
    </row>
    <row r="730" spans="2:12">
      <c r="B730" t="s">
        <v>1941</v>
      </c>
      <c r="C730" t="s">
        <v>1942</v>
      </c>
      <c r="D730" t="s">
        <v>512</v>
      </c>
      <c r="E730" t="s">
        <v>513</v>
      </c>
      <c r="F730" t="s">
        <v>485</v>
      </c>
      <c r="G730" t="s">
        <v>493</v>
      </c>
      <c r="H730" t="s">
        <v>514</v>
      </c>
      <c r="I730" t="s">
        <v>515</v>
      </c>
      <c r="J730" t="s">
        <v>1471</v>
      </c>
      <c r="K730" t="s">
        <v>517</v>
      </c>
      <c r="L730" t="s">
        <v>518</v>
      </c>
    </row>
    <row r="731" spans="2:12">
      <c r="B731" t="s">
        <v>1943</v>
      </c>
      <c r="C731" t="s">
        <v>1944</v>
      </c>
      <c r="D731" t="s">
        <v>512</v>
      </c>
      <c r="E731" t="s">
        <v>513</v>
      </c>
      <c r="F731" t="s">
        <v>485</v>
      </c>
      <c r="G731" t="s">
        <v>493</v>
      </c>
      <c r="H731" t="s">
        <v>514</v>
      </c>
      <c r="I731" t="s">
        <v>515</v>
      </c>
      <c r="J731" t="s">
        <v>1471</v>
      </c>
      <c r="K731" t="s">
        <v>517</v>
      </c>
      <c r="L731" t="s">
        <v>518</v>
      </c>
    </row>
    <row r="732" spans="2:12">
      <c r="B732" t="s">
        <v>1945</v>
      </c>
      <c r="C732" t="s">
        <v>1946</v>
      </c>
      <c r="D732" t="s">
        <v>512</v>
      </c>
      <c r="E732" t="s">
        <v>513</v>
      </c>
      <c r="F732" t="s">
        <v>485</v>
      </c>
      <c r="G732" t="s">
        <v>493</v>
      </c>
      <c r="H732" t="s">
        <v>514</v>
      </c>
      <c r="I732" t="s">
        <v>515</v>
      </c>
      <c r="J732" t="s">
        <v>1471</v>
      </c>
      <c r="K732" t="s">
        <v>517</v>
      </c>
      <c r="L732" t="s">
        <v>518</v>
      </c>
    </row>
    <row r="733" spans="2:12">
      <c r="B733" t="s">
        <v>1947</v>
      </c>
      <c r="C733" t="s">
        <v>1948</v>
      </c>
      <c r="D733" t="s">
        <v>512</v>
      </c>
      <c r="E733" t="s">
        <v>513</v>
      </c>
      <c r="F733" t="s">
        <v>485</v>
      </c>
      <c r="G733" t="s">
        <v>493</v>
      </c>
      <c r="H733" t="s">
        <v>514</v>
      </c>
      <c r="I733" t="s">
        <v>515</v>
      </c>
      <c r="J733" t="s">
        <v>1471</v>
      </c>
      <c r="K733" t="s">
        <v>517</v>
      </c>
      <c r="L733" t="s">
        <v>518</v>
      </c>
    </row>
    <row r="734" spans="2:12">
      <c r="B734" t="s">
        <v>1949</v>
      </c>
      <c r="C734" t="s">
        <v>1950</v>
      </c>
      <c r="D734" t="s">
        <v>512</v>
      </c>
      <c r="E734" t="s">
        <v>513</v>
      </c>
      <c r="F734" t="s">
        <v>485</v>
      </c>
      <c r="G734" t="s">
        <v>493</v>
      </c>
      <c r="H734" t="s">
        <v>514</v>
      </c>
      <c r="I734" t="s">
        <v>515</v>
      </c>
      <c r="J734" t="s">
        <v>1471</v>
      </c>
      <c r="K734" t="s">
        <v>517</v>
      </c>
      <c r="L734" t="s">
        <v>518</v>
      </c>
    </row>
    <row r="735" spans="2:12">
      <c r="B735" t="s">
        <v>1951</v>
      </c>
      <c r="C735" t="s">
        <v>1952</v>
      </c>
      <c r="D735" t="s">
        <v>512</v>
      </c>
      <c r="E735" t="s">
        <v>513</v>
      </c>
      <c r="F735" t="s">
        <v>485</v>
      </c>
      <c r="G735" t="s">
        <v>493</v>
      </c>
      <c r="H735" t="s">
        <v>514</v>
      </c>
      <c r="I735" t="s">
        <v>515</v>
      </c>
      <c r="J735" t="s">
        <v>1471</v>
      </c>
      <c r="K735" t="s">
        <v>517</v>
      </c>
      <c r="L735" t="s">
        <v>518</v>
      </c>
    </row>
    <row r="736" spans="2:12">
      <c r="B736" t="s">
        <v>1953</v>
      </c>
      <c r="C736" t="s">
        <v>1954</v>
      </c>
      <c r="D736" t="s">
        <v>512</v>
      </c>
      <c r="E736" t="s">
        <v>513</v>
      </c>
      <c r="F736" t="s">
        <v>485</v>
      </c>
      <c r="G736" t="s">
        <v>493</v>
      </c>
      <c r="H736" t="s">
        <v>514</v>
      </c>
      <c r="I736" t="s">
        <v>515</v>
      </c>
      <c r="J736" t="s">
        <v>1471</v>
      </c>
      <c r="K736" t="s">
        <v>517</v>
      </c>
      <c r="L736" t="s">
        <v>518</v>
      </c>
    </row>
    <row r="737" spans="2:12">
      <c r="B737" t="s">
        <v>1955</v>
      </c>
      <c r="C737" t="s">
        <v>1956</v>
      </c>
      <c r="D737" t="s">
        <v>512</v>
      </c>
      <c r="E737" t="s">
        <v>513</v>
      </c>
      <c r="F737" t="s">
        <v>485</v>
      </c>
      <c r="G737" t="s">
        <v>493</v>
      </c>
      <c r="H737" t="s">
        <v>514</v>
      </c>
      <c r="I737" t="s">
        <v>515</v>
      </c>
      <c r="J737" t="s">
        <v>1471</v>
      </c>
      <c r="K737" t="s">
        <v>517</v>
      </c>
      <c r="L737" t="s">
        <v>518</v>
      </c>
    </row>
    <row r="738" spans="2:12">
      <c r="B738" t="s">
        <v>1957</v>
      </c>
      <c r="C738" t="s">
        <v>1958</v>
      </c>
      <c r="D738" t="s">
        <v>512</v>
      </c>
      <c r="E738" t="s">
        <v>513</v>
      </c>
      <c r="F738" t="s">
        <v>485</v>
      </c>
      <c r="G738" t="s">
        <v>493</v>
      </c>
      <c r="H738" t="s">
        <v>514</v>
      </c>
      <c r="I738" t="s">
        <v>515</v>
      </c>
      <c r="J738" t="s">
        <v>1471</v>
      </c>
      <c r="K738" t="s">
        <v>517</v>
      </c>
      <c r="L738" t="s">
        <v>518</v>
      </c>
    </row>
    <row r="739" spans="2:12">
      <c r="B739" t="s">
        <v>1959</v>
      </c>
      <c r="C739" t="s">
        <v>1960</v>
      </c>
      <c r="D739" t="s">
        <v>512</v>
      </c>
      <c r="E739" t="s">
        <v>513</v>
      </c>
      <c r="F739" t="s">
        <v>485</v>
      </c>
      <c r="G739" t="s">
        <v>493</v>
      </c>
      <c r="H739" t="s">
        <v>514</v>
      </c>
      <c r="I739" t="s">
        <v>515</v>
      </c>
      <c r="J739" t="s">
        <v>1471</v>
      </c>
      <c r="K739" t="s">
        <v>1961</v>
      </c>
      <c r="L739" t="s">
        <v>518</v>
      </c>
    </row>
    <row r="740" spans="2:12">
      <c r="B740" t="s">
        <v>1962</v>
      </c>
      <c r="C740" t="s">
        <v>1963</v>
      </c>
      <c r="D740" t="s">
        <v>512</v>
      </c>
      <c r="E740" t="s">
        <v>513</v>
      </c>
      <c r="F740" t="s">
        <v>485</v>
      </c>
      <c r="G740" t="s">
        <v>493</v>
      </c>
      <c r="H740" t="s">
        <v>514</v>
      </c>
      <c r="I740" t="s">
        <v>515</v>
      </c>
      <c r="J740" t="s">
        <v>1471</v>
      </c>
      <c r="K740" t="s">
        <v>517</v>
      </c>
      <c r="L740" t="s">
        <v>518</v>
      </c>
    </row>
    <row r="741" spans="2:12">
      <c r="B741" t="s">
        <v>1964</v>
      </c>
      <c r="C741" t="s">
        <v>1965</v>
      </c>
      <c r="D741" t="s">
        <v>512</v>
      </c>
      <c r="E741" t="s">
        <v>513</v>
      </c>
      <c r="F741" t="s">
        <v>485</v>
      </c>
      <c r="G741" t="s">
        <v>493</v>
      </c>
      <c r="H741" t="s">
        <v>514</v>
      </c>
      <c r="I741" t="s">
        <v>515</v>
      </c>
      <c r="J741" t="s">
        <v>1471</v>
      </c>
      <c r="K741" t="s">
        <v>517</v>
      </c>
      <c r="L741" t="s">
        <v>518</v>
      </c>
    </row>
    <row r="742" spans="2:12">
      <c r="B742" t="s">
        <v>1966</v>
      </c>
      <c r="C742" t="s">
        <v>1967</v>
      </c>
      <c r="D742" t="s">
        <v>512</v>
      </c>
      <c r="E742" t="s">
        <v>513</v>
      </c>
      <c r="F742" t="s">
        <v>485</v>
      </c>
      <c r="G742" t="s">
        <v>493</v>
      </c>
      <c r="H742" t="s">
        <v>514</v>
      </c>
      <c r="I742" t="s">
        <v>515</v>
      </c>
      <c r="J742" t="s">
        <v>1471</v>
      </c>
      <c r="K742" t="s">
        <v>1961</v>
      </c>
      <c r="L742" t="s">
        <v>518</v>
      </c>
    </row>
    <row r="743" spans="2:12">
      <c r="B743" t="s">
        <v>1968</v>
      </c>
      <c r="C743" t="s">
        <v>1969</v>
      </c>
      <c r="D743" t="s">
        <v>512</v>
      </c>
      <c r="E743" t="s">
        <v>513</v>
      </c>
      <c r="F743" t="s">
        <v>485</v>
      </c>
      <c r="G743" t="s">
        <v>493</v>
      </c>
      <c r="H743" t="s">
        <v>514</v>
      </c>
      <c r="I743" t="s">
        <v>515</v>
      </c>
      <c r="J743" t="s">
        <v>1471</v>
      </c>
      <c r="K743" t="s">
        <v>1961</v>
      </c>
      <c r="L743" t="s">
        <v>518</v>
      </c>
    </row>
    <row r="744" spans="2:12">
      <c r="B744" t="s">
        <v>1970</v>
      </c>
      <c r="C744" t="s">
        <v>1971</v>
      </c>
      <c r="D744" t="s">
        <v>512</v>
      </c>
      <c r="E744" t="s">
        <v>513</v>
      </c>
      <c r="F744" t="s">
        <v>485</v>
      </c>
      <c r="G744" t="s">
        <v>493</v>
      </c>
      <c r="H744" t="s">
        <v>514</v>
      </c>
      <c r="I744" t="s">
        <v>515</v>
      </c>
      <c r="J744" t="s">
        <v>1471</v>
      </c>
      <c r="K744" t="s">
        <v>517</v>
      </c>
      <c r="L744" t="s">
        <v>518</v>
      </c>
    </row>
    <row r="745" spans="2:12">
      <c r="B745" t="s">
        <v>1972</v>
      </c>
      <c r="C745" t="s">
        <v>1973</v>
      </c>
      <c r="D745" t="s">
        <v>512</v>
      </c>
      <c r="E745" t="s">
        <v>513</v>
      </c>
      <c r="F745" t="s">
        <v>485</v>
      </c>
      <c r="G745" t="s">
        <v>493</v>
      </c>
      <c r="H745" t="s">
        <v>514</v>
      </c>
      <c r="I745" t="s">
        <v>515</v>
      </c>
      <c r="J745" t="s">
        <v>1471</v>
      </c>
      <c r="K745" t="s">
        <v>1961</v>
      </c>
      <c r="L745" t="s">
        <v>518</v>
      </c>
    </row>
    <row r="746" spans="2:12">
      <c r="B746" t="s">
        <v>1974</v>
      </c>
      <c r="C746" t="s">
        <v>1975</v>
      </c>
      <c r="D746" t="s">
        <v>512</v>
      </c>
      <c r="E746" t="s">
        <v>513</v>
      </c>
      <c r="F746" t="s">
        <v>485</v>
      </c>
      <c r="G746" t="s">
        <v>493</v>
      </c>
      <c r="H746" t="s">
        <v>514</v>
      </c>
      <c r="I746" t="s">
        <v>515</v>
      </c>
      <c r="J746" t="s">
        <v>1471</v>
      </c>
      <c r="K746" t="s">
        <v>517</v>
      </c>
      <c r="L746" t="s">
        <v>518</v>
      </c>
    </row>
    <row r="747" spans="2:12">
      <c r="B747" t="s">
        <v>1976</v>
      </c>
      <c r="C747" t="s">
        <v>1977</v>
      </c>
      <c r="D747" t="s">
        <v>512</v>
      </c>
      <c r="E747" t="s">
        <v>513</v>
      </c>
      <c r="F747" t="s">
        <v>485</v>
      </c>
      <c r="G747" t="s">
        <v>493</v>
      </c>
      <c r="H747" t="s">
        <v>514</v>
      </c>
      <c r="I747" t="s">
        <v>515</v>
      </c>
      <c r="J747" t="s">
        <v>1471</v>
      </c>
      <c r="K747" t="s">
        <v>517</v>
      </c>
      <c r="L747" t="s">
        <v>518</v>
      </c>
    </row>
    <row r="748" spans="2:12">
      <c r="B748" t="s">
        <v>1978</v>
      </c>
      <c r="C748" t="s">
        <v>1979</v>
      </c>
      <c r="D748" t="s">
        <v>512</v>
      </c>
      <c r="E748" t="s">
        <v>513</v>
      </c>
      <c r="F748" t="s">
        <v>485</v>
      </c>
      <c r="G748" t="s">
        <v>493</v>
      </c>
      <c r="H748" t="s">
        <v>514</v>
      </c>
      <c r="I748" t="s">
        <v>515</v>
      </c>
      <c r="J748" t="s">
        <v>1471</v>
      </c>
      <c r="K748" t="s">
        <v>1961</v>
      </c>
      <c r="L748" t="s">
        <v>518</v>
      </c>
    </row>
    <row r="749" spans="2:12">
      <c r="B749" t="s">
        <v>1980</v>
      </c>
      <c r="C749" t="s">
        <v>1981</v>
      </c>
      <c r="D749" t="s">
        <v>512</v>
      </c>
      <c r="E749" t="s">
        <v>513</v>
      </c>
      <c r="F749" t="s">
        <v>485</v>
      </c>
      <c r="G749" t="s">
        <v>493</v>
      </c>
      <c r="H749" t="s">
        <v>514</v>
      </c>
      <c r="I749" t="s">
        <v>515</v>
      </c>
      <c r="J749" t="s">
        <v>1471</v>
      </c>
      <c r="K749" t="s">
        <v>517</v>
      </c>
      <c r="L749" t="s">
        <v>518</v>
      </c>
    </row>
    <row r="750" spans="2:12">
      <c r="B750" t="s">
        <v>1982</v>
      </c>
      <c r="C750" t="s">
        <v>1983</v>
      </c>
      <c r="D750" t="s">
        <v>512</v>
      </c>
      <c r="E750" t="s">
        <v>513</v>
      </c>
      <c r="F750" t="s">
        <v>485</v>
      </c>
      <c r="G750" t="s">
        <v>493</v>
      </c>
      <c r="H750" t="s">
        <v>514</v>
      </c>
      <c r="I750" t="s">
        <v>515</v>
      </c>
      <c r="J750" t="s">
        <v>1471</v>
      </c>
      <c r="K750" t="s">
        <v>517</v>
      </c>
      <c r="L750" t="s">
        <v>518</v>
      </c>
    </row>
    <row r="751" spans="2:12">
      <c r="B751" t="s">
        <v>1984</v>
      </c>
      <c r="C751" t="s">
        <v>1985</v>
      </c>
      <c r="D751" t="s">
        <v>512</v>
      </c>
      <c r="E751" t="s">
        <v>513</v>
      </c>
      <c r="F751" t="s">
        <v>485</v>
      </c>
      <c r="G751" t="s">
        <v>493</v>
      </c>
      <c r="H751" t="s">
        <v>514</v>
      </c>
      <c r="I751" t="s">
        <v>515</v>
      </c>
      <c r="J751" t="s">
        <v>1471</v>
      </c>
      <c r="K751" t="s">
        <v>1961</v>
      </c>
      <c r="L751" t="s">
        <v>518</v>
      </c>
    </row>
    <row r="752" spans="2:12">
      <c r="B752" t="s">
        <v>1986</v>
      </c>
      <c r="C752" t="s">
        <v>1987</v>
      </c>
      <c r="D752" t="s">
        <v>512</v>
      </c>
      <c r="E752" t="s">
        <v>513</v>
      </c>
      <c r="F752" t="s">
        <v>485</v>
      </c>
      <c r="G752" t="s">
        <v>493</v>
      </c>
      <c r="H752" t="s">
        <v>514</v>
      </c>
      <c r="I752" t="s">
        <v>515</v>
      </c>
      <c r="J752" t="s">
        <v>1471</v>
      </c>
      <c r="K752" t="s">
        <v>1961</v>
      </c>
      <c r="L752" t="s">
        <v>518</v>
      </c>
    </row>
    <row r="753" spans="2:12">
      <c r="B753" t="s">
        <v>1988</v>
      </c>
      <c r="C753" t="s">
        <v>1989</v>
      </c>
      <c r="D753" t="s">
        <v>512</v>
      </c>
      <c r="E753" t="s">
        <v>513</v>
      </c>
      <c r="F753" t="s">
        <v>485</v>
      </c>
      <c r="G753" t="s">
        <v>493</v>
      </c>
      <c r="H753" t="s">
        <v>514</v>
      </c>
      <c r="I753" t="s">
        <v>515</v>
      </c>
      <c r="J753" t="s">
        <v>1471</v>
      </c>
      <c r="K753" t="s">
        <v>517</v>
      </c>
      <c r="L753" t="s">
        <v>518</v>
      </c>
    </row>
    <row r="754" spans="2:12">
      <c r="B754" t="s">
        <v>1990</v>
      </c>
      <c r="C754" t="s">
        <v>1991</v>
      </c>
      <c r="D754" t="s">
        <v>512</v>
      </c>
      <c r="E754" t="s">
        <v>513</v>
      </c>
      <c r="F754" t="s">
        <v>485</v>
      </c>
      <c r="G754" t="s">
        <v>493</v>
      </c>
      <c r="H754" t="s">
        <v>514</v>
      </c>
      <c r="I754" t="s">
        <v>515</v>
      </c>
      <c r="J754" t="s">
        <v>1471</v>
      </c>
      <c r="K754" t="s">
        <v>517</v>
      </c>
      <c r="L754" t="s">
        <v>518</v>
      </c>
    </row>
    <row r="755" spans="2:12">
      <c r="B755" t="s">
        <v>1992</v>
      </c>
      <c r="C755" t="s">
        <v>1993</v>
      </c>
      <c r="D755" t="s">
        <v>512</v>
      </c>
      <c r="E755" t="s">
        <v>513</v>
      </c>
      <c r="F755" t="s">
        <v>485</v>
      </c>
      <c r="G755" t="s">
        <v>493</v>
      </c>
      <c r="H755" t="s">
        <v>514</v>
      </c>
      <c r="I755" t="s">
        <v>515</v>
      </c>
      <c r="J755" t="s">
        <v>1471</v>
      </c>
      <c r="K755" t="s">
        <v>517</v>
      </c>
      <c r="L755" t="s">
        <v>518</v>
      </c>
    </row>
    <row r="756" spans="2:12">
      <c r="B756" t="s">
        <v>1994</v>
      </c>
      <c r="C756" t="s">
        <v>1995</v>
      </c>
      <c r="D756" t="s">
        <v>512</v>
      </c>
      <c r="E756" t="s">
        <v>513</v>
      </c>
      <c r="F756" t="s">
        <v>485</v>
      </c>
      <c r="G756" t="s">
        <v>493</v>
      </c>
      <c r="H756" t="s">
        <v>514</v>
      </c>
      <c r="I756" t="s">
        <v>515</v>
      </c>
      <c r="J756" t="s">
        <v>1471</v>
      </c>
      <c r="K756" t="s">
        <v>517</v>
      </c>
      <c r="L756" t="s">
        <v>518</v>
      </c>
    </row>
    <row r="757" spans="2:12">
      <c r="B757" t="s">
        <v>1996</v>
      </c>
      <c r="C757" t="s">
        <v>1997</v>
      </c>
      <c r="D757" t="s">
        <v>512</v>
      </c>
      <c r="E757" t="s">
        <v>513</v>
      </c>
      <c r="F757" t="s">
        <v>485</v>
      </c>
      <c r="G757" t="s">
        <v>493</v>
      </c>
      <c r="H757" t="s">
        <v>514</v>
      </c>
      <c r="I757" t="s">
        <v>515</v>
      </c>
      <c r="J757" t="s">
        <v>1471</v>
      </c>
      <c r="K757" t="s">
        <v>517</v>
      </c>
      <c r="L757" t="s">
        <v>518</v>
      </c>
    </row>
    <row r="758" spans="2:12">
      <c r="B758" t="s">
        <v>1998</v>
      </c>
      <c r="C758" t="s">
        <v>1999</v>
      </c>
      <c r="D758" t="s">
        <v>512</v>
      </c>
      <c r="E758" t="s">
        <v>513</v>
      </c>
      <c r="F758" t="s">
        <v>485</v>
      </c>
      <c r="G758" t="s">
        <v>493</v>
      </c>
      <c r="H758" t="s">
        <v>514</v>
      </c>
      <c r="I758" t="s">
        <v>515</v>
      </c>
      <c r="J758" t="s">
        <v>1471</v>
      </c>
      <c r="K758" t="s">
        <v>517</v>
      </c>
      <c r="L758" t="s">
        <v>518</v>
      </c>
    </row>
    <row r="759" spans="2:12">
      <c r="B759" t="s">
        <v>2000</v>
      </c>
      <c r="C759" t="s">
        <v>2001</v>
      </c>
      <c r="D759" t="s">
        <v>512</v>
      </c>
      <c r="E759" t="s">
        <v>513</v>
      </c>
      <c r="F759" t="s">
        <v>485</v>
      </c>
      <c r="G759" t="s">
        <v>493</v>
      </c>
      <c r="H759" t="s">
        <v>514</v>
      </c>
      <c r="I759" t="s">
        <v>515</v>
      </c>
      <c r="J759" t="s">
        <v>1471</v>
      </c>
      <c r="K759" t="s">
        <v>517</v>
      </c>
      <c r="L759" t="s">
        <v>518</v>
      </c>
    </row>
    <row r="760" spans="2:12">
      <c r="B760" t="s">
        <v>2002</v>
      </c>
      <c r="C760" t="s">
        <v>2003</v>
      </c>
      <c r="D760" t="s">
        <v>512</v>
      </c>
      <c r="E760" t="s">
        <v>513</v>
      </c>
      <c r="F760" t="s">
        <v>485</v>
      </c>
      <c r="G760" t="s">
        <v>493</v>
      </c>
      <c r="H760" t="s">
        <v>514</v>
      </c>
      <c r="I760" t="s">
        <v>515</v>
      </c>
      <c r="J760" t="s">
        <v>1471</v>
      </c>
      <c r="K760" t="s">
        <v>517</v>
      </c>
      <c r="L760" t="s">
        <v>518</v>
      </c>
    </row>
    <row r="761" spans="2:12">
      <c r="B761" t="s">
        <v>2004</v>
      </c>
      <c r="C761" t="s">
        <v>2005</v>
      </c>
      <c r="D761" t="s">
        <v>512</v>
      </c>
      <c r="E761" t="s">
        <v>513</v>
      </c>
      <c r="F761" t="s">
        <v>485</v>
      </c>
      <c r="G761" t="s">
        <v>493</v>
      </c>
      <c r="H761" t="s">
        <v>514</v>
      </c>
      <c r="I761" t="s">
        <v>515</v>
      </c>
      <c r="J761" t="s">
        <v>1471</v>
      </c>
      <c r="K761" t="s">
        <v>517</v>
      </c>
      <c r="L761" t="s">
        <v>518</v>
      </c>
    </row>
    <row r="762" spans="2:12">
      <c r="B762" t="s">
        <v>2006</v>
      </c>
      <c r="C762" t="s">
        <v>2007</v>
      </c>
      <c r="D762" t="s">
        <v>512</v>
      </c>
      <c r="E762" t="s">
        <v>513</v>
      </c>
      <c r="F762" t="s">
        <v>485</v>
      </c>
      <c r="G762" t="s">
        <v>493</v>
      </c>
      <c r="H762" t="s">
        <v>514</v>
      </c>
      <c r="I762" t="s">
        <v>515</v>
      </c>
      <c r="J762" t="s">
        <v>1471</v>
      </c>
      <c r="K762" t="s">
        <v>517</v>
      </c>
      <c r="L762" t="s">
        <v>518</v>
      </c>
    </row>
    <row r="763" spans="2:12">
      <c r="B763" t="s">
        <v>2008</v>
      </c>
      <c r="C763" t="s">
        <v>2009</v>
      </c>
      <c r="D763" t="s">
        <v>512</v>
      </c>
      <c r="E763" t="s">
        <v>513</v>
      </c>
      <c r="F763" t="s">
        <v>485</v>
      </c>
      <c r="G763" t="s">
        <v>493</v>
      </c>
      <c r="H763" t="s">
        <v>514</v>
      </c>
      <c r="I763" t="s">
        <v>515</v>
      </c>
      <c r="J763" t="s">
        <v>1471</v>
      </c>
      <c r="K763" t="s">
        <v>517</v>
      </c>
      <c r="L763" t="s">
        <v>518</v>
      </c>
    </row>
    <row r="764" spans="2:12">
      <c r="B764" t="s">
        <v>2010</v>
      </c>
      <c r="C764" t="s">
        <v>2011</v>
      </c>
      <c r="D764" t="s">
        <v>512</v>
      </c>
      <c r="E764" t="s">
        <v>513</v>
      </c>
      <c r="F764" t="s">
        <v>485</v>
      </c>
      <c r="G764" t="s">
        <v>493</v>
      </c>
      <c r="H764" t="s">
        <v>514</v>
      </c>
      <c r="I764" t="s">
        <v>515</v>
      </c>
      <c r="J764" t="s">
        <v>1471</v>
      </c>
      <c r="K764" t="s">
        <v>517</v>
      </c>
      <c r="L764" t="s">
        <v>518</v>
      </c>
    </row>
    <row r="765" spans="2:12">
      <c r="B765" t="s">
        <v>2012</v>
      </c>
      <c r="C765" t="s">
        <v>2013</v>
      </c>
      <c r="D765" t="s">
        <v>512</v>
      </c>
      <c r="E765" t="s">
        <v>513</v>
      </c>
      <c r="F765" t="s">
        <v>485</v>
      </c>
      <c r="G765" t="s">
        <v>493</v>
      </c>
      <c r="H765" t="s">
        <v>514</v>
      </c>
      <c r="I765" t="s">
        <v>515</v>
      </c>
      <c r="J765" t="s">
        <v>1471</v>
      </c>
      <c r="K765" t="s">
        <v>517</v>
      </c>
      <c r="L765" t="s">
        <v>518</v>
      </c>
    </row>
    <row r="766" spans="2:12">
      <c r="B766" t="s">
        <v>2014</v>
      </c>
      <c r="C766" t="s">
        <v>2015</v>
      </c>
      <c r="D766" t="s">
        <v>512</v>
      </c>
      <c r="E766" t="s">
        <v>513</v>
      </c>
      <c r="F766" t="s">
        <v>485</v>
      </c>
      <c r="G766" t="s">
        <v>493</v>
      </c>
      <c r="H766" t="s">
        <v>514</v>
      </c>
      <c r="I766" t="s">
        <v>515</v>
      </c>
      <c r="J766" t="s">
        <v>1471</v>
      </c>
      <c r="K766" t="s">
        <v>517</v>
      </c>
      <c r="L766" t="s">
        <v>518</v>
      </c>
    </row>
    <row r="767" spans="2:12">
      <c r="B767" t="s">
        <v>2016</v>
      </c>
      <c r="C767" t="s">
        <v>2017</v>
      </c>
      <c r="D767" t="s">
        <v>512</v>
      </c>
      <c r="E767" t="s">
        <v>513</v>
      </c>
      <c r="F767" t="s">
        <v>485</v>
      </c>
      <c r="G767" t="s">
        <v>493</v>
      </c>
      <c r="H767" t="s">
        <v>514</v>
      </c>
      <c r="I767" t="s">
        <v>515</v>
      </c>
      <c r="J767" t="s">
        <v>1471</v>
      </c>
      <c r="K767" t="s">
        <v>517</v>
      </c>
      <c r="L767" t="s">
        <v>518</v>
      </c>
    </row>
    <row r="768" spans="2:12">
      <c r="B768" t="s">
        <v>2018</v>
      </c>
      <c r="C768" t="s">
        <v>2019</v>
      </c>
      <c r="D768" t="s">
        <v>512</v>
      </c>
      <c r="E768" t="s">
        <v>513</v>
      </c>
      <c r="F768" t="s">
        <v>485</v>
      </c>
      <c r="G768" t="s">
        <v>493</v>
      </c>
      <c r="H768" t="s">
        <v>514</v>
      </c>
      <c r="I768" t="s">
        <v>515</v>
      </c>
      <c r="J768" t="s">
        <v>1471</v>
      </c>
      <c r="K768" t="s">
        <v>517</v>
      </c>
      <c r="L768" t="s">
        <v>518</v>
      </c>
    </row>
    <row r="769" spans="2:12">
      <c r="B769" t="s">
        <v>2020</v>
      </c>
      <c r="C769" t="s">
        <v>2021</v>
      </c>
      <c r="D769" t="s">
        <v>512</v>
      </c>
      <c r="E769" t="s">
        <v>513</v>
      </c>
      <c r="F769" t="s">
        <v>485</v>
      </c>
      <c r="G769" t="s">
        <v>493</v>
      </c>
      <c r="H769" t="s">
        <v>514</v>
      </c>
      <c r="I769" t="s">
        <v>515</v>
      </c>
      <c r="J769" t="s">
        <v>1471</v>
      </c>
      <c r="K769" t="s">
        <v>517</v>
      </c>
      <c r="L769" t="s">
        <v>518</v>
      </c>
    </row>
    <row r="770" spans="2:12">
      <c r="B770" t="s">
        <v>2022</v>
      </c>
      <c r="C770" t="s">
        <v>2023</v>
      </c>
      <c r="D770" t="s">
        <v>512</v>
      </c>
      <c r="E770" t="s">
        <v>513</v>
      </c>
      <c r="F770" t="s">
        <v>485</v>
      </c>
      <c r="G770" t="s">
        <v>493</v>
      </c>
      <c r="H770" t="s">
        <v>514</v>
      </c>
      <c r="I770" t="s">
        <v>515</v>
      </c>
      <c r="J770" t="s">
        <v>1471</v>
      </c>
      <c r="K770" t="s">
        <v>517</v>
      </c>
      <c r="L770" t="s">
        <v>518</v>
      </c>
    </row>
    <row r="771" spans="2:12">
      <c r="B771" t="s">
        <v>2024</v>
      </c>
      <c r="C771" t="s">
        <v>2025</v>
      </c>
      <c r="D771" t="s">
        <v>512</v>
      </c>
      <c r="E771" t="s">
        <v>513</v>
      </c>
      <c r="F771" t="s">
        <v>485</v>
      </c>
      <c r="G771" t="s">
        <v>493</v>
      </c>
      <c r="H771" t="s">
        <v>514</v>
      </c>
      <c r="I771" t="s">
        <v>515</v>
      </c>
      <c r="J771" t="s">
        <v>1471</v>
      </c>
      <c r="K771" t="s">
        <v>517</v>
      </c>
      <c r="L771" t="s">
        <v>518</v>
      </c>
    </row>
    <row r="772" spans="2:12">
      <c r="B772" t="s">
        <v>2026</v>
      </c>
      <c r="C772" t="s">
        <v>2027</v>
      </c>
      <c r="D772" t="s">
        <v>512</v>
      </c>
      <c r="E772" t="s">
        <v>513</v>
      </c>
      <c r="F772" t="s">
        <v>485</v>
      </c>
      <c r="G772" t="s">
        <v>493</v>
      </c>
      <c r="H772" t="s">
        <v>514</v>
      </c>
      <c r="I772" t="s">
        <v>515</v>
      </c>
      <c r="J772" t="s">
        <v>1471</v>
      </c>
      <c r="K772" t="s">
        <v>517</v>
      </c>
      <c r="L772" t="s">
        <v>518</v>
      </c>
    </row>
    <row r="773" spans="2:12">
      <c r="B773" t="s">
        <v>2028</v>
      </c>
      <c r="C773" t="s">
        <v>2029</v>
      </c>
      <c r="D773" t="s">
        <v>512</v>
      </c>
      <c r="E773" t="s">
        <v>513</v>
      </c>
      <c r="F773" t="s">
        <v>485</v>
      </c>
      <c r="G773" t="s">
        <v>493</v>
      </c>
      <c r="H773" t="s">
        <v>514</v>
      </c>
      <c r="I773" t="s">
        <v>515</v>
      </c>
      <c r="J773" t="s">
        <v>1471</v>
      </c>
      <c r="K773" t="s">
        <v>517</v>
      </c>
      <c r="L773" t="s">
        <v>518</v>
      </c>
    </row>
    <row r="774" spans="2:12">
      <c r="B774" t="s">
        <v>2030</v>
      </c>
      <c r="C774" t="s">
        <v>2031</v>
      </c>
      <c r="D774" t="s">
        <v>512</v>
      </c>
      <c r="E774" t="s">
        <v>513</v>
      </c>
      <c r="F774" t="s">
        <v>485</v>
      </c>
      <c r="G774" t="s">
        <v>493</v>
      </c>
      <c r="H774" t="s">
        <v>514</v>
      </c>
      <c r="I774" t="s">
        <v>515</v>
      </c>
      <c r="J774" t="s">
        <v>1471</v>
      </c>
      <c r="K774" t="s">
        <v>517</v>
      </c>
      <c r="L774" t="s">
        <v>518</v>
      </c>
    </row>
    <row r="775" spans="2:12">
      <c r="B775" t="s">
        <v>2032</v>
      </c>
      <c r="C775" t="s">
        <v>2033</v>
      </c>
      <c r="D775" t="s">
        <v>512</v>
      </c>
      <c r="E775" t="s">
        <v>513</v>
      </c>
      <c r="F775" t="s">
        <v>485</v>
      </c>
      <c r="G775" t="s">
        <v>493</v>
      </c>
      <c r="H775" t="s">
        <v>514</v>
      </c>
      <c r="I775" t="s">
        <v>515</v>
      </c>
      <c r="J775" t="s">
        <v>1471</v>
      </c>
      <c r="K775" t="s">
        <v>517</v>
      </c>
      <c r="L775" t="s">
        <v>518</v>
      </c>
    </row>
    <row r="776" spans="2:12">
      <c r="B776" t="s">
        <v>2034</v>
      </c>
      <c r="C776" t="s">
        <v>2035</v>
      </c>
      <c r="D776" t="s">
        <v>512</v>
      </c>
      <c r="E776" t="s">
        <v>513</v>
      </c>
      <c r="F776" t="s">
        <v>485</v>
      </c>
      <c r="G776" t="s">
        <v>493</v>
      </c>
      <c r="H776" t="s">
        <v>514</v>
      </c>
      <c r="I776" t="s">
        <v>515</v>
      </c>
      <c r="J776" t="s">
        <v>1471</v>
      </c>
      <c r="K776" t="s">
        <v>517</v>
      </c>
      <c r="L776" t="s">
        <v>518</v>
      </c>
    </row>
    <row r="777" spans="2:12">
      <c r="B777" t="s">
        <v>2036</v>
      </c>
      <c r="C777" t="s">
        <v>2037</v>
      </c>
      <c r="D777" t="s">
        <v>512</v>
      </c>
      <c r="E777" t="s">
        <v>513</v>
      </c>
      <c r="F777" t="s">
        <v>485</v>
      </c>
      <c r="G777" t="s">
        <v>493</v>
      </c>
      <c r="H777" t="s">
        <v>514</v>
      </c>
      <c r="I777" t="s">
        <v>515</v>
      </c>
      <c r="J777" t="s">
        <v>1471</v>
      </c>
      <c r="K777" t="s">
        <v>517</v>
      </c>
      <c r="L777" t="s">
        <v>518</v>
      </c>
    </row>
    <row r="778" spans="2:12">
      <c r="B778" t="s">
        <v>2038</v>
      </c>
      <c r="C778" t="s">
        <v>2039</v>
      </c>
      <c r="D778" t="s">
        <v>512</v>
      </c>
      <c r="E778" t="s">
        <v>513</v>
      </c>
      <c r="F778" t="s">
        <v>485</v>
      </c>
      <c r="G778" t="s">
        <v>493</v>
      </c>
      <c r="H778" t="s">
        <v>514</v>
      </c>
      <c r="I778" t="s">
        <v>515</v>
      </c>
      <c r="J778" t="s">
        <v>1471</v>
      </c>
      <c r="K778" t="s">
        <v>517</v>
      </c>
      <c r="L778" t="s">
        <v>518</v>
      </c>
    </row>
    <row r="779" spans="2:12">
      <c r="B779" t="s">
        <v>2040</v>
      </c>
      <c r="C779" t="s">
        <v>2041</v>
      </c>
      <c r="D779" t="s">
        <v>512</v>
      </c>
      <c r="E779" t="s">
        <v>513</v>
      </c>
      <c r="F779" t="s">
        <v>485</v>
      </c>
      <c r="G779" t="s">
        <v>493</v>
      </c>
      <c r="H779" t="s">
        <v>514</v>
      </c>
      <c r="I779" t="s">
        <v>515</v>
      </c>
      <c r="J779" t="s">
        <v>1471</v>
      </c>
      <c r="K779" t="s">
        <v>517</v>
      </c>
      <c r="L779" t="s">
        <v>518</v>
      </c>
    </row>
    <row r="780" spans="2:12">
      <c r="B780" t="s">
        <v>2042</v>
      </c>
      <c r="C780" t="s">
        <v>2043</v>
      </c>
      <c r="D780" t="s">
        <v>512</v>
      </c>
      <c r="E780" t="s">
        <v>513</v>
      </c>
      <c r="F780" t="s">
        <v>485</v>
      </c>
      <c r="G780" t="s">
        <v>493</v>
      </c>
      <c r="H780" t="s">
        <v>514</v>
      </c>
      <c r="I780" t="s">
        <v>515</v>
      </c>
      <c r="J780" t="s">
        <v>1471</v>
      </c>
      <c r="K780" t="s">
        <v>517</v>
      </c>
      <c r="L780" t="s">
        <v>518</v>
      </c>
    </row>
    <row r="781" spans="2:12">
      <c r="B781" t="s">
        <v>2044</v>
      </c>
      <c r="C781" t="s">
        <v>2045</v>
      </c>
      <c r="D781" t="s">
        <v>512</v>
      </c>
      <c r="E781" t="s">
        <v>513</v>
      </c>
      <c r="F781" t="s">
        <v>485</v>
      </c>
      <c r="G781" t="s">
        <v>493</v>
      </c>
      <c r="H781" t="s">
        <v>514</v>
      </c>
      <c r="I781" t="s">
        <v>515</v>
      </c>
      <c r="J781" t="s">
        <v>1471</v>
      </c>
      <c r="K781" t="s">
        <v>517</v>
      </c>
      <c r="L781" t="s">
        <v>518</v>
      </c>
    </row>
    <row r="782" spans="2:12">
      <c r="B782" t="s">
        <v>2046</v>
      </c>
      <c r="C782" t="s">
        <v>2047</v>
      </c>
      <c r="D782" t="s">
        <v>512</v>
      </c>
      <c r="E782" t="s">
        <v>513</v>
      </c>
      <c r="F782" t="s">
        <v>485</v>
      </c>
      <c r="G782" t="s">
        <v>493</v>
      </c>
      <c r="H782" t="s">
        <v>514</v>
      </c>
      <c r="I782" t="s">
        <v>515</v>
      </c>
      <c r="J782" t="s">
        <v>1471</v>
      </c>
      <c r="K782" t="s">
        <v>517</v>
      </c>
      <c r="L782" t="s">
        <v>518</v>
      </c>
    </row>
    <row r="783" spans="2:12">
      <c r="B783" t="s">
        <v>2048</v>
      </c>
      <c r="C783" t="s">
        <v>2049</v>
      </c>
      <c r="D783" t="s">
        <v>512</v>
      </c>
      <c r="E783" t="s">
        <v>513</v>
      </c>
      <c r="F783" t="s">
        <v>485</v>
      </c>
      <c r="G783" t="s">
        <v>493</v>
      </c>
      <c r="H783" t="s">
        <v>514</v>
      </c>
      <c r="I783" t="s">
        <v>515</v>
      </c>
      <c r="J783" t="s">
        <v>1471</v>
      </c>
      <c r="K783" t="s">
        <v>517</v>
      </c>
      <c r="L783" t="s">
        <v>518</v>
      </c>
    </row>
    <row r="784" spans="2:12">
      <c r="B784" t="s">
        <v>2050</v>
      </c>
      <c r="C784" t="s">
        <v>2051</v>
      </c>
      <c r="D784" t="s">
        <v>512</v>
      </c>
      <c r="E784" t="s">
        <v>513</v>
      </c>
      <c r="F784" t="s">
        <v>485</v>
      </c>
      <c r="G784" t="s">
        <v>493</v>
      </c>
      <c r="H784" t="s">
        <v>514</v>
      </c>
      <c r="I784" t="s">
        <v>515</v>
      </c>
      <c r="J784" t="s">
        <v>1471</v>
      </c>
      <c r="K784" t="s">
        <v>517</v>
      </c>
      <c r="L784" t="s">
        <v>518</v>
      </c>
    </row>
    <row r="785" spans="2:12">
      <c r="B785" t="s">
        <v>2052</v>
      </c>
      <c r="C785" t="s">
        <v>2053</v>
      </c>
      <c r="D785" t="s">
        <v>512</v>
      </c>
      <c r="E785" t="s">
        <v>513</v>
      </c>
      <c r="F785" t="s">
        <v>485</v>
      </c>
      <c r="G785" t="s">
        <v>493</v>
      </c>
      <c r="H785" t="s">
        <v>514</v>
      </c>
      <c r="I785" t="s">
        <v>515</v>
      </c>
      <c r="J785" t="s">
        <v>1471</v>
      </c>
      <c r="K785" t="s">
        <v>517</v>
      </c>
      <c r="L785" t="s">
        <v>518</v>
      </c>
    </row>
    <row r="786" spans="2:12">
      <c r="B786" t="s">
        <v>2054</v>
      </c>
      <c r="C786" t="s">
        <v>2055</v>
      </c>
      <c r="D786" t="s">
        <v>512</v>
      </c>
      <c r="E786" t="s">
        <v>513</v>
      </c>
      <c r="F786" t="s">
        <v>485</v>
      </c>
      <c r="G786" t="s">
        <v>493</v>
      </c>
      <c r="H786" t="s">
        <v>514</v>
      </c>
      <c r="I786" t="s">
        <v>515</v>
      </c>
      <c r="J786" t="s">
        <v>1471</v>
      </c>
      <c r="K786" t="s">
        <v>517</v>
      </c>
      <c r="L786" t="s">
        <v>518</v>
      </c>
    </row>
    <row r="787" spans="2:12">
      <c r="B787" t="s">
        <v>2056</v>
      </c>
      <c r="C787" t="s">
        <v>2057</v>
      </c>
      <c r="D787" t="s">
        <v>512</v>
      </c>
      <c r="E787" t="s">
        <v>513</v>
      </c>
      <c r="F787" t="s">
        <v>485</v>
      </c>
      <c r="G787" t="s">
        <v>493</v>
      </c>
      <c r="H787" t="s">
        <v>514</v>
      </c>
      <c r="I787" t="s">
        <v>515</v>
      </c>
      <c r="J787" t="s">
        <v>1471</v>
      </c>
      <c r="K787" t="s">
        <v>517</v>
      </c>
      <c r="L787" t="s">
        <v>518</v>
      </c>
    </row>
    <row r="788" spans="2:12">
      <c r="B788" t="s">
        <v>2058</v>
      </c>
      <c r="C788" t="s">
        <v>2059</v>
      </c>
      <c r="D788" t="s">
        <v>512</v>
      </c>
      <c r="E788" t="s">
        <v>513</v>
      </c>
      <c r="F788" t="s">
        <v>485</v>
      </c>
      <c r="G788" t="s">
        <v>493</v>
      </c>
      <c r="H788" t="s">
        <v>514</v>
      </c>
      <c r="I788" t="s">
        <v>515</v>
      </c>
      <c r="J788" t="s">
        <v>1471</v>
      </c>
      <c r="K788" t="s">
        <v>517</v>
      </c>
      <c r="L788" t="s">
        <v>518</v>
      </c>
    </row>
    <row r="789" spans="2:12">
      <c r="B789" t="s">
        <v>2060</v>
      </c>
      <c r="C789" t="s">
        <v>2061</v>
      </c>
      <c r="D789" t="s">
        <v>512</v>
      </c>
      <c r="E789" t="s">
        <v>513</v>
      </c>
      <c r="F789" t="s">
        <v>485</v>
      </c>
      <c r="G789" t="s">
        <v>493</v>
      </c>
      <c r="H789" t="s">
        <v>514</v>
      </c>
      <c r="I789" t="s">
        <v>515</v>
      </c>
      <c r="J789" t="s">
        <v>1471</v>
      </c>
      <c r="K789" t="s">
        <v>517</v>
      </c>
      <c r="L789" t="s">
        <v>518</v>
      </c>
    </row>
    <row r="790" spans="2:12">
      <c r="B790" t="s">
        <v>2062</v>
      </c>
      <c r="C790" t="s">
        <v>2063</v>
      </c>
      <c r="D790" t="s">
        <v>512</v>
      </c>
      <c r="E790" t="s">
        <v>513</v>
      </c>
      <c r="F790" t="s">
        <v>485</v>
      </c>
      <c r="G790" t="s">
        <v>493</v>
      </c>
      <c r="H790" t="s">
        <v>514</v>
      </c>
      <c r="I790" t="s">
        <v>515</v>
      </c>
      <c r="J790" t="s">
        <v>1471</v>
      </c>
      <c r="K790" t="s">
        <v>517</v>
      </c>
      <c r="L790" t="s">
        <v>518</v>
      </c>
    </row>
    <row r="791" spans="2:12">
      <c r="B791" t="s">
        <v>2064</v>
      </c>
      <c r="C791" t="s">
        <v>2065</v>
      </c>
      <c r="D791" t="s">
        <v>512</v>
      </c>
      <c r="E791" t="s">
        <v>513</v>
      </c>
      <c r="F791" t="s">
        <v>485</v>
      </c>
      <c r="G791" t="s">
        <v>493</v>
      </c>
      <c r="H791" t="s">
        <v>514</v>
      </c>
      <c r="I791" t="s">
        <v>515</v>
      </c>
      <c r="J791" t="s">
        <v>1471</v>
      </c>
      <c r="K791" t="s">
        <v>517</v>
      </c>
      <c r="L791" t="s">
        <v>518</v>
      </c>
    </row>
    <row r="792" spans="2:12">
      <c r="B792" t="s">
        <v>2066</v>
      </c>
      <c r="C792" t="s">
        <v>2067</v>
      </c>
      <c r="D792" t="s">
        <v>512</v>
      </c>
      <c r="E792" t="s">
        <v>513</v>
      </c>
      <c r="F792" t="s">
        <v>485</v>
      </c>
      <c r="G792" t="s">
        <v>493</v>
      </c>
      <c r="H792" t="s">
        <v>514</v>
      </c>
      <c r="I792" t="s">
        <v>515</v>
      </c>
      <c r="J792" t="s">
        <v>1471</v>
      </c>
      <c r="K792" t="s">
        <v>517</v>
      </c>
      <c r="L792" t="s">
        <v>518</v>
      </c>
    </row>
    <row r="793" spans="2:12">
      <c r="B793" t="s">
        <v>2068</v>
      </c>
      <c r="C793" t="s">
        <v>2069</v>
      </c>
      <c r="D793" t="s">
        <v>512</v>
      </c>
      <c r="E793" t="s">
        <v>513</v>
      </c>
      <c r="F793" t="s">
        <v>485</v>
      </c>
      <c r="G793" t="s">
        <v>493</v>
      </c>
      <c r="H793" t="s">
        <v>514</v>
      </c>
      <c r="I793" t="s">
        <v>515</v>
      </c>
      <c r="J793" t="s">
        <v>1471</v>
      </c>
      <c r="K793" t="s">
        <v>517</v>
      </c>
      <c r="L793" t="s">
        <v>518</v>
      </c>
    </row>
    <row r="794" spans="2:12">
      <c r="B794" t="s">
        <v>2070</v>
      </c>
      <c r="C794" t="s">
        <v>2071</v>
      </c>
      <c r="D794" t="s">
        <v>512</v>
      </c>
      <c r="E794" t="s">
        <v>513</v>
      </c>
      <c r="F794" t="s">
        <v>485</v>
      </c>
      <c r="G794" t="s">
        <v>493</v>
      </c>
      <c r="H794" t="s">
        <v>514</v>
      </c>
      <c r="I794" t="s">
        <v>515</v>
      </c>
      <c r="J794" t="s">
        <v>1471</v>
      </c>
      <c r="K794" t="s">
        <v>517</v>
      </c>
      <c r="L794" t="s">
        <v>518</v>
      </c>
    </row>
    <row r="795" spans="2:12">
      <c r="B795" t="s">
        <v>2072</v>
      </c>
      <c r="C795" t="s">
        <v>2073</v>
      </c>
      <c r="D795" t="s">
        <v>512</v>
      </c>
      <c r="E795" t="s">
        <v>513</v>
      </c>
      <c r="F795" t="s">
        <v>485</v>
      </c>
      <c r="G795" t="s">
        <v>493</v>
      </c>
      <c r="H795" t="s">
        <v>514</v>
      </c>
      <c r="I795" t="s">
        <v>515</v>
      </c>
      <c r="J795" t="s">
        <v>1471</v>
      </c>
      <c r="K795" t="s">
        <v>517</v>
      </c>
      <c r="L795" t="s">
        <v>518</v>
      </c>
    </row>
    <row r="796" spans="2:12">
      <c r="B796" t="s">
        <v>2074</v>
      </c>
      <c r="C796" t="s">
        <v>2075</v>
      </c>
      <c r="D796" t="s">
        <v>512</v>
      </c>
      <c r="E796" t="s">
        <v>513</v>
      </c>
      <c r="F796" t="s">
        <v>485</v>
      </c>
      <c r="G796" t="s">
        <v>493</v>
      </c>
      <c r="H796" t="s">
        <v>514</v>
      </c>
      <c r="I796" t="s">
        <v>515</v>
      </c>
      <c r="J796" t="s">
        <v>1471</v>
      </c>
      <c r="K796" t="s">
        <v>517</v>
      </c>
      <c r="L796" t="s">
        <v>518</v>
      </c>
    </row>
    <row r="797" spans="2:12">
      <c r="B797" t="s">
        <v>2076</v>
      </c>
      <c r="C797" t="s">
        <v>2077</v>
      </c>
      <c r="D797" t="s">
        <v>512</v>
      </c>
      <c r="E797" t="s">
        <v>513</v>
      </c>
      <c r="F797" t="s">
        <v>485</v>
      </c>
      <c r="G797" t="s">
        <v>493</v>
      </c>
      <c r="H797" t="s">
        <v>514</v>
      </c>
      <c r="I797" t="s">
        <v>515</v>
      </c>
      <c r="J797" t="s">
        <v>1471</v>
      </c>
      <c r="K797" t="s">
        <v>517</v>
      </c>
      <c r="L797" t="s">
        <v>518</v>
      </c>
    </row>
    <row r="798" spans="2:12">
      <c r="B798" t="s">
        <v>2078</v>
      </c>
      <c r="C798" t="s">
        <v>2079</v>
      </c>
      <c r="D798" t="s">
        <v>512</v>
      </c>
      <c r="E798" t="s">
        <v>513</v>
      </c>
      <c r="F798" t="s">
        <v>485</v>
      </c>
      <c r="G798" t="s">
        <v>493</v>
      </c>
      <c r="H798" t="s">
        <v>514</v>
      </c>
      <c r="I798" t="s">
        <v>515</v>
      </c>
      <c r="J798" t="s">
        <v>1471</v>
      </c>
      <c r="K798" t="s">
        <v>517</v>
      </c>
      <c r="L798" t="s">
        <v>518</v>
      </c>
    </row>
    <row r="799" spans="2:12">
      <c r="B799" t="s">
        <v>2080</v>
      </c>
      <c r="C799" t="s">
        <v>2081</v>
      </c>
      <c r="D799" t="s">
        <v>512</v>
      </c>
      <c r="E799" t="s">
        <v>513</v>
      </c>
      <c r="F799" t="s">
        <v>485</v>
      </c>
      <c r="G799" t="s">
        <v>493</v>
      </c>
      <c r="H799" t="s">
        <v>514</v>
      </c>
      <c r="I799" t="s">
        <v>515</v>
      </c>
      <c r="J799" t="s">
        <v>1471</v>
      </c>
      <c r="K799" t="s">
        <v>517</v>
      </c>
      <c r="L799" t="s">
        <v>518</v>
      </c>
    </row>
    <row r="800" spans="2:12">
      <c r="B800" t="s">
        <v>2082</v>
      </c>
      <c r="C800" t="s">
        <v>2083</v>
      </c>
      <c r="D800" t="s">
        <v>512</v>
      </c>
      <c r="E800" t="s">
        <v>513</v>
      </c>
      <c r="F800" t="s">
        <v>485</v>
      </c>
      <c r="G800" t="s">
        <v>493</v>
      </c>
      <c r="H800" t="s">
        <v>514</v>
      </c>
      <c r="I800" t="s">
        <v>515</v>
      </c>
      <c r="J800" t="s">
        <v>1471</v>
      </c>
      <c r="K800" t="s">
        <v>517</v>
      </c>
      <c r="L800" t="s">
        <v>518</v>
      </c>
    </row>
    <row r="801" spans="2:12">
      <c r="B801" t="s">
        <v>2084</v>
      </c>
      <c r="C801" t="s">
        <v>2085</v>
      </c>
      <c r="D801" t="s">
        <v>512</v>
      </c>
      <c r="E801" t="s">
        <v>513</v>
      </c>
      <c r="F801" t="s">
        <v>485</v>
      </c>
      <c r="G801" t="s">
        <v>493</v>
      </c>
      <c r="H801" t="s">
        <v>514</v>
      </c>
      <c r="I801" t="s">
        <v>515</v>
      </c>
      <c r="J801" t="s">
        <v>1471</v>
      </c>
      <c r="K801" t="s">
        <v>517</v>
      </c>
      <c r="L801" t="s">
        <v>518</v>
      </c>
    </row>
    <row r="802" spans="2:12">
      <c r="B802" t="s">
        <v>2086</v>
      </c>
      <c r="C802" t="s">
        <v>2087</v>
      </c>
      <c r="D802" t="s">
        <v>512</v>
      </c>
      <c r="E802" t="s">
        <v>513</v>
      </c>
      <c r="F802" t="s">
        <v>485</v>
      </c>
      <c r="G802" t="s">
        <v>493</v>
      </c>
      <c r="H802" t="s">
        <v>514</v>
      </c>
      <c r="I802" t="s">
        <v>515</v>
      </c>
      <c r="J802" t="s">
        <v>1471</v>
      </c>
      <c r="K802" t="s">
        <v>517</v>
      </c>
      <c r="L802" t="s">
        <v>518</v>
      </c>
    </row>
    <row r="803" spans="2:12">
      <c r="B803" t="s">
        <v>2088</v>
      </c>
      <c r="C803" t="s">
        <v>2089</v>
      </c>
      <c r="D803" t="s">
        <v>512</v>
      </c>
      <c r="E803" t="s">
        <v>513</v>
      </c>
      <c r="F803" t="s">
        <v>485</v>
      </c>
      <c r="G803" t="s">
        <v>493</v>
      </c>
      <c r="H803" t="s">
        <v>514</v>
      </c>
      <c r="I803" t="s">
        <v>515</v>
      </c>
      <c r="J803" t="s">
        <v>1471</v>
      </c>
      <c r="K803" t="s">
        <v>517</v>
      </c>
      <c r="L803" t="s">
        <v>518</v>
      </c>
    </row>
    <row r="804" spans="2:12">
      <c r="B804" t="s">
        <v>2090</v>
      </c>
      <c r="C804" t="s">
        <v>2091</v>
      </c>
      <c r="D804" t="s">
        <v>512</v>
      </c>
      <c r="E804" t="s">
        <v>513</v>
      </c>
      <c r="F804" t="s">
        <v>485</v>
      </c>
      <c r="G804" t="s">
        <v>493</v>
      </c>
      <c r="H804" t="s">
        <v>514</v>
      </c>
      <c r="I804" t="s">
        <v>515</v>
      </c>
      <c r="J804" t="s">
        <v>1471</v>
      </c>
      <c r="K804" t="s">
        <v>517</v>
      </c>
      <c r="L804" t="s">
        <v>518</v>
      </c>
    </row>
    <row r="805" spans="2:12">
      <c r="B805" t="s">
        <v>2092</v>
      </c>
      <c r="C805" t="s">
        <v>2093</v>
      </c>
      <c r="D805" t="s">
        <v>512</v>
      </c>
      <c r="E805" t="s">
        <v>513</v>
      </c>
      <c r="F805" t="s">
        <v>485</v>
      </c>
      <c r="G805" t="s">
        <v>493</v>
      </c>
      <c r="H805" t="s">
        <v>514</v>
      </c>
      <c r="I805" t="s">
        <v>515</v>
      </c>
      <c r="J805" t="s">
        <v>1471</v>
      </c>
      <c r="K805" t="s">
        <v>517</v>
      </c>
      <c r="L805" t="s">
        <v>518</v>
      </c>
    </row>
    <row r="806" spans="2:12">
      <c r="B806" t="s">
        <v>2094</v>
      </c>
      <c r="C806" t="s">
        <v>2095</v>
      </c>
      <c r="D806" t="s">
        <v>512</v>
      </c>
      <c r="E806" t="s">
        <v>513</v>
      </c>
      <c r="F806" t="s">
        <v>485</v>
      </c>
      <c r="G806" t="s">
        <v>493</v>
      </c>
      <c r="H806" t="s">
        <v>514</v>
      </c>
      <c r="I806" t="s">
        <v>515</v>
      </c>
      <c r="J806" t="s">
        <v>1471</v>
      </c>
      <c r="K806" t="s">
        <v>517</v>
      </c>
      <c r="L806" t="s">
        <v>518</v>
      </c>
    </row>
    <row r="807" spans="2:12">
      <c r="B807" t="s">
        <v>2096</v>
      </c>
      <c r="C807" t="s">
        <v>2097</v>
      </c>
      <c r="D807" t="s">
        <v>512</v>
      </c>
      <c r="E807" t="s">
        <v>513</v>
      </c>
      <c r="F807" t="s">
        <v>485</v>
      </c>
      <c r="G807" t="s">
        <v>493</v>
      </c>
      <c r="H807" t="s">
        <v>514</v>
      </c>
      <c r="I807" t="s">
        <v>515</v>
      </c>
      <c r="J807" t="s">
        <v>1471</v>
      </c>
      <c r="K807" t="s">
        <v>517</v>
      </c>
      <c r="L807" t="s">
        <v>518</v>
      </c>
    </row>
    <row r="808" spans="2:12">
      <c r="B808" t="s">
        <v>2098</v>
      </c>
      <c r="C808" t="s">
        <v>2099</v>
      </c>
      <c r="D808" t="s">
        <v>512</v>
      </c>
      <c r="E808" t="s">
        <v>513</v>
      </c>
      <c r="F808" t="s">
        <v>485</v>
      </c>
      <c r="G808" t="s">
        <v>493</v>
      </c>
      <c r="H808" t="s">
        <v>514</v>
      </c>
      <c r="I808" t="s">
        <v>515</v>
      </c>
      <c r="J808" t="s">
        <v>1471</v>
      </c>
      <c r="K808" t="s">
        <v>517</v>
      </c>
      <c r="L808" t="s">
        <v>518</v>
      </c>
    </row>
    <row r="809" spans="2:12">
      <c r="B809" t="s">
        <v>2100</v>
      </c>
      <c r="C809" t="s">
        <v>2101</v>
      </c>
      <c r="D809" t="s">
        <v>512</v>
      </c>
      <c r="E809" t="s">
        <v>513</v>
      </c>
      <c r="F809" t="s">
        <v>485</v>
      </c>
      <c r="G809" t="s">
        <v>493</v>
      </c>
      <c r="H809" t="s">
        <v>514</v>
      </c>
      <c r="I809" t="s">
        <v>515</v>
      </c>
      <c r="J809" t="s">
        <v>1471</v>
      </c>
      <c r="K809" t="s">
        <v>517</v>
      </c>
      <c r="L809" t="s">
        <v>518</v>
      </c>
    </row>
    <row r="810" spans="2:12">
      <c r="B810" t="s">
        <v>2102</v>
      </c>
      <c r="C810" t="s">
        <v>2103</v>
      </c>
      <c r="D810" t="s">
        <v>512</v>
      </c>
      <c r="E810" t="s">
        <v>513</v>
      </c>
      <c r="F810" t="s">
        <v>485</v>
      </c>
      <c r="G810" t="s">
        <v>493</v>
      </c>
      <c r="H810" t="s">
        <v>514</v>
      </c>
      <c r="I810" t="s">
        <v>515</v>
      </c>
      <c r="J810" t="s">
        <v>1471</v>
      </c>
      <c r="K810" t="s">
        <v>517</v>
      </c>
      <c r="L810" t="s">
        <v>518</v>
      </c>
    </row>
    <row r="811" spans="2:12">
      <c r="B811" t="s">
        <v>2104</v>
      </c>
      <c r="C811" t="s">
        <v>2105</v>
      </c>
      <c r="D811" t="s">
        <v>512</v>
      </c>
      <c r="E811" t="s">
        <v>513</v>
      </c>
      <c r="F811" t="s">
        <v>485</v>
      </c>
      <c r="G811" t="s">
        <v>493</v>
      </c>
      <c r="H811" t="s">
        <v>514</v>
      </c>
      <c r="I811" t="s">
        <v>515</v>
      </c>
      <c r="J811" t="s">
        <v>1471</v>
      </c>
      <c r="K811" t="s">
        <v>517</v>
      </c>
      <c r="L811" t="s">
        <v>518</v>
      </c>
    </row>
    <row r="812" spans="2:12">
      <c r="B812" t="s">
        <v>2106</v>
      </c>
      <c r="C812" t="s">
        <v>2107</v>
      </c>
      <c r="D812" t="s">
        <v>512</v>
      </c>
      <c r="E812" t="s">
        <v>513</v>
      </c>
      <c r="F812" t="s">
        <v>485</v>
      </c>
      <c r="G812" t="s">
        <v>493</v>
      </c>
      <c r="H812" t="s">
        <v>514</v>
      </c>
      <c r="I812" t="s">
        <v>515</v>
      </c>
      <c r="J812" t="s">
        <v>1471</v>
      </c>
      <c r="K812" t="s">
        <v>517</v>
      </c>
      <c r="L812" t="s">
        <v>518</v>
      </c>
    </row>
    <row r="813" spans="2:12">
      <c r="B813" t="s">
        <v>2108</v>
      </c>
      <c r="C813" t="s">
        <v>2109</v>
      </c>
      <c r="D813" t="s">
        <v>512</v>
      </c>
      <c r="E813" t="s">
        <v>513</v>
      </c>
      <c r="F813" t="s">
        <v>485</v>
      </c>
      <c r="G813" t="s">
        <v>493</v>
      </c>
      <c r="H813" t="s">
        <v>514</v>
      </c>
      <c r="I813" t="s">
        <v>515</v>
      </c>
      <c r="J813" t="s">
        <v>1471</v>
      </c>
      <c r="K813" t="s">
        <v>517</v>
      </c>
      <c r="L813" t="s">
        <v>518</v>
      </c>
    </row>
    <row r="814" spans="2:12">
      <c r="B814" t="s">
        <v>2110</v>
      </c>
      <c r="C814" t="s">
        <v>2111</v>
      </c>
      <c r="D814" t="s">
        <v>512</v>
      </c>
      <c r="E814" t="s">
        <v>513</v>
      </c>
      <c r="F814" t="s">
        <v>485</v>
      </c>
      <c r="G814" t="s">
        <v>493</v>
      </c>
      <c r="H814" t="s">
        <v>514</v>
      </c>
      <c r="I814" t="s">
        <v>515</v>
      </c>
      <c r="J814" t="s">
        <v>1471</v>
      </c>
      <c r="K814" t="s">
        <v>517</v>
      </c>
      <c r="L814" t="s">
        <v>518</v>
      </c>
    </row>
    <row r="815" spans="2:12">
      <c r="B815" t="s">
        <v>2112</v>
      </c>
      <c r="C815" t="s">
        <v>2113</v>
      </c>
      <c r="D815" t="s">
        <v>512</v>
      </c>
      <c r="E815" t="s">
        <v>513</v>
      </c>
      <c r="F815" t="s">
        <v>485</v>
      </c>
      <c r="G815" t="s">
        <v>493</v>
      </c>
      <c r="H815" t="s">
        <v>514</v>
      </c>
      <c r="I815" t="s">
        <v>515</v>
      </c>
      <c r="J815" t="s">
        <v>1471</v>
      </c>
      <c r="K815" t="s">
        <v>517</v>
      </c>
      <c r="L815" t="s">
        <v>518</v>
      </c>
    </row>
    <row r="816" spans="2:12">
      <c r="B816" t="s">
        <v>2114</v>
      </c>
      <c r="C816" t="s">
        <v>2115</v>
      </c>
      <c r="D816" t="s">
        <v>512</v>
      </c>
      <c r="E816" t="s">
        <v>513</v>
      </c>
      <c r="F816" t="s">
        <v>485</v>
      </c>
      <c r="G816" t="s">
        <v>493</v>
      </c>
      <c r="H816" t="s">
        <v>514</v>
      </c>
      <c r="I816" t="s">
        <v>515</v>
      </c>
      <c r="J816" t="s">
        <v>1471</v>
      </c>
      <c r="K816" t="s">
        <v>517</v>
      </c>
      <c r="L816" t="s">
        <v>518</v>
      </c>
    </row>
    <row r="817" spans="2:12">
      <c r="B817" t="s">
        <v>2116</v>
      </c>
      <c r="C817" t="s">
        <v>2117</v>
      </c>
      <c r="D817" t="s">
        <v>512</v>
      </c>
      <c r="E817" t="s">
        <v>513</v>
      </c>
      <c r="F817" t="s">
        <v>485</v>
      </c>
      <c r="G817" t="s">
        <v>493</v>
      </c>
      <c r="H817" t="s">
        <v>514</v>
      </c>
      <c r="I817" t="s">
        <v>515</v>
      </c>
      <c r="J817" t="s">
        <v>1471</v>
      </c>
      <c r="K817" t="s">
        <v>517</v>
      </c>
      <c r="L817" t="s">
        <v>518</v>
      </c>
    </row>
    <row r="818" spans="2:12">
      <c r="B818" t="s">
        <v>2118</v>
      </c>
      <c r="C818" t="s">
        <v>2119</v>
      </c>
      <c r="D818" t="s">
        <v>512</v>
      </c>
      <c r="E818" t="s">
        <v>513</v>
      </c>
      <c r="F818" t="s">
        <v>485</v>
      </c>
      <c r="G818" t="s">
        <v>493</v>
      </c>
      <c r="H818" t="s">
        <v>514</v>
      </c>
      <c r="I818" t="s">
        <v>515</v>
      </c>
      <c r="J818" t="s">
        <v>1471</v>
      </c>
      <c r="K818" t="s">
        <v>517</v>
      </c>
      <c r="L818" t="s">
        <v>518</v>
      </c>
    </row>
    <row r="819" spans="2:12">
      <c r="B819" t="s">
        <v>2120</v>
      </c>
      <c r="C819" t="s">
        <v>2121</v>
      </c>
      <c r="D819" t="s">
        <v>512</v>
      </c>
      <c r="E819" t="s">
        <v>513</v>
      </c>
      <c r="F819" t="s">
        <v>485</v>
      </c>
      <c r="G819" t="s">
        <v>493</v>
      </c>
      <c r="H819" t="s">
        <v>514</v>
      </c>
      <c r="I819" t="s">
        <v>515</v>
      </c>
      <c r="J819" t="s">
        <v>1471</v>
      </c>
      <c r="K819" t="s">
        <v>517</v>
      </c>
      <c r="L819" t="s">
        <v>518</v>
      </c>
    </row>
    <row r="820" spans="2:12">
      <c r="B820" t="s">
        <v>2122</v>
      </c>
      <c r="C820" t="s">
        <v>2123</v>
      </c>
      <c r="D820" t="s">
        <v>512</v>
      </c>
      <c r="E820" t="s">
        <v>513</v>
      </c>
      <c r="F820" t="s">
        <v>485</v>
      </c>
      <c r="G820" t="s">
        <v>493</v>
      </c>
      <c r="H820" t="s">
        <v>514</v>
      </c>
      <c r="I820" t="s">
        <v>515</v>
      </c>
      <c r="J820" t="s">
        <v>1471</v>
      </c>
      <c r="K820" t="s">
        <v>517</v>
      </c>
      <c r="L820" t="s">
        <v>518</v>
      </c>
    </row>
    <row r="821" spans="2:12">
      <c r="B821" t="s">
        <v>2124</v>
      </c>
      <c r="C821" t="s">
        <v>2125</v>
      </c>
      <c r="D821" t="s">
        <v>512</v>
      </c>
      <c r="E821" t="s">
        <v>513</v>
      </c>
      <c r="F821" t="s">
        <v>485</v>
      </c>
      <c r="G821" t="s">
        <v>493</v>
      </c>
      <c r="H821" t="s">
        <v>514</v>
      </c>
      <c r="I821" t="s">
        <v>515</v>
      </c>
      <c r="J821" t="s">
        <v>1471</v>
      </c>
      <c r="K821" t="s">
        <v>517</v>
      </c>
      <c r="L821" t="s">
        <v>518</v>
      </c>
    </row>
    <row r="822" spans="2:12">
      <c r="B822" t="s">
        <v>2126</v>
      </c>
      <c r="C822" t="s">
        <v>2127</v>
      </c>
      <c r="D822" t="s">
        <v>512</v>
      </c>
      <c r="E822" t="s">
        <v>513</v>
      </c>
      <c r="F822" t="s">
        <v>485</v>
      </c>
      <c r="G822" t="s">
        <v>493</v>
      </c>
      <c r="H822" t="s">
        <v>514</v>
      </c>
      <c r="I822" t="s">
        <v>515</v>
      </c>
      <c r="J822" t="s">
        <v>1471</v>
      </c>
      <c r="K822" t="s">
        <v>517</v>
      </c>
      <c r="L822" t="s">
        <v>518</v>
      </c>
    </row>
    <row r="823" spans="2:12">
      <c r="B823" t="s">
        <v>2128</v>
      </c>
      <c r="C823" t="s">
        <v>2129</v>
      </c>
      <c r="D823" t="s">
        <v>512</v>
      </c>
      <c r="E823" t="s">
        <v>513</v>
      </c>
      <c r="F823" t="s">
        <v>485</v>
      </c>
      <c r="G823" t="s">
        <v>493</v>
      </c>
      <c r="H823" t="s">
        <v>514</v>
      </c>
      <c r="I823" t="s">
        <v>515</v>
      </c>
      <c r="J823" t="s">
        <v>1471</v>
      </c>
      <c r="K823" t="s">
        <v>517</v>
      </c>
      <c r="L823" t="s">
        <v>518</v>
      </c>
    </row>
    <row r="824" spans="2:12">
      <c r="B824" t="s">
        <v>2130</v>
      </c>
      <c r="C824" t="s">
        <v>2131</v>
      </c>
      <c r="D824" t="s">
        <v>512</v>
      </c>
      <c r="E824" t="s">
        <v>513</v>
      </c>
      <c r="F824" t="s">
        <v>485</v>
      </c>
      <c r="G824" t="s">
        <v>493</v>
      </c>
      <c r="H824" t="s">
        <v>514</v>
      </c>
      <c r="I824" t="s">
        <v>515</v>
      </c>
      <c r="J824" t="s">
        <v>1471</v>
      </c>
      <c r="K824" t="s">
        <v>517</v>
      </c>
      <c r="L824" t="s">
        <v>518</v>
      </c>
    </row>
    <row r="825" spans="2:12">
      <c r="B825" t="s">
        <v>2132</v>
      </c>
      <c r="C825" t="s">
        <v>2133</v>
      </c>
      <c r="D825" t="s">
        <v>512</v>
      </c>
      <c r="E825" t="s">
        <v>513</v>
      </c>
      <c r="F825" t="s">
        <v>485</v>
      </c>
      <c r="G825" t="s">
        <v>493</v>
      </c>
      <c r="H825" t="s">
        <v>514</v>
      </c>
      <c r="I825" t="s">
        <v>515</v>
      </c>
      <c r="J825" t="s">
        <v>1471</v>
      </c>
      <c r="K825" t="s">
        <v>517</v>
      </c>
      <c r="L825" t="s">
        <v>518</v>
      </c>
    </row>
    <row r="826" spans="2:12">
      <c r="B826" t="s">
        <v>2134</v>
      </c>
      <c r="C826" t="s">
        <v>2135</v>
      </c>
      <c r="D826" t="s">
        <v>512</v>
      </c>
      <c r="E826" t="s">
        <v>513</v>
      </c>
      <c r="F826" t="s">
        <v>485</v>
      </c>
      <c r="G826" t="s">
        <v>493</v>
      </c>
      <c r="H826" t="s">
        <v>514</v>
      </c>
      <c r="I826" t="s">
        <v>515</v>
      </c>
      <c r="J826" t="s">
        <v>1471</v>
      </c>
      <c r="K826" t="s">
        <v>517</v>
      </c>
      <c r="L826" t="s">
        <v>518</v>
      </c>
    </row>
    <row r="827" spans="2:12">
      <c r="B827" t="s">
        <v>2136</v>
      </c>
      <c r="C827" t="s">
        <v>2137</v>
      </c>
      <c r="D827" t="s">
        <v>512</v>
      </c>
      <c r="E827" t="s">
        <v>513</v>
      </c>
      <c r="F827" t="s">
        <v>485</v>
      </c>
      <c r="G827" t="s">
        <v>493</v>
      </c>
      <c r="H827" t="s">
        <v>514</v>
      </c>
      <c r="I827" t="s">
        <v>515</v>
      </c>
      <c r="J827" t="s">
        <v>1471</v>
      </c>
      <c r="K827" t="s">
        <v>517</v>
      </c>
      <c r="L827" t="s">
        <v>518</v>
      </c>
    </row>
    <row r="828" spans="2:12">
      <c r="B828" t="s">
        <v>2138</v>
      </c>
      <c r="C828" t="s">
        <v>2139</v>
      </c>
      <c r="D828" t="s">
        <v>512</v>
      </c>
      <c r="E828" t="s">
        <v>513</v>
      </c>
      <c r="F828" t="s">
        <v>485</v>
      </c>
      <c r="G828" t="s">
        <v>493</v>
      </c>
      <c r="H828" t="s">
        <v>514</v>
      </c>
      <c r="I828" t="s">
        <v>515</v>
      </c>
      <c r="J828" t="s">
        <v>1471</v>
      </c>
      <c r="K828" t="s">
        <v>1961</v>
      </c>
      <c r="L828" t="s">
        <v>518</v>
      </c>
    </row>
    <row r="829" spans="2:12">
      <c r="B829" t="s">
        <v>2140</v>
      </c>
      <c r="C829" t="s">
        <v>2141</v>
      </c>
      <c r="D829" t="s">
        <v>512</v>
      </c>
      <c r="E829" t="s">
        <v>513</v>
      </c>
      <c r="F829" t="s">
        <v>485</v>
      </c>
      <c r="G829" t="s">
        <v>493</v>
      </c>
      <c r="H829" t="s">
        <v>514</v>
      </c>
      <c r="I829" t="s">
        <v>515</v>
      </c>
      <c r="J829" t="s">
        <v>1471</v>
      </c>
      <c r="K829" t="s">
        <v>517</v>
      </c>
      <c r="L829" t="s">
        <v>518</v>
      </c>
    </row>
    <row r="830" spans="2:12">
      <c r="B830" t="s">
        <v>2142</v>
      </c>
      <c r="C830" t="s">
        <v>2143</v>
      </c>
      <c r="D830" t="s">
        <v>512</v>
      </c>
      <c r="E830" t="s">
        <v>513</v>
      </c>
      <c r="F830" t="s">
        <v>485</v>
      </c>
      <c r="G830" t="s">
        <v>493</v>
      </c>
      <c r="H830" t="s">
        <v>514</v>
      </c>
      <c r="I830" t="s">
        <v>515</v>
      </c>
      <c r="J830" t="s">
        <v>1471</v>
      </c>
      <c r="K830" t="s">
        <v>517</v>
      </c>
      <c r="L830" t="s">
        <v>518</v>
      </c>
    </row>
    <row r="831" spans="2:12">
      <c r="B831" t="s">
        <v>2144</v>
      </c>
      <c r="C831" t="s">
        <v>2145</v>
      </c>
      <c r="D831" t="s">
        <v>512</v>
      </c>
      <c r="E831" t="s">
        <v>513</v>
      </c>
      <c r="F831" t="s">
        <v>485</v>
      </c>
      <c r="G831" t="s">
        <v>493</v>
      </c>
      <c r="H831" t="s">
        <v>514</v>
      </c>
      <c r="I831" t="s">
        <v>515</v>
      </c>
      <c r="J831" t="s">
        <v>1471</v>
      </c>
      <c r="K831" t="s">
        <v>1961</v>
      </c>
      <c r="L831" t="s">
        <v>518</v>
      </c>
    </row>
    <row r="832" spans="2:12">
      <c r="B832" t="s">
        <v>2146</v>
      </c>
      <c r="C832" t="s">
        <v>2147</v>
      </c>
      <c r="D832" t="s">
        <v>512</v>
      </c>
      <c r="E832" t="s">
        <v>513</v>
      </c>
      <c r="F832" t="s">
        <v>485</v>
      </c>
      <c r="G832" t="s">
        <v>493</v>
      </c>
      <c r="H832" t="s">
        <v>514</v>
      </c>
      <c r="I832" t="s">
        <v>515</v>
      </c>
      <c r="J832" t="s">
        <v>1471</v>
      </c>
      <c r="K832" t="s">
        <v>517</v>
      </c>
      <c r="L832" t="s">
        <v>518</v>
      </c>
    </row>
    <row r="833" spans="2:12">
      <c r="B833" t="s">
        <v>2148</v>
      </c>
      <c r="C833" t="s">
        <v>2149</v>
      </c>
      <c r="D833" t="s">
        <v>512</v>
      </c>
      <c r="E833" t="s">
        <v>513</v>
      </c>
      <c r="F833" t="s">
        <v>485</v>
      </c>
      <c r="G833" t="s">
        <v>493</v>
      </c>
      <c r="H833" t="s">
        <v>514</v>
      </c>
      <c r="I833" t="s">
        <v>515</v>
      </c>
      <c r="J833" t="s">
        <v>1471</v>
      </c>
      <c r="K833" t="s">
        <v>517</v>
      </c>
      <c r="L833" t="s">
        <v>518</v>
      </c>
    </row>
    <row r="834" spans="2:12">
      <c r="B834" t="s">
        <v>2150</v>
      </c>
      <c r="C834" t="s">
        <v>2151</v>
      </c>
      <c r="D834" t="s">
        <v>512</v>
      </c>
      <c r="E834" t="s">
        <v>513</v>
      </c>
      <c r="F834" t="s">
        <v>485</v>
      </c>
      <c r="G834" t="s">
        <v>493</v>
      </c>
      <c r="H834" t="s">
        <v>514</v>
      </c>
      <c r="I834" t="s">
        <v>515</v>
      </c>
      <c r="J834" t="s">
        <v>1471</v>
      </c>
      <c r="K834" t="s">
        <v>517</v>
      </c>
      <c r="L834" t="s">
        <v>518</v>
      </c>
    </row>
    <row r="835" spans="2:12">
      <c r="B835" t="s">
        <v>2152</v>
      </c>
      <c r="C835" t="s">
        <v>2153</v>
      </c>
      <c r="D835" t="s">
        <v>512</v>
      </c>
      <c r="E835" t="s">
        <v>513</v>
      </c>
      <c r="F835" t="s">
        <v>485</v>
      </c>
      <c r="G835" t="s">
        <v>493</v>
      </c>
      <c r="H835" t="s">
        <v>514</v>
      </c>
      <c r="I835" t="s">
        <v>515</v>
      </c>
      <c r="J835" t="s">
        <v>1471</v>
      </c>
      <c r="K835" t="s">
        <v>517</v>
      </c>
      <c r="L835" t="s">
        <v>518</v>
      </c>
    </row>
    <row r="836" spans="2:12">
      <c r="B836" t="s">
        <v>2154</v>
      </c>
      <c r="C836" t="s">
        <v>2155</v>
      </c>
      <c r="D836" t="s">
        <v>512</v>
      </c>
      <c r="E836" t="s">
        <v>513</v>
      </c>
      <c r="F836" t="s">
        <v>485</v>
      </c>
      <c r="G836" t="s">
        <v>493</v>
      </c>
      <c r="H836" t="s">
        <v>514</v>
      </c>
      <c r="I836" t="s">
        <v>515</v>
      </c>
      <c r="J836" t="s">
        <v>1471</v>
      </c>
      <c r="K836" t="s">
        <v>517</v>
      </c>
      <c r="L836" t="s">
        <v>518</v>
      </c>
    </row>
    <row r="837" spans="2:12">
      <c r="B837" t="s">
        <v>2156</v>
      </c>
      <c r="C837" t="s">
        <v>2157</v>
      </c>
      <c r="D837" t="s">
        <v>512</v>
      </c>
      <c r="E837" t="s">
        <v>513</v>
      </c>
      <c r="F837" t="s">
        <v>485</v>
      </c>
      <c r="G837" t="s">
        <v>493</v>
      </c>
      <c r="H837" t="s">
        <v>514</v>
      </c>
      <c r="I837" t="s">
        <v>515</v>
      </c>
      <c r="J837" t="s">
        <v>1471</v>
      </c>
      <c r="K837" t="s">
        <v>517</v>
      </c>
      <c r="L837" t="s">
        <v>518</v>
      </c>
    </row>
    <row r="838" spans="2:12">
      <c r="B838" t="s">
        <v>2158</v>
      </c>
      <c r="C838" t="s">
        <v>2159</v>
      </c>
      <c r="D838" t="s">
        <v>512</v>
      </c>
      <c r="E838" t="s">
        <v>513</v>
      </c>
      <c r="F838" t="s">
        <v>485</v>
      </c>
      <c r="G838" t="s">
        <v>493</v>
      </c>
      <c r="H838" t="s">
        <v>514</v>
      </c>
      <c r="I838" t="s">
        <v>515</v>
      </c>
      <c r="J838" t="s">
        <v>1471</v>
      </c>
      <c r="K838" t="s">
        <v>517</v>
      </c>
      <c r="L838" t="s">
        <v>518</v>
      </c>
    </row>
    <row r="839" spans="2:12">
      <c r="B839" t="s">
        <v>2160</v>
      </c>
      <c r="C839" t="s">
        <v>2161</v>
      </c>
      <c r="D839" t="s">
        <v>512</v>
      </c>
      <c r="E839" t="s">
        <v>513</v>
      </c>
      <c r="F839" t="s">
        <v>485</v>
      </c>
      <c r="G839" t="s">
        <v>493</v>
      </c>
      <c r="H839" t="s">
        <v>514</v>
      </c>
      <c r="I839" t="s">
        <v>515</v>
      </c>
      <c r="J839" t="s">
        <v>1471</v>
      </c>
      <c r="K839" t="s">
        <v>517</v>
      </c>
      <c r="L839" t="s">
        <v>518</v>
      </c>
    </row>
    <row r="840" spans="2:12">
      <c r="B840" t="s">
        <v>2162</v>
      </c>
      <c r="C840" t="s">
        <v>2163</v>
      </c>
      <c r="D840" t="s">
        <v>512</v>
      </c>
      <c r="E840" t="s">
        <v>513</v>
      </c>
      <c r="F840" t="s">
        <v>485</v>
      </c>
      <c r="G840" t="s">
        <v>493</v>
      </c>
      <c r="H840" t="s">
        <v>514</v>
      </c>
      <c r="I840" t="s">
        <v>515</v>
      </c>
      <c r="J840" t="s">
        <v>1471</v>
      </c>
      <c r="K840" t="s">
        <v>517</v>
      </c>
      <c r="L840" t="s">
        <v>518</v>
      </c>
    </row>
    <row r="841" spans="2:12">
      <c r="B841" t="s">
        <v>2164</v>
      </c>
      <c r="C841" t="s">
        <v>2165</v>
      </c>
      <c r="D841" t="s">
        <v>512</v>
      </c>
      <c r="E841" t="s">
        <v>513</v>
      </c>
      <c r="F841" t="s">
        <v>485</v>
      </c>
      <c r="G841" t="s">
        <v>493</v>
      </c>
      <c r="H841" t="s">
        <v>514</v>
      </c>
      <c r="I841" t="s">
        <v>515</v>
      </c>
      <c r="J841" t="s">
        <v>1471</v>
      </c>
      <c r="K841" t="s">
        <v>517</v>
      </c>
      <c r="L841" t="s">
        <v>518</v>
      </c>
    </row>
    <row r="842" spans="2:12">
      <c r="B842" t="s">
        <v>2166</v>
      </c>
      <c r="C842" t="s">
        <v>2167</v>
      </c>
      <c r="D842" t="s">
        <v>512</v>
      </c>
      <c r="E842" t="s">
        <v>513</v>
      </c>
      <c r="F842" t="s">
        <v>485</v>
      </c>
      <c r="G842" t="s">
        <v>493</v>
      </c>
      <c r="H842" t="s">
        <v>514</v>
      </c>
      <c r="I842" t="s">
        <v>515</v>
      </c>
      <c r="J842" t="s">
        <v>1471</v>
      </c>
      <c r="K842" t="s">
        <v>517</v>
      </c>
      <c r="L842" t="s">
        <v>518</v>
      </c>
    </row>
    <row r="843" spans="2:12">
      <c r="B843" t="s">
        <v>2168</v>
      </c>
      <c r="C843" t="s">
        <v>2169</v>
      </c>
      <c r="D843" t="s">
        <v>512</v>
      </c>
      <c r="E843" t="s">
        <v>513</v>
      </c>
      <c r="F843" t="s">
        <v>485</v>
      </c>
      <c r="G843" t="s">
        <v>493</v>
      </c>
      <c r="H843" t="s">
        <v>514</v>
      </c>
      <c r="I843" t="s">
        <v>515</v>
      </c>
      <c r="J843" t="s">
        <v>1471</v>
      </c>
      <c r="K843" t="s">
        <v>517</v>
      </c>
      <c r="L843" t="s">
        <v>518</v>
      </c>
    </row>
    <row r="844" spans="2:12">
      <c r="B844" t="s">
        <v>2170</v>
      </c>
      <c r="C844" t="s">
        <v>2171</v>
      </c>
      <c r="D844" t="s">
        <v>512</v>
      </c>
      <c r="E844" t="s">
        <v>513</v>
      </c>
      <c r="F844" t="s">
        <v>485</v>
      </c>
      <c r="G844" t="s">
        <v>493</v>
      </c>
      <c r="H844" t="s">
        <v>514</v>
      </c>
      <c r="I844" t="s">
        <v>515</v>
      </c>
      <c r="J844" t="s">
        <v>1471</v>
      </c>
      <c r="K844" t="s">
        <v>517</v>
      </c>
      <c r="L844" t="s">
        <v>518</v>
      </c>
    </row>
    <row r="845" spans="2:12">
      <c r="B845" t="s">
        <v>2172</v>
      </c>
      <c r="C845" t="s">
        <v>2173</v>
      </c>
      <c r="D845" t="s">
        <v>512</v>
      </c>
      <c r="E845" t="s">
        <v>513</v>
      </c>
      <c r="F845" t="s">
        <v>485</v>
      </c>
      <c r="G845" t="s">
        <v>493</v>
      </c>
      <c r="H845" t="s">
        <v>514</v>
      </c>
      <c r="I845" t="s">
        <v>533</v>
      </c>
      <c r="J845" t="s">
        <v>1471</v>
      </c>
      <c r="K845" t="s">
        <v>517</v>
      </c>
      <c r="L845" t="s">
        <v>518</v>
      </c>
    </row>
    <row r="846" spans="2:12">
      <c r="B846" t="s">
        <v>2174</v>
      </c>
      <c r="C846" t="s">
        <v>2175</v>
      </c>
      <c r="D846" t="s">
        <v>512</v>
      </c>
      <c r="E846" t="s">
        <v>513</v>
      </c>
      <c r="F846" t="s">
        <v>485</v>
      </c>
      <c r="G846" t="s">
        <v>493</v>
      </c>
      <c r="H846" t="s">
        <v>514</v>
      </c>
      <c r="I846" t="s">
        <v>533</v>
      </c>
      <c r="J846" t="s">
        <v>1471</v>
      </c>
      <c r="K846" t="s">
        <v>517</v>
      </c>
      <c r="L846" t="s">
        <v>518</v>
      </c>
    </row>
    <row r="847" spans="2:12">
      <c r="B847" t="s">
        <v>2176</v>
      </c>
      <c r="C847" t="s">
        <v>2177</v>
      </c>
      <c r="D847" t="s">
        <v>512</v>
      </c>
      <c r="E847" t="s">
        <v>513</v>
      </c>
      <c r="F847" t="s">
        <v>485</v>
      </c>
      <c r="G847" t="s">
        <v>493</v>
      </c>
      <c r="H847" t="s">
        <v>514</v>
      </c>
      <c r="I847" t="s">
        <v>533</v>
      </c>
      <c r="J847" t="s">
        <v>1471</v>
      </c>
      <c r="K847" t="s">
        <v>517</v>
      </c>
      <c r="L847" t="s">
        <v>518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AX365"/>
  <sheetViews>
    <sheetView workbookViewId="0">
      <selection activeCell="A6" sqref="A6"/>
    </sheetView>
  </sheetViews>
  <sheetFormatPr defaultRowHeight="15"/>
  <cols>
    <col min="3" max="3" width="19.85546875" bestFit="1" customWidth="1"/>
    <col min="4" max="4" width="9.5703125" customWidth="1"/>
    <col min="5" max="5" width="29.28515625" bestFit="1" customWidth="1"/>
    <col min="6" max="7" width="9.7109375" customWidth="1"/>
    <col min="9" max="9" width="10.7109375" bestFit="1" customWidth="1"/>
    <col min="12" max="12" width="17.42578125" customWidth="1"/>
    <col min="25" max="25" width="27.28515625" bestFit="1" customWidth="1"/>
    <col min="31" max="31" width="12.28515625" customWidth="1"/>
    <col min="32" max="32" width="9.7109375" customWidth="1"/>
    <col min="33" max="33" width="14.140625" bestFit="1" customWidth="1"/>
    <col min="49" max="49" width="10.5703125" customWidth="1"/>
    <col min="50" max="50" width="10.42578125" customWidth="1"/>
  </cols>
  <sheetData>
    <row r="2" spans="2:50">
      <c r="B2" s="25" t="s">
        <v>2178</v>
      </c>
    </row>
    <row r="3" spans="2:50">
      <c r="R3" t="s">
        <v>2179</v>
      </c>
      <c r="Y3" s="11" t="s">
        <v>2180</v>
      </c>
      <c r="AJ3" t="s">
        <v>2181</v>
      </c>
      <c r="AW3" t="s">
        <v>2182</v>
      </c>
    </row>
    <row r="4" spans="2:50">
      <c r="E4" t="s">
        <v>2183</v>
      </c>
      <c r="I4" t="s">
        <v>2184</v>
      </c>
      <c r="L4" t="s">
        <v>2185</v>
      </c>
      <c r="AB4" t="s">
        <v>2186</v>
      </c>
      <c r="AJ4" s="76"/>
      <c r="AK4" s="206" t="s">
        <v>2187</v>
      </c>
      <c r="AL4" s="207"/>
      <c r="AM4" s="207"/>
      <c r="AN4" s="207"/>
      <c r="AO4" s="207"/>
      <c r="AP4" s="207"/>
      <c r="AQ4" s="207"/>
      <c r="AR4" s="208"/>
      <c r="AW4" t="s">
        <v>2188</v>
      </c>
    </row>
    <row r="5" spans="2:50">
      <c r="R5" s="82" t="s">
        <v>2189</v>
      </c>
      <c r="S5" s="80" t="s">
        <v>2190</v>
      </c>
      <c r="T5" s="80" t="s">
        <v>2191</v>
      </c>
      <c r="U5" s="80" t="s">
        <v>2192</v>
      </c>
      <c r="V5" s="80" t="s">
        <v>2193</v>
      </c>
      <c r="W5" s="81" t="s">
        <v>2194</v>
      </c>
      <c r="Y5" t="s">
        <v>212</v>
      </c>
      <c r="Z5" s="11">
        <f>COUNTA(Z6:Z28)</f>
        <v>23</v>
      </c>
      <c r="AB5" s="71" t="s">
        <v>361</v>
      </c>
      <c r="AC5" t="s">
        <v>2190</v>
      </c>
      <c r="AD5" t="s">
        <v>2191</v>
      </c>
      <c r="AE5" t="s">
        <v>2195</v>
      </c>
      <c r="AG5" s="10" t="s">
        <v>2196</v>
      </c>
      <c r="AH5" s="48" t="s">
        <v>2197</v>
      </c>
      <c r="AJ5" s="7" t="s">
        <v>2198</v>
      </c>
      <c r="AK5" s="3">
        <v>1</v>
      </c>
      <c r="AL5" s="10">
        <v>2</v>
      </c>
      <c r="AM5" s="10">
        <v>3</v>
      </c>
      <c r="AN5" s="10">
        <v>4</v>
      </c>
      <c r="AO5" s="10">
        <v>5</v>
      </c>
      <c r="AP5" s="10">
        <v>6</v>
      </c>
      <c r="AQ5" s="10">
        <v>7</v>
      </c>
      <c r="AR5" s="4">
        <v>8</v>
      </c>
      <c r="AS5" s="10"/>
      <c r="AT5" s="10"/>
      <c r="AU5" s="10"/>
      <c r="AW5" s="62">
        <v>2016</v>
      </c>
      <c r="AX5" s="62">
        <v>2014</v>
      </c>
    </row>
    <row r="6" spans="2:50">
      <c r="B6" s="61" t="s">
        <v>2199</v>
      </c>
      <c r="C6" s="61" t="s">
        <v>212</v>
      </c>
      <c r="E6" s="5" t="s">
        <v>359</v>
      </c>
      <c r="F6" s="114" t="s">
        <v>2200</v>
      </c>
      <c r="I6" s="5" t="s">
        <v>2201</v>
      </c>
      <c r="J6" s="114" t="s">
        <v>2202</v>
      </c>
      <c r="L6" s="89" t="s">
        <v>2189</v>
      </c>
      <c r="M6" s="61" t="s">
        <v>2190</v>
      </c>
      <c r="N6" s="61" t="s">
        <v>2203</v>
      </c>
      <c r="O6" s="5" t="s">
        <v>2204</v>
      </c>
      <c r="P6" s="114" t="s">
        <v>2205</v>
      </c>
      <c r="R6" s="83" t="str">
        <f>S6&amp;T6&amp;U6</f>
        <v>Any01</v>
      </c>
      <c r="S6" s="175" t="s">
        <v>513</v>
      </c>
      <c r="T6" s="175">
        <v>0</v>
      </c>
      <c r="U6" s="175">
        <v>1</v>
      </c>
      <c r="V6" s="175">
        <v>52</v>
      </c>
      <c r="W6" s="176">
        <f t="shared" ref="W6:W13" si="0">V6/(SUM($V$6:$V$13))</f>
        <v>0.14246575342465753</v>
      </c>
      <c r="Y6" s="23" t="s">
        <v>15</v>
      </c>
      <c r="Z6" s="90" t="s">
        <v>128</v>
      </c>
      <c r="AB6" s="71" t="str">
        <f>AC6&amp;AD6</f>
        <v>Any0</v>
      </c>
      <c r="AC6" s="174" t="s">
        <v>513</v>
      </c>
      <c r="AD6" s="176">
        <v>0</v>
      </c>
      <c r="AE6" s="76" t="s">
        <v>2206</v>
      </c>
      <c r="AG6" t="s">
        <v>2207</v>
      </c>
      <c r="AH6">
        <v>0</v>
      </c>
      <c r="AJ6" s="31" t="s">
        <v>128</v>
      </c>
      <c r="AK6" s="1" t="s">
        <v>2208</v>
      </c>
      <c r="AL6" s="11" t="s">
        <v>2209</v>
      </c>
      <c r="AM6" s="11" t="s">
        <v>2209</v>
      </c>
      <c r="AN6" s="11" t="s">
        <v>2209</v>
      </c>
      <c r="AO6" s="11" t="s">
        <v>2209</v>
      </c>
      <c r="AP6" s="11" t="s">
        <v>2209</v>
      </c>
      <c r="AQ6" s="11" t="s">
        <v>2210</v>
      </c>
      <c r="AR6" s="2" t="s">
        <v>2208</v>
      </c>
      <c r="AS6" s="23" t="s">
        <v>2208</v>
      </c>
      <c r="AT6" s="50" t="s">
        <v>2209</v>
      </c>
      <c r="AU6" s="38" t="s">
        <v>2210</v>
      </c>
      <c r="AW6" s="64" t="s">
        <v>2208</v>
      </c>
      <c r="AX6" s="64" t="s">
        <v>2211</v>
      </c>
    </row>
    <row r="7" spans="2:50">
      <c r="B7" s="34" t="s">
        <v>126</v>
      </c>
      <c r="C7" s="34" t="s">
        <v>90</v>
      </c>
      <c r="E7" s="1" t="s">
        <v>15</v>
      </c>
      <c r="F7" s="172" t="s">
        <v>128</v>
      </c>
      <c r="I7" s="6" t="s">
        <v>91</v>
      </c>
      <c r="J7" s="172" t="s">
        <v>91</v>
      </c>
      <c r="L7" s="87" t="str">
        <f>M7&amp;N7&amp;O7</f>
        <v>Any0SatSun</v>
      </c>
      <c r="M7" s="170" t="s">
        <v>513</v>
      </c>
      <c r="N7" s="172">
        <v>0</v>
      </c>
      <c r="O7" s="6" t="s">
        <v>2212</v>
      </c>
      <c r="P7" s="172">
        <f>52*2-1</f>
        <v>103</v>
      </c>
      <c r="R7" s="84" t="str">
        <f t="shared" ref="R7:R70" si="1">S7&amp;T7&amp;U7</f>
        <v>Any02</v>
      </c>
      <c r="S7" s="171" t="s">
        <v>513</v>
      </c>
      <c r="T7" s="171">
        <v>0</v>
      </c>
      <c r="U7" s="171">
        <v>2</v>
      </c>
      <c r="V7" s="171">
        <v>48</v>
      </c>
      <c r="W7" s="172">
        <f t="shared" si="0"/>
        <v>0.13150684931506848</v>
      </c>
      <c r="Y7" s="1" t="s">
        <v>100</v>
      </c>
      <c r="Z7" s="91" t="s">
        <v>144</v>
      </c>
      <c r="AB7" s="71" t="str">
        <f t="shared" ref="AB7:AB23" si="2">AC7&amp;AD7</f>
        <v>Any1</v>
      </c>
      <c r="AC7" s="170" t="s">
        <v>513</v>
      </c>
      <c r="AD7" s="172">
        <v>1</v>
      </c>
      <c r="AE7" s="6" t="s">
        <v>258</v>
      </c>
      <c r="AG7" t="s">
        <v>2213</v>
      </c>
      <c r="AH7">
        <v>0</v>
      </c>
      <c r="AJ7" s="31" t="s">
        <v>153</v>
      </c>
      <c r="AK7" s="1" t="s">
        <v>2212</v>
      </c>
      <c r="AL7" s="11" t="s">
        <v>2209</v>
      </c>
      <c r="AM7" s="11" t="s">
        <v>2209</v>
      </c>
      <c r="AN7" s="11" t="s">
        <v>2209</v>
      </c>
      <c r="AO7" s="11" t="s">
        <v>2209</v>
      </c>
      <c r="AP7" s="11" t="s">
        <v>2209</v>
      </c>
      <c r="AQ7" s="11" t="s">
        <v>2212</v>
      </c>
      <c r="AR7" s="2" t="s">
        <v>2213</v>
      </c>
      <c r="AS7" s="1" t="s">
        <v>2212</v>
      </c>
      <c r="AT7" s="11" t="s">
        <v>2209</v>
      </c>
      <c r="AU7" s="2" t="s">
        <v>2213</v>
      </c>
      <c r="AW7" s="64" t="s">
        <v>2212</v>
      </c>
      <c r="AX7" s="64" t="s">
        <v>2210</v>
      </c>
    </row>
    <row r="8" spans="2:50">
      <c r="B8" s="31" t="s">
        <v>91</v>
      </c>
      <c r="C8" s="31" t="s">
        <v>2214</v>
      </c>
      <c r="E8" s="1" t="s">
        <v>219</v>
      </c>
      <c r="F8" s="172" t="s">
        <v>128</v>
      </c>
      <c r="I8" s="6" t="s">
        <v>2215</v>
      </c>
      <c r="J8" s="172" t="s">
        <v>91</v>
      </c>
      <c r="L8" s="87" t="str">
        <f t="shared" ref="L8:L52" si="3">M8&amp;N8&amp;O8</f>
        <v>Any0Weekday</v>
      </c>
      <c r="M8" s="170" t="s">
        <v>513</v>
      </c>
      <c r="N8" s="172">
        <v>0</v>
      </c>
      <c r="O8" s="6" t="s">
        <v>2209</v>
      </c>
      <c r="P8" s="172">
        <f>52*5-5</f>
        <v>255</v>
      </c>
      <c r="R8" s="84" t="str">
        <f t="shared" si="1"/>
        <v>Any03</v>
      </c>
      <c r="S8" s="171" t="s">
        <v>513</v>
      </c>
      <c r="T8" s="171">
        <v>0</v>
      </c>
      <c r="U8" s="171">
        <v>3</v>
      </c>
      <c r="V8" s="171">
        <v>51</v>
      </c>
      <c r="W8" s="172">
        <f t="shared" si="0"/>
        <v>0.13972602739726028</v>
      </c>
      <c r="Y8" s="1" t="s">
        <v>101</v>
      </c>
      <c r="Z8" s="91" t="s">
        <v>150</v>
      </c>
      <c r="AB8" s="71" t="str">
        <f t="shared" si="2"/>
        <v>Any2</v>
      </c>
      <c r="AC8" s="29" t="s">
        <v>513</v>
      </c>
      <c r="AD8" s="8">
        <v>2</v>
      </c>
      <c r="AE8" s="7" t="s">
        <v>258</v>
      </c>
      <c r="AG8" t="s">
        <v>2216</v>
      </c>
      <c r="AH8">
        <v>1</v>
      </c>
      <c r="AJ8" s="31" t="s">
        <v>144</v>
      </c>
      <c r="AK8" s="1" t="s">
        <v>2212</v>
      </c>
      <c r="AL8" s="11" t="s">
        <v>2209</v>
      </c>
      <c r="AM8" s="11" t="s">
        <v>2209</v>
      </c>
      <c r="AN8" s="11" t="s">
        <v>2209</v>
      </c>
      <c r="AO8" s="11" t="s">
        <v>2209</v>
      </c>
      <c r="AP8" s="11" t="s">
        <v>2209</v>
      </c>
      <c r="AQ8" s="11" t="s">
        <v>2212</v>
      </c>
      <c r="AR8" s="2" t="s">
        <v>2213</v>
      </c>
      <c r="AS8" s="1" t="s">
        <v>2212</v>
      </c>
      <c r="AT8" s="11" t="s">
        <v>2209</v>
      </c>
      <c r="AU8" s="2" t="s">
        <v>2213</v>
      </c>
      <c r="AW8" s="64" t="s">
        <v>2217</v>
      </c>
      <c r="AX8" s="64" t="s">
        <v>2210</v>
      </c>
    </row>
    <row r="9" spans="2:50">
      <c r="B9" s="35" t="s">
        <v>127</v>
      </c>
      <c r="C9" s="35" t="s">
        <v>92</v>
      </c>
      <c r="E9" s="1" t="s">
        <v>224</v>
      </c>
      <c r="F9" s="172" t="s">
        <v>128</v>
      </c>
      <c r="I9" s="6" t="s">
        <v>2218</v>
      </c>
      <c r="J9" s="172" t="s">
        <v>91</v>
      </c>
      <c r="L9" s="87" t="str">
        <f t="shared" si="3"/>
        <v>Any0Holiday</v>
      </c>
      <c r="M9" s="170" t="s">
        <v>513</v>
      </c>
      <c r="N9" s="172">
        <v>0</v>
      </c>
      <c r="O9" s="6" t="s">
        <v>2213</v>
      </c>
      <c r="P9" s="172">
        <f>365-P8-P7</f>
        <v>7</v>
      </c>
      <c r="R9" s="84" t="str">
        <f t="shared" si="1"/>
        <v>Any04</v>
      </c>
      <c r="S9" s="171" t="s">
        <v>513</v>
      </c>
      <c r="T9" s="171">
        <v>0</v>
      </c>
      <c r="U9" s="171">
        <v>4</v>
      </c>
      <c r="V9" s="171">
        <v>52</v>
      </c>
      <c r="W9" s="172">
        <f t="shared" si="0"/>
        <v>0.14246575342465753</v>
      </c>
      <c r="Y9" s="1" t="s">
        <v>104</v>
      </c>
      <c r="Z9" s="91" t="s">
        <v>152</v>
      </c>
      <c r="AB9" s="71" t="str">
        <f t="shared" si="2"/>
        <v>EPr0</v>
      </c>
      <c r="AC9" s="174" t="s">
        <v>144</v>
      </c>
      <c r="AD9" s="176">
        <v>0</v>
      </c>
      <c r="AE9" s="6" t="s">
        <v>2206</v>
      </c>
      <c r="AG9" t="s">
        <v>2219</v>
      </c>
      <c r="AH9">
        <v>2</v>
      </c>
      <c r="AJ9" s="31" t="s">
        <v>150</v>
      </c>
      <c r="AK9" s="1" t="s">
        <v>2212</v>
      </c>
      <c r="AL9" s="11" t="s">
        <v>2209</v>
      </c>
      <c r="AM9" s="11" t="s">
        <v>2209</v>
      </c>
      <c r="AN9" s="11" t="s">
        <v>2209</v>
      </c>
      <c r="AO9" s="11" t="s">
        <v>2209</v>
      </c>
      <c r="AP9" s="11" t="s">
        <v>2209</v>
      </c>
      <c r="AQ9" s="11" t="s">
        <v>2212</v>
      </c>
      <c r="AR9" s="2" t="s">
        <v>2213</v>
      </c>
      <c r="AS9" s="1" t="s">
        <v>2212</v>
      </c>
      <c r="AT9" s="11" t="s">
        <v>2209</v>
      </c>
      <c r="AU9" s="2" t="s">
        <v>2213</v>
      </c>
      <c r="AW9" s="64" t="s">
        <v>2209</v>
      </c>
      <c r="AX9" s="64" t="s">
        <v>2209</v>
      </c>
    </row>
    <row r="10" spans="2:50">
      <c r="C10" s="9"/>
      <c r="E10" s="1" t="s">
        <v>226</v>
      </c>
      <c r="F10" s="172" t="s">
        <v>128</v>
      </c>
      <c r="I10" s="6" t="s">
        <v>127</v>
      </c>
      <c r="J10" s="172" t="s">
        <v>127</v>
      </c>
      <c r="L10" s="88" t="str">
        <f t="shared" si="3"/>
        <v>Any0WEH</v>
      </c>
      <c r="M10" s="29" t="s">
        <v>513</v>
      </c>
      <c r="N10" s="8">
        <v>0</v>
      </c>
      <c r="O10" s="7" t="s">
        <v>2217</v>
      </c>
      <c r="P10" s="35">
        <f>+P7+P9</f>
        <v>110</v>
      </c>
      <c r="R10" s="84" t="str">
        <f t="shared" si="1"/>
        <v>Any05</v>
      </c>
      <c r="S10" s="171" t="s">
        <v>513</v>
      </c>
      <c r="T10" s="171">
        <v>0</v>
      </c>
      <c r="U10" s="171">
        <v>5</v>
      </c>
      <c r="V10" s="171">
        <v>51</v>
      </c>
      <c r="W10" s="172">
        <f t="shared" si="0"/>
        <v>0.13972602739726028</v>
      </c>
      <c r="Y10" s="1" t="s">
        <v>102</v>
      </c>
      <c r="Z10" s="91" t="s">
        <v>153</v>
      </c>
      <c r="AB10" s="71" t="str">
        <f t="shared" si="2"/>
        <v>EPr1</v>
      </c>
      <c r="AC10" s="170" t="s">
        <v>144</v>
      </c>
      <c r="AD10" s="172">
        <v>1</v>
      </c>
      <c r="AE10" s="6" t="s">
        <v>174</v>
      </c>
      <c r="AJ10" s="31" t="s">
        <v>154</v>
      </c>
      <c r="AK10" s="1" t="s">
        <v>2212</v>
      </c>
      <c r="AL10" s="11" t="s">
        <v>2209</v>
      </c>
      <c r="AM10" s="11" t="s">
        <v>2209</v>
      </c>
      <c r="AN10" s="11" t="s">
        <v>2209</v>
      </c>
      <c r="AO10" s="11" t="s">
        <v>2209</v>
      </c>
      <c r="AP10" s="11" t="s">
        <v>2209</v>
      </c>
      <c r="AQ10" s="11" t="s">
        <v>2212</v>
      </c>
      <c r="AR10" s="2" t="s">
        <v>2213</v>
      </c>
      <c r="AS10" s="1" t="s">
        <v>2212</v>
      </c>
      <c r="AT10" s="11" t="s">
        <v>2209</v>
      </c>
      <c r="AU10" s="2" t="s">
        <v>2213</v>
      </c>
      <c r="AW10" s="64" t="s">
        <v>2210</v>
      </c>
      <c r="AX10" s="64" t="s">
        <v>2210</v>
      </c>
    </row>
    <row r="11" spans="2:50">
      <c r="C11" s="9"/>
      <c r="E11" s="1" t="s">
        <v>228</v>
      </c>
      <c r="F11" s="172" t="s">
        <v>128</v>
      </c>
      <c r="I11" s="6" t="s">
        <v>2220</v>
      </c>
      <c r="J11" s="172" t="s">
        <v>91</v>
      </c>
      <c r="L11" s="87" t="str">
        <f t="shared" si="3"/>
        <v>EPr0SatSun</v>
      </c>
      <c r="M11" s="174" t="s">
        <v>144</v>
      </c>
      <c r="N11" s="176">
        <v>0</v>
      </c>
      <c r="O11" s="6" t="s">
        <v>2212</v>
      </c>
      <c r="P11" s="172">
        <v>72</v>
      </c>
      <c r="R11" s="84" t="str">
        <f t="shared" si="1"/>
        <v>Any06</v>
      </c>
      <c r="S11" s="171" t="s">
        <v>513</v>
      </c>
      <c r="T11" s="171">
        <v>0</v>
      </c>
      <c r="U11" s="171">
        <v>6</v>
      </c>
      <c r="V11" s="171">
        <v>52</v>
      </c>
      <c r="W11" s="172">
        <f t="shared" si="0"/>
        <v>0.14246575342465753</v>
      </c>
      <c r="Y11" s="1" t="s">
        <v>103</v>
      </c>
      <c r="Z11" s="91" t="s">
        <v>154</v>
      </c>
      <c r="AB11" s="71" t="str">
        <f t="shared" si="2"/>
        <v>EPr2</v>
      </c>
      <c r="AC11" s="29" t="s">
        <v>144</v>
      </c>
      <c r="AD11" s="8">
        <v>2</v>
      </c>
      <c r="AE11" s="7" t="s">
        <v>258</v>
      </c>
      <c r="AG11" t="s">
        <v>2221</v>
      </c>
      <c r="AJ11" s="31" t="s">
        <v>152</v>
      </c>
      <c r="AK11" s="1" t="s">
        <v>2212</v>
      </c>
      <c r="AL11" s="11" t="s">
        <v>2209</v>
      </c>
      <c r="AM11" s="11" t="s">
        <v>2209</v>
      </c>
      <c r="AN11" s="11" t="s">
        <v>2209</v>
      </c>
      <c r="AO11" s="11" t="s">
        <v>2209</v>
      </c>
      <c r="AP11" s="11" t="s">
        <v>2209</v>
      </c>
      <c r="AQ11" s="11" t="s">
        <v>2212</v>
      </c>
      <c r="AR11" s="2" t="s">
        <v>2213</v>
      </c>
      <c r="AS11" s="1" t="s">
        <v>2212</v>
      </c>
      <c r="AT11" s="11" t="s">
        <v>2209</v>
      </c>
      <c r="AU11" s="2" t="s">
        <v>2213</v>
      </c>
      <c r="AW11" s="64" t="s">
        <v>2213</v>
      </c>
      <c r="AX11" s="64" t="s">
        <v>2222</v>
      </c>
    </row>
    <row r="12" spans="2:50">
      <c r="C12" s="9"/>
      <c r="E12" s="1" t="s">
        <v>230</v>
      </c>
      <c r="F12" s="172" t="s">
        <v>128</v>
      </c>
      <c r="I12" s="6" t="s">
        <v>2223</v>
      </c>
      <c r="J12" s="172" t="s">
        <v>91</v>
      </c>
      <c r="L12" s="87" t="str">
        <f t="shared" si="3"/>
        <v>EPr0Weekday</v>
      </c>
      <c r="M12" s="170" t="s">
        <v>144</v>
      </c>
      <c r="N12" s="172">
        <v>0</v>
      </c>
      <c r="O12" s="6" t="s">
        <v>2209</v>
      </c>
      <c r="P12" s="172">
        <v>188</v>
      </c>
      <c r="R12" s="84" t="str">
        <f t="shared" si="1"/>
        <v>Any07</v>
      </c>
      <c r="S12" s="171" t="s">
        <v>513</v>
      </c>
      <c r="T12" s="171">
        <v>0</v>
      </c>
      <c r="U12" s="171">
        <v>7</v>
      </c>
      <c r="V12" s="171">
        <v>52</v>
      </c>
      <c r="W12" s="172">
        <f t="shared" si="0"/>
        <v>0.14246575342465753</v>
      </c>
      <c r="Y12" s="1" t="s">
        <v>26</v>
      </c>
      <c r="Z12" s="91" t="s">
        <v>156</v>
      </c>
      <c r="AB12" s="71" t="str">
        <f t="shared" si="2"/>
        <v>Ese0</v>
      </c>
      <c r="AC12" s="174" t="s">
        <v>2224</v>
      </c>
      <c r="AD12" s="176">
        <v>0</v>
      </c>
      <c r="AE12" s="6" t="s">
        <v>2206</v>
      </c>
      <c r="AG12" t="str">
        <f>INDEX($AE$6:$AE$26,$AH12)</f>
        <v>Standard</v>
      </c>
      <c r="AH12">
        <f>IFERROR(MATCH(CurrBldgCode,AC6:AC26,0),1)</f>
        <v>1</v>
      </c>
      <c r="AJ12" s="31" t="s">
        <v>156</v>
      </c>
      <c r="AK12" s="1" t="s">
        <v>2212</v>
      </c>
      <c r="AL12" s="11" t="s">
        <v>2209</v>
      </c>
      <c r="AM12" s="11" t="s">
        <v>2209</v>
      </c>
      <c r="AN12" s="11" t="s">
        <v>2209</v>
      </c>
      <c r="AO12" s="11" t="s">
        <v>2209</v>
      </c>
      <c r="AP12" s="11" t="s">
        <v>2209</v>
      </c>
      <c r="AQ12" s="11" t="s">
        <v>2212</v>
      </c>
      <c r="AR12" s="2" t="s">
        <v>2213</v>
      </c>
      <c r="AS12" s="1" t="s">
        <v>2212</v>
      </c>
      <c r="AT12" s="11" t="s">
        <v>2209</v>
      </c>
      <c r="AU12" s="2" t="s">
        <v>2213</v>
      </c>
      <c r="AW12" s="64" t="s">
        <v>258</v>
      </c>
      <c r="AX12" s="64" t="s">
        <v>258</v>
      </c>
    </row>
    <row r="13" spans="2:50">
      <c r="C13" s="9"/>
      <c r="E13" s="1" t="s">
        <v>234</v>
      </c>
      <c r="F13" s="172" t="s">
        <v>128</v>
      </c>
      <c r="I13" s="6" t="s">
        <v>2225</v>
      </c>
      <c r="J13" s="172" t="s">
        <v>126</v>
      </c>
      <c r="L13" s="88" t="str">
        <f t="shared" si="3"/>
        <v>EPr0Holiday</v>
      </c>
      <c r="M13" s="29" t="s">
        <v>144</v>
      </c>
      <c r="N13" s="8">
        <v>0</v>
      </c>
      <c r="O13" s="7" t="s">
        <v>2213</v>
      </c>
      <c r="P13" s="8">
        <v>7</v>
      </c>
      <c r="R13" s="85" t="str">
        <f t="shared" si="1"/>
        <v>Any08</v>
      </c>
      <c r="S13" s="27" t="s">
        <v>513</v>
      </c>
      <c r="T13" s="27">
        <v>0</v>
      </c>
      <c r="U13" s="27">
        <v>8</v>
      </c>
      <c r="V13" s="27">
        <v>7</v>
      </c>
      <c r="W13" s="8">
        <f t="shared" si="0"/>
        <v>1.9178082191780823E-2</v>
      </c>
      <c r="Y13" s="1" t="s">
        <v>106</v>
      </c>
      <c r="Z13" s="91" t="s">
        <v>159</v>
      </c>
      <c r="AB13" s="71" t="str">
        <f t="shared" si="2"/>
        <v>Ese1</v>
      </c>
      <c r="AC13" s="170" t="s">
        <v>2224</v>
      </c>
      <c r="AD13" s="172">
        <v>1</v>
      </c>
      <c r="AE13" s="6" t="s">
        <v>174</v>
      </c>
      <c r="AG13" t="str">
        <f>INDEX($AE$6:$AE$26,$AH13)</f>
        <v>NA</v>
      </c>
      <c r="AH13">
        <f>+AH12+1</f>
        <v>2</v>
      </c>
      <c r="AJ13" s="31" t="s">
        <v>159</v>
      </c>
      <c r="AK13" s="1" t="s">
        <v>2212</v>
      </c>
      <c r="AL13" s="11" t="s">
        <v>2209</v>
      </c>
      <c r="AM13" s="11" t="s">
        <v>2209</v>
      </c>
      <c r="AN13" s="11" t="s">
        <v>2209</v>
      </c>
      <c r="AO13" s="11" t="s">
        <v>2209</v>
      </c>
      <c r="AP13" s="11" t="s">
        <v>2209</v>
      </c>
      <c r="AQ13" s="11" t="s">
        <v>2212</v>
      </c>
      <c r="AR13" s="2" t="s">
        <v>2213</v>
      </c>
      <c r="AS13" s="1" t="s">
        <v>2212</v>
      </c>
      <c r="AT13" s="11" t="s">
        <v>2209</v>
      </c>
      <c r="AU13" s="2" t="s">
        <v>2213</v>
      </c>
    </row>
    <row r="14" spans="2:50">
      <c r="C14" s="9"/>
      <c r="E14" s="1" t="s">
        <v>236</v>
      </c>
      <c r="F14" s="172" t="s">
        <v>128</v>
      </c>
      <c r="I14" s="6" t="s">
        <v>2226</v>
      </c>
      <c r="J14" s="172" t="s">
        <v>127</v>
      </c>
      <c r="L14" s="87" t="str">
        <f t="shared" si="3"/>
        <v>EPr1SatSun</v>
      </c>
      <c r="M14" s="174" t="s">
        <v>144</v>
      </c>
      <c r="N14" s="176">
        <v>1</v>
      </c>
      <c r="O14" s="6" t="s">
        <v>2212</v>
      </c>
      <c r="P14" s="172">
        <v>32</v>
      </c>
      <c r="R14" s="84" t="str">
        <f t="shared" si="1"/>
        <v>EPr01</v>
      </c>
      <c r="S14" s="171" t="s">
        <v>144</v>
      </c>
      <c r="T14" s="171">
        <v>0</v>
      </c>
      <c r="U14" s="171">
        <v>1</v>
      </c>
      <c r="V14" s="171">
        <v>36</v>
      </c>
      <c r="W14" s="172">
        <f t="shared" ref="W14:W21" si="4">V14/(SUM($V$14:$V$21))</f>
        <v>0.1348314606741573</v>
      </c>
      <c r="Y14" s="1" t="s">
        <v>107</v>
      </c>
      <c r="Z14" s="91" t="s">
        <v>164</v>
      </c>
      <c r="AB14" s="71" t="str">
        <f t="shared" si="2"/>
        <v>Ese2</v>
      </c>
      <c r="AC14" s="29" t="s">
        <v>2224</v>
      </c>
      <c r="AD14" s="8">
        <v>2</v>
      </c>
      <c r="AE14" s="7" t="s">
        <v>258</v>
      </c>
      <c r="AG14" t="str">
        <f>INDEX($AE$6:$AE$26,$AH14)</f>
        <v>NA</v>
      </c>
      <c r="AH14">
        <f>+AH13+1</f>
        <v>3</v>
      </c>
      <c r="AJ14" s="31" t="s">
        <v>164</v>
      </c>
      <c r="AK14" s="1" t="s">
        <v>2212</v>
      </c>
      <c r="AL14" s="11" t="s">
        <v>2209</v>
      </c>
      <c r="AM14" s="11" t="s">
        <v>2209</v>
      </c>
      <c r="AN14" s="11" t="s">
        <v>2209</v>
      </c>
      <c r="AO14" s="11" t="s">
        <v>2209</v>
      </c>
      <c r="AP14" s="11" t="s">
        <v>2209</v>
      </c>
      <c r="AQ14" s="11" t="s">
        <v>2212</v>
      </c>
      <c r="AR14" s="2" t="s">
        <v>2213</v>
      </c>
      <c r="AS14" s="1" t="s">
        <v>2212</v>
      </c>
      <c r="AT14" s="11" t="s">
        <v>2209</v>
      </c>
      <c r="AU14" s="2" t="s">
        <v>2213</v>
      </c>
    </row>
    <row r="15" spans="2:50">
      <c r="C15" s="9"/>
      <c r="E15" s="1" t="s">
        <v>238</v>
      </c>
      <c r="F15" s="172" t="s">
        <v>128</v>
      </c>
      <c r="I15" s="6" t="s">
        <v>2227</v>
      </c>
      <c r="J15" s="172" t="s">
        <v>126</v>
      </c>
      <c r="L15" s="87" t="str">
        <f t="shared" si="3"/>
        <v>EPr1Weekday</v>
      </c>
      <c r="M15" s="170" t="s">
        <v>144</v>
      </c>
      <c r="N15" s="172">
        <v>1</v>
      </c>
      <c r="O15" s="6" t="s">
        <v>2209</v>
      </c>
      <c r="P15" s="172">
        <v>63</v>
      </c>
      <c r="R15" s="84" t="str">
        <f t="shared" si="1"/>
        <v>EPr02</v>
      </c>
      <c r="S15" s="171" t="s">
        <v>144</v>
      </c>
      <c r="T15" s="171">
        <v>0</v>
      </c>
      <c r="U15" s="171">
        <v>2</v>
      </c>
      <c r="V15" s="171">
        <v>36</v>
      </c>
      <c r="W15" s="172">
        <f t="shared" si="4"/>
        <v>0.1348314606741573</v>
      </c>
      <c r="Y15" s="96" t="s">
        <v>108</v>
      </c>
      <c r="Z15" s="97" t="s">
        <v>166</v>
      </c>
      <c r="AB15" s="71" t="str">
        <f t="shared" si="2"/>
        <v>ERC0</v>
      </c>
      <c r="AC15" s="174" t="s">
        <v>152</v>
      </c>
      <c r="AD15" s="176">
        <v>0</v>
      </c>
      <c r="AE15" s="6" t="s">
        <v>2206</v>
      </c>
      <c r="AJ15" s="31" t="s">
        <v>166</v>
      </c>
      <c r="AK15" s="1" t="s">
        <v>2212</v>
      </c>
      <c r="AL15" s="11" t="s">
        <v>2209</v>
      </c>
      <c r="AM15" s="11" t="s">
        <v>2209</v>
      </c>
      <c r="AN15" s="11" t="s">
        <v>2209</v>
      </c>
      <c r="AO15" s="11" t="s">
        <v>2209</v>
      </c>
      <c r="AP15" s="11" t="s">
        <v>2209</v>
      </c>
      <c r="AQ15" s="11" t="s">
        <v>2212</v>
      </c>
      <c r="AR15" s="2" t="s">
        <v>2213</v>
      </c>
      <c r="AS15" s="1" t="s">
        <v>2212</v>
      </c>
      <c r="AT15" s="11" t="s">
        <v>2209</v>
      </c>
      <c r="AU15" s="2" t="s">
        <v>2213</v>
      </c>
    </row>
    <row r="16" spans="2:50">
      <c r="C16" s="9"/>
      <c r="E16" s="1" t="s">
        <v>253</v>
      </c>
      <c r="F16" s="172" t="s">
        <v>2228</v>
      </c>
      <c r="I16" s="7" t="s">
        <v>2229</v>
      </c>
      <c r="J16" s="8" t="s">
        <v>2230</v>
      </c>
      <c r="L16" s="88" t="str">
        <f t="shared" si="3"/>
        <v>EPr1Holiday</v>
      </c>
      <c r="M16" s="29" t="s">
        <v>144</v>
      </c>
      <c r="N16" s="8">
        <v>1</v>
      </c>
      <c r="O16" s="7" t="s">
        <v>2213</v>
      </c>
      <c r="P16" s="8">
        <v>3</v>
      </c>
      <c r="R16" s="84" t="str">
        <f t="shared" si="1"/>
        <v>EPr03</v>
      </c>
      <c r="S16" s="171" t="s">
        <v>144</v>
      </c>
      <c r="T16" s="171">
        <v>0</v>
      </c>
      <c r="U16" s="171">
        <v>3</v>
      </c>
      <c r="V16" s="171">
        <v>38</v>
      </c>
      <c r="W16" s="172">
        <f t="shared" si="4"/>
        <v>0.14232209737827714</v>
      </c>
      <c r="Y16" s="96" t="s">
        <v>109</v>
      </c>
      <c r="Z16" s="97" t="s">
        <v>172</v>
      </c>
      <c r="AB16" s="71" t="str">
        <f t="shared" si="2"/>
        <v>ERC1</v>
      </c>
      <c r="AC16" s="170" t="s">
        <v>152</v>
      </c>
      <c r="AD16" s="172">
        <v>1</v>
      </c>
      <c r="AE16" s="6" t="s">
        <v>174</v>
      </c>
      <c r="AJ16" s="31" t="s">
        <v>172</v>
      </c>
      <c r="AK16" s="1" t="s">
        <v>2212</v>
      </c>
      <c r="AL16" s="11" t="s">
        <v>2209</v>
      </c>
      <c r="AM16" s="11" t="s">
        <v>2209</v>
      </c>
      <c r="AN16" s="11" t="s">
        <v>2209</v>
      </c>
      <c r="AO16" s="11" t="s">
        <v>2209</v>
      </c>
      <c r="AP16" s="11" t="s">
        <v>2209</v>
      </c>
      <c r="AQ16" s="11" t="s">
        <v>2212</v>
      </c>
      <c r="AR16" s="2" t="s">
        <v>2213</v>
      </c>
      <c r="AS16" s="1" t="s">
        <v>2212</v>
      </c>
      <c r="AT16" s="11" t="s">
        <v>2209</v>
      </c>
      <c r="AU16" s="2" t="s">
        <v>2213</v>
      </c>
    </row>
    <row r="17" spans="3:47">
      <c r="C17" s="9"/>
      <c r="E17" s="1" t="s">
        <v>374</v>
      </c>
      <c r="F17" s="172" t="s">
        <v>2228</v>
      </c>
      <c r="L17" s="87" t="str">
        <f t="shared" si="3"/>
        <v>Ese0SatSun</v>
      </c>
      <c r="M17" s="174" t="s">
        <v>2224</v>
      </c>
      <c r="N17" s="176">
        <v>0</v>
      </c>
      <c r="O17" s="6" t="s">
        <v>2212</v>
      </c>
      <c r="P17" s="172">
        <v>72</v>
      </c>
      <c r="R17" s="84" t="str">
        <f t="shared" si="1"/>
        <v>EPr04</v>
      </c>
      <c r="S17" s="171" t="s">
        <v>144</v>
      </c>
      <c r="T17" s="171">
        <v>0</v>
      </c>
      <c r="U17" s="171">
        <v>4</v>
      </c>
      <c r="V17" s="171">
        <v>38</v>
      </c>
      <c r="W17" s="172">
        <f t="shared" si="4"/>
        <v>0.14232209737827714</v>
      </c>
      <c r="Y17" s="1" t="s">
        <v>105</v>
      </c>
      <c r="Z17" s="91" t="s">
        <v>175</v>
      </c>
      <c r="AB17" s="71" t="str">
        <f t="shared" si="2"/>
        <v>ERC2</v>
      </c>
      <c r="AC17" s="29" t="s">
        <v>152</v>
      </c>
      <c r="AD17" s="8">
        <v>2</v>
      </c>
      <c r="AE17" s="7" t="s">
        <v>258</v>
      </c>
      <c r="AJ17" s="31" t="s">
        <v>182</v>
      </c>
      <c r="AK17" s="1" t="s">
        <v>2217</v>
      </c>
      <c r="AL17" s="11" t="s">
        <v>2209</v>
      </c>
      <c r="AM17" s="11" t="s">
        <v>2209</v>
      </c>
      <c r="AN17" s="11" t="s">
        <v>2209</v>
      </c>
      <c r="AO17" s="11" t="s">
        <v>2209</v>
      </c>
      <c r="AP17" s="11" t="s">
        <v>2209</v>
      </c>
      <c r="AQ17" s="11" t="s">
        <v>2217</v>
      </c>
      <c r="AR17" s="2" t="s">
        <v>2217</v>
      </c>
      <c r="AS17" s="1" t="s">
        <v>2217</v>
      </c>
      <c r="AT17" s="11" t="s">
        <v>2209</v>
      </c>
      <c r="AU17" s="2" t="s">
        <v>258</v>
      </c>
    </row>
    <row r="18" spans="3:47">
      <c r="C18" s="9"/>
      <c r="E18" s="1" t="s">
        <v>512</v>
      </c>
      <c r="F18" s="172" t="s">
        <v>512</v>
      </c>
      <c r="L18" s="87" t="str">
        <f t="shared" si="3"/>
        <v>Ese0Weekday</v>
      </c>
      <c r="M18" s="170" t="s">
        <v>2224</v>
      </c>
      <c r="N18" s="172">
        <v>0</v>
      </c>
      <c r="O18" s="6" t="s">
        <v>2209</v>
      </c>
      <c r="P18" s="172">
        <v>188</v>
      </c>
      <c r="R18" s="84" t="str">
        <f t="shared" si="1"/>
        <v>EPr05</v>
      </c>
      <c r="S18" s="171" t="s">
        <v>144</v>
      </c>
      <c r="T18" s="171">
        <v>0</v>
      </c>
      <c r="U18" s="171">
        <v>5</v>
      </c>
      <c r="V18" s="171">
        <v>38</v>
      </c>
      <c r="W18" s="172">
        <f t="shared" si="4"/>
        <v>0.14232209737827714</v>
      </c>
      <c r="Y18" s="1" t="s">
        <v>40</v>
      </c>
      <c r="Z18" s="91" t="s">
        <v>177</v>
      </c>
      <c r="AB18" s="71" t="str">
        <f t="shared" si="2"/>
        <v>ECC0</v>
      </c>
      <c r="AC18" s="174" t="s">
        <v>153</v>
      </c>
      <c r="AD18" s="176">
        <v>0</v>
      </c>
      <c r="AE18" s="6" t="s">
        <v>2206</v>
      </c>
      <c r="AJ18" s="31" t="s">
        <v>221</v>
      </c>
      <c r="AK18" s="1" t="s">
        <v>2217</v>
      </c>
      <c r="AL18" s="11" t="s">
        <v>2209</v>
      </c>
      <c r="AM18" s="11" t="s">
        <v>2209</v>
      </c>
      <c r="AN18" s="11" t="s">
        <v>2209</v>
      </c>
      <c r="AO18" s="11" t="s">
        <v>2209</v>
      </c>
      <c r="AP18" s="11" t="s">
        <v>2209</v>
      </c>
      <c r="AQ18" s="11" t="s">
        <v>2217</v>
      </c>
      <c r="AR18" s="2" t="s">
        <v>2217</v>
      </c>
      <c r="AS18" s="1" t="s">
        <v>2217</v>
      </c>
      <c r="AT18" s="11" t="s">
        <v>2209</v>
      </c>
      <c r="AU18" s="2" t="s">
        <v>258</v>
      </c>
    </row>
    <row r="19" spans="3:47">
      <c r="C19" s="9"/>
      <c r="E19" s="1" t="s">
        <v>2231</v>
      </c>
      <c r="F19" s="172" t="s">
        <v>153</v>
      </c>
      <c r="L19" s="88" t="str">
        <f t="shared" si="3"/>
        <v>Ese0Holiday</v>
      </c>
      <c r="M19" s="29" t="s">
        <v>2224</v>
      </c>
      <c r="N19" s="8">
        <v>0</v>
      </c>
      <c r="O19" s="7" t="s">
        <v>2213</v>
      </c>
      <c r="P19" s="8">
        <v>7</v>
      </c>
      <c r="R19" s="84" t="str">
        <f t="shared" si="1"/>
        <v>EPr06</v>
      </c>
      <c r="S19" s="171" t="s">
        <v>144</v>
      </c>
      <c r="T19" s="171">
        <v>0</v>
      </c>
      <c r="U19" s="171">
        <v>6</v>
      </c>
      <c r="V19" s="171">
        <v>38</v>
      </c>
      <c r="W19" s="172">
        <f t="shared" si="4"/>
        <v>0.14232209737827714</v>
      </c>
      <c r="Y19" s="1" t="s">
        <v>36</v>
      </c>
      <c r="Z19" s="91" t="s">
        <v>182</v>
      </c>
      <c r="AB19" s="71" t="str">
        <f t="shared" si="2"/>
        <v>ECC1</v>
      </c>
      <c r="AC19" s="170" t="s">
        <v>153</v>
      </c>
      <c r="AD19" s="172">
        <v>1</v>
      </c>
      <c r="AE19" s="6" t="s">
        <v>2232</v>
      </c>
      <c r="AJ19" s="31" t="s">
        <v>177</v>
      </c>
      <c r="AK19" s="1" t="s">
        <v>2212</v>
      </c>
      <c r="AL19" s="11" t="s">
        <v>2209</v>
      </c>
      <c r="AM19" s="11" t="s">
        <v>2209</v>
      </c>
      <c r="AN19" s="11" t="s">
        <v>2209</v>
      </c>
      <c r="AO19" s="11" t="s">
        <v>2209</v>
      </c>
      <c r="AP19" s="11" t="s">
        <v>2209</v>
      </c>
      <c r="AQ19" s="11" t="s">
        <v>2212</v>
      </c>
      <c r="AR19" s="2" t="s">
        <v>2213</v>
      </c>
      <c r="AS19" s="1" t="s">
        <v>2212</v>
      </c>
      <c r="AT19" s="11" t="s">
        <v>2209</v>
      </c>
      <c r="AU19" s="2" t="s">
        <v>2213</v>
      </c>
    </row>
    <row r="20" spans="3:47">
      <c r="E20" s="1" t="s">
        <v>21</v>
      </c>
      <c r="F20" s="172" t="s">
        <v>153</v>
      </c>
      <c r="L20" s="87" t="str">
        <f t="shared" si="3"/>
        <v>Ese1SatSun</v>
      </c>
      <c r="M20" s="174" t="s">
        <v>2224</v>
      </c>
      <c r="N20" s="176">
        <v>1</v>
      </c>
      <c r="O20" s="6" t="s">
        <v>2212</v>
      </c>
      <c r="P20" s="172">
        <v>32</v>
      </c>
      <c r="R20" s="84" t="str">
        <f t="shared" si="1"/>
        <v>EPr07</v>
      </c>
      <c r="S20" s="171" t="s">
        <v>144</v>
      </c>
      <c r="T20" s="171">
        <v>0</v>
      </c>
      <c r="U20" s="171">
        <v>7</v>
      </c>
      <c r="V20" s="171">
        <f>+V14</f>
        <v>36</v>
      </c>
      <c r="W20" s="172">
        <f t="shared" si="4"/>
        <v>0.1348314606741573</v>
      </c>
      <c r="Y20" s="1" t="s">
        <v>34</v>
      </c>
      <c r="Z20" s="91" t="s">
        <v>184</v>
      </c>
      <c r="AB20" s="71" t="str">
        <f t="shared" si="2"/>
        <v>ECC2</v>
      </c>
      <c r="AC20" s="29" t="s">
        <v>153</v>
      </c>
      <c r="AD20" s="8">
        <v>2</v>
      </c>
      <c r="AE20" s="7" t="s">
        <v>174</v>
      </c>
      <c r="AJ20" s="31" t="s">
        <v>175</v>
      </c>
      <c r="AK20" s="1" t="s">
        <v>2212</v>
      </c>
      <c r="AL20" s="11" t="s">
        <v>2209</v>
      </c>
      <c r="AM20" s="11" t="s">
        <v>2209</v>
      </c>
      <c r="AN20" s="11" t="s">
        <v>2209</v>
      </c>
      <c r="AO20" s="11" t="s">
        <v>2209</v>
      </c>
      <c r="AP20" s="11" t="s">
        <v>2209</v>
      </c>
      <c r="AQ20" s="11" t="s">
        <v>2212</v>
      </c>
      <c r="AR20" s="2" t="s">
        <v>2213</v>
      </c>
      <c r="AS20" s="1" t="s">
        <v>2212</v>
      </c>
      <c r="AT20" s="11" t="s">
        <v>2209</v>
      </c>
      <c r="AU20" s="2" t="s">
        <v>2213</v>
      </c>
    </row>
    <row r="21" spans="3:47">
      <c r="E21" s="1" t="s">
        <v>243</v>
      </c>
      <c r="F21" s="172" t="s">
        <v>153</v>
      </c>
      <c r="L21" s="87" t="str">
        <f t="shared" si="3"/>
        <v>Ese1Weekday</v>
      </c>
      <c r="M21" s="170" t="s">
        <v>2224</v>
      </c>
      <c r="N21" s="172">
        <v>1</v>
      </c>
      <c r="O21" s="6" t="s">
        <v>2209</v>
      </c>
      <c r="P21" s="172">
        <v>63</v>
      </c>
      <c r="R21" s="85" t="str">
        <f t="shared" si="1"/>
        <v>EPr08</v>
      </c>
      <c r="S21" s="27" t="s">
        <v>144</v>
      </c>
      <c r="T21" s="27">
        <v>0</v>
      </c>
      <c r="U21" s="27">
        <v>8</v>
      </c>
      <c r="V21" s="27">
        <v>7</v>
      </c>
      <c r="W21" s="8">
        <f t="shared" si="4"/>
        <v>2.6217228464419477E-2</v>
      </c>
      <c r="Y21" s="1" t="s">
        <v>42</v>
      </c>
      <c r="Z21" s="91" t="s">
        <v>185</v>
      </c>
      <c r="AB21" s="71" t="str">
        <f t="shared" si="2"/>
        <v>EUn0</v>
      </c>
      <c r="AC21" s="174" t="s">
        <v>154</v>
      </c>
      <c r="AD21" s="176">
        <v>0</v>
      </c>
      <c r="AE21" s="6" t="s">
        <v>2206</v>
      </c>
      <c r="AJ21" s="31" t="s">
        <v>185</v>
      </c>
      <c r="AK21" s="1" t="s">
        <v>2217</v>
      </c>
      <c r="AL21" s="11" t="s">
        <v>2209</v>
      </c>
      <c r="AM21" s="11" t="s">
        <v>2209</v>
      </c>
      <c r="AN21" s="11" t="s">
        <v>2209</v>
      </c>
      <c r="AO21" s="11" t="s">
        <v>2209</v>
      </c>
      <c r="AP21" s="11" t="s">
        <v>2209</v>
      </c>
      <c r="AQ21" s="11" t="s">
        <v>2217</v>
      </c>
      <c r="AR21" s="2" t="s">
        <v>2217</v>
      </c>
      <c r="AS21" s="1" t="s">
        <v>2217</v>
      </c>
      <c r="AT21" s="11" t="s">
        <v>2209</v>
      </c>
      <c r="AU21" s="2" t="s">
        <v>258</v>
      </c>
    </row>
    <row r="22" spans="3:47">
      <c r="E22" s="1" t="s">
        <v>240</v>
      </c>
      <c r="F22" s="172" t="s">
        <v>256</v>
      </c>
      <c r="L22" s="88" t="str">
        <f t="shared" si="3"/>
        <v>Ese1Holiday</v>
      </c>
      <c r="M22" s="29" t="s">
        <v>2224</v>
      </c>
      <c r="N22" s="8">
        <v>1</v>
      </c>
      <c r="O22" s="7" t="s">
        <v>2213</v>
      </c>
      <c r="P22" s="8">
        <v>3</v>
      </c>
      <c r="R22" s="84" t="str">
        <f t="shared" si="1"/>
        <v>EPr11</v>
      </c>
      <c r="S22" s="171" t="s">
        <v>144</v>
      </c>
      <c r="T22" s="171">
        <v>1</v>
      </c>
      <c r="U22" s="171">
        <v>1</v>
      </c>
      <c r="V22" s="171">
        <v>16</v>
      </c>
      <c r="W22" s="172">
        <f t="shared" ref="W22:W37" si="5">V22/(SUM($V$22:$V$29))</f>
        <v>0.16326530612244897</v>
      </c>
      <c r="Y22" s="1" t="s">
        <v>44</v>
      </c>
      <c r="Z22" s="91" t="s">
        <v>186</v>
      </c>
      <c r="AB22" s="71" t="str">
        <f t="shared" si="2"/>
        <v>EUn1</v>
      </c>
      <c r="AC22" s="170" t="s">
        <v>154</v>
      </c>
      <c r="AD22" s="172">
        <v>1</v>
      </c>
      <c r="AE22" s="6" t="s">
        <v>2232</v>
      </c>
      <c r="AJ22" s="31" t="s">
        <v>186</v>
      </c>
      <c r="AK22" s="1" t="s">
        <v>2217</v>
      </c>
      <c r="AL22" s="11" t="s">
        <v>2209</v>
      </c>
      <c r="AM22" s="11" t="s">
        <v>2209</v>
      </c>
      <c r="AN22" s="11" t="s">
        <v>2209</v>
      </c>
      <c r="AO22" s="11" t="s">
        <v>2209</v>
      </c>
      <c r="AP22" s="11" t="s">
        <v>2209</v>
      </c>
      <c r="AQ22" s="11" t="s">
        <v>2217</v>
      </c>
      <c r="AR22" s="2" t="s">
        <v>2217</v>
      </c>
      <c r="AS22" s="1" t="s">
        <v>2217</v>
      </c>
      <c r="AT22" s="11" t="s">
        <v>2209</v>
      </c>
      <c r="AU22" s="2" t="s">
        <v>258</v>
      </c>
    </row>
    <row r="23" spans="3:47">
      <c r="E23" s="1" t="s">
        <v>277</v>
      </c>
      <c r="F23" s="172" t="s">
        <v>144</v>
      </c>
      <c r="L23" s="87" t="str">
        <f t="shared" si="3"/>
        <v>ERC0SatSun</v>
      </c>
      <c r="M23" s="174" t="s">
        <v>152</v>
      </c>
      <c r="N23" s="169">
        <v>0</v>
      </c>
      <c r="O23" s="6" t="s">
        <v>2212</v>
      </c>
      <c r="P23" s="172">
        <v>72</v>
      </c>
      <c r="R23" s="84" t="str">
        <f t="shared" si="1"/>
        <v>EPr12</v>
      </c>
      <c r="S23" s="171" t="s">
        <v>144</v>
      </c>
      <c r="T23" s="171">
        <v>1</v>
      </c>
      <c r="U23" s="171">
        <v>2</v>
      </c>
      <c r="V23" s="171">
        <v>11</v>
      </c>
      <c r="W23" s="172">
        <f t="shared" si="5"/>
        <v>0.11224489795918367</v>
      </c>
      <c r="Y23" s="1" t="s">
        <v>45</v>
      </c>
      <c r="Z23" s="91" t="s">
        <v>187</v>
      </c>
      <c r="AB23" s="71" t="str">
        <f t="shared" si="2"/>
        <v>EUn2</v>
      </c>
      <c r="AC23" s="29" t="s">
        <v>154</v>
      </c>
      <c r="AD23" s="8">
        <v>2</v>
      </c>
      <c r="AE23" s="7" t="s">
        <v>174</v>
      </c>
      <c r="AJ23" s="31" t="s">
        <v>187</v>
      </c>
      <c r="AK23" s="1" t="s">
        <v>2212</v>
      </c>
      <c r="AL23" s="11" t="s">
        <v>2209</v>
      </c>
      <c r="AM23" s="11" t="s">
        <v>2209</v>
      </c>
      <c r="AN23" s="11" t="s">
        <v>2209</v>
      </c>
      <c r="AO23" s="11" t="s">
        <v>2209</v>
      </c>
      <c r="AP23" s="11" t="s">
        <v>2209</v>
      </c>
      <c r="AQ23" s="11" t="s">
        <v>2212</v>
      </c>
      <c r="AR23" s="2" t="s">
        <v>2213</v>
      </c>
      <c r="AS23" s="1" t="s">
        <v>2212</v>
      </c>
      <c r="AT23" s="11" t="s">
        <v>2209</v>
      </c>
      <c r="AU23" s="2" t="s">
        <v>2213</v>
      </c>
    </row>
    <row r="24" spans="3:47">
      <c r="E24" s="1" t="s">
        <v>17</v>
      </c>
      <c r="F24" s="172" t="s">
        <v>144</v>
      </c>
      <c r="L24" s="87" t="str">
        <f t="shared" si="3"/>
        <v>ERC0Weekday</v>
      </c>
      <c r="M24" s="170" t="s">
        <v>152</v>
      </c>
      <c r="N24" s="172">
        <v>0</v>
      </c>
      <c r="O24" s="6" t="s">
        <v>2209</v>
      </c>
      <c r="P24" s="172">
        <v>188</v>
      </c>
      <c r="R24" s="84" t="str">
        <f t="shared" si="1"/>
        <v>EPr13</v>
      </c>
      <c r="S24" s="171" t="s">
        <v>144</v>
      </c>
      <c r="T24" s="171">
        <v>1</v>
      </c>
      <c r="U24" s="171">
        <v>3</v>
      </c>
      <c r="V24" s="171">
        <v>13</v>
      </c>
      <c r="W24" s="172">
        <f t="shared" si="5"/>
        <v>0.1326530612244898</v>
      </c>
      <c r="Y24" s="1" t="s">
        <v>46</v>
      </c>
      <c r="Z24" s="91" t="s">
        <v>188</v>
      </c>
      <c r="AJ24" s="31" t="s">
        <v>188</v>
      </c>
      <c r="AK24" s="1" t="s">
        <v>2212</v>
      </c>
      <c r="AL24" s="11" t="s">
        <v>2209</v>
      </c>
      <c r="AM24" s="11" t="s">
        <v>2209</v>
      </c>
      <c r="AN24" s="11" t="s">
        <v>2209</v>
      </c>
      <c r="AO24" s="11" t="s">
        <v>2209</v>
      </c>
      <c r="AP24" s="11" t="s">
        <v>2209</v>
      </c>
      <c r="AQ24" s="11" t="s">
        <v>2212</v>
      </c>
      <c r="AR24" s="2" t="s">
        <v>2213</v>
      </c>
      <c r="AS24" s="1" t="s">
        <v>2212</v>
      </c>
      <c r="AT24" s="11" t="s">
        <v>2209</v>
      </c>
      <c r="AU24" s="2" t="s">
        <v>2213</v>
      </c>
    </row>
    <row r="25" spans="3:47">
      <c r="E25" s="1" t="s">
        <v>291</v>
      </c>
      <c r="F25" s="172" t="s">
        <v>144</v>
      </c>
      <c r="L25" s="88" t="str">
        <f t="shared" si="3"/>
        <v>ERC0Holiday</v>
      </c>
      <c r="M25" s="29" t="s">
        <v>152</v>
      </c>
      <c r="N25" s="8">
        <v>0</v>
      </c>
      <c r="O25" s="7" t="s">
        <v>2213</v>
      </c>
      <c r="P25" s="8">
        <v>7</v>
      </c>
      <c r="R25" s="84" t="str">
        <f t="shared" si="1"/>
        <v>EPr14</v>
      </c>
      <c r="S25" s="171" t="s">
        <v>144</v>
      </c>
      <c r="T25" s="171">
        <v>1</v>
      </c>
      <c r="U25" s="171">
        <v>4</v>
      </c>
      <c r="V25" s="171">
        <v>13</v>
      </c>
      <c r="W25" s="172">
        <f t="shared" si="5"/>
        <v>0.1326530612244898</v>
      </c>
      <c r="Y25" s="1" t="s">
        <v>48</v>
      </c>
      <c r="Z25" s="91" t="s">
        <v>189</v>
      </c>
      <c r="AJ25" s="31" t="s">
        <v>189</v>
      </c>
      <c r="AK25" s="1" t="s">
        <v>2212</v>
      </c>
      <c r="AL25" s="11" t="s">
        <v>2209</v>
      </c>
      <c r="AM25" s="11" t="s">
        <v>2209</v>
      </c>
      <c r="AN25" s="11" t="s">
        <v>2209</v>
      </c>
      <c r="AO25" s="11" t="s">
        <v>2209</v>
      </c>
      <c r="AP25" s="11" t="s">
        <v>2209</v>
      </c>
      <c r="AQ25" s="11" t="s">
        <v>2212</v>
      </c>
      <c r="AR25" s="2" t="s">
        <v>2213</v>
      </c>
      <c r="AS25" s="1" t="s">
        <v>2212</v>
      </c>
      <c r="AT25" s="11" t="s">
        <v>2209</v>
      </c>
      <c r="AU25" s="2" t="s">
        <v>2213</v>
      </c>
    </row>
    <row r="26" spans="3:47">
      <c r="E26" s="1" t="s">
        <v>19</v>
      </c>
      <c r="F26" s="172" t="s">
        <v>150</v>
      </c>
      <c r="L26" s="87" t="str">
        <f t="shared" si="3"/>
        <v>ERC1SatSun</v>
      </c>
      <c r="M26" s="174" t="s">
        <v>152</v>
      </c>
      <c r="N26" s="176">
        <v>1</v>
      </c>
      <c r="O26" s="6" t="s">
        <v>2212</v>
      </c>
      <c r="P26" s="172">
        <v>32</v>
      </c>
      <c r="R26" s="84" t="str">
        <f t="shared" si="1"/>
        <v>EPr15</v>
      </c>
      <c r="S26" s="171" t="s">
        <v>144</v>
      </c>
      <c r="T26" s="171">
        <v>1</v>
      </c>
      <c r="U26" s="171">
        <v>5</v>
      </c>
      <c r="V26" s="171">
        <v>13</v>
      </c>
      <c r="W26" s="172">
        <f t="shared" si="5"/>
        <v>0.1326530612244898</v>
      </c>
      <c r="Y26" s="1" t="s">
        <v>50</v>
      </c>
      <c r="Z26" s="91" t="s">
        <v>190</v>
      </c>
      <c r="AJ26" s="31" t="s">
        <v>190</v>
      </c>
      <c r="AK26" s="1" t="s">
        <v>2212</v>
      </c>
      <c r="AL26" s="11" t="s">
        <v>2209</v>
      </c>
      <c r="AM26" s="11" t="s">
        <v>2209</v>
      </c>
      <c r="AN26" s="11" t="s">
        <v>2209</v>
      </c>
      <c r="AO26" s="11" t="s">
        <v>2209</v>
      </c>
      <c r="AP26" s="11" t="s">
        <v>2209</v>
      </c>
      <c r="AQ26" s="11" t="s">
        <v>2212</v>
      </c>
      <c r="AR26" s="2" t="s">
        <v>2213</v>
      </c>
      <c r="AS26" s="1" t="s">
        <v>2212</v>
      </c>
      <c r="AT26" s="11" t="s">
        <v>2209</v>
      </c>
      <c r="AU26" s="2" t="s">
        <v>2213</v>
      </c>
    </row>
    <row r="27" spans="3:47">
      <c r="E27" s="1" t="s">
        <v>310</v>
      </c>
      <c r="F27" s="172" t="s">
        <v>150</v>
      </c>
      <c r="L27" s="87" t="str">
        <f t="shared" si="3"/>
        <v>ERC1Weekday</v>
      </c>
      <c r="M27" s="170" t="s">
        <v>152</v>
      </c>
      <c r="N27" s="172">
        <v>1</v>
      </c>
      <c r="O27" s="6" t="s">
        <v>2209</v>
      </c>
      <c r="P27" s="172">
        <v>63</v>
      </c>
      <c r="R27" s="84" t="str">
        <f t="shared" si="1"/>
        <v>EPr16</v>
      </c>
      <c r="S27" s="171" t="s">
        <v>144</v>
      </c>
      <c r="T27" s="171">
        <v>1</v>
      </c>
      <c r="U27" s="171">
        <v>6</v>
      </c>
      <c r="V27" s="171">
        <v>13</v>
      </c>
      <c r="W27" s="172">
        <f t="shared" si="5"/>
        <v>0.1326530612244898</v>
      </c>
      <c r="Y27" s="1" t="s">
        <v>52</v>
      </c>
      <c r="Z27" s="91" t="s">
        <v>192</v>
      </c>
      <c r="AJ27" s="31" t="s">
        <v>192</v>
      </c>
      <c r="AK27" s="1" t="s">
        <v>2212</v>
      </c>
      <c r="AL27" s="11" t="s">
        <v>2209</v>
      </c>
      <c r="AM27" s="11" t="s">
        <v>2209</v>
      </c>
      <c r="AN27" s="11" t="s">
        <v>2209</v>
      </c>
      <c r="AO27" s="11" t="s">
        <v>2209</v>
      </c>
      <c r="AP27" s="11" t="s">
        <v>2209</v>
      </c>
      <c r="AQ27" s="11" t="s">
        <v>2212</v>
      </c>
      <c r="AR27" s="2" t="s">
        <v>2213</v>
      </c>
      <c r="AS27" s="1" t="s">
        <v>2212</v>
      </c>
      <c r="AT27" s="11" t="s">
        <v>2209</v>
      </c>
      <c r="AU27" s="2" t="s">
        <v>2213</v>
      </c>
    </row>
    <row r="28" spans="3:47">
      <c r="E28" s="1" t="s">
        <v>23</v>
      </c>
      <c r="F28" s="172" t="s">
        <v>154</v>
      </c>
      <c r="L28" s="88" t="str">
        <f t="shared" si="3"/>
        <v>ERC1Holiday</v>
      </c>
      <c r="M28" s="29" t="s">
        <v>152</v>
      </c>
      <c r="N28" s="8">
        <v>1</v>
      </c>
      <c r="O28" s="7" t="s">
        <v>2213</v>
      </c>
      <c r="P28" s="8">
        <v>3</v>
      </c>
      <c r="R28" s="84" t="str">
        <f t="shared" si="1"/>
        <v>EPr17</v>
      </c>
      <c r="S28" s="171" t="s">
        <v>144</v>
      </c>
      <c r="T28" s="171">
        <v>1</v>
      </c>
      <c r="U28" s="171">
        <v>7</v>
      </c>
      <c r="V28" s="171">
        <v>16</v>
      </c>
      <c r="W28" s="172">
        <f t="shared" si="5"/>
        <v>0.16326530612244897</v>
      </c>
      <c r="Y28" s="3" t="s">
        <v>53</v>
      </c>
      <c r="Z28" s="70" t="s">
        <v>194</v>
      </c>
      <c r="AJ28" s="31" t="s">
        <v>194</v>
      </c>
      <c r="AK28" s="1" t="s">
        <v>2212</v>
      </c>
      <c r="AL28" s="11" t="s">
        <v>2209</v>
      </c>
      <c r="AM28" s="11" t="s">
        <v>2209</v>
      </c>
      <c r="AN28" s="11" t="s">
        <v>2209</v>
      </c>
      <c r="AO28" s="11" t="s">
        <v>2209</v>
      </c>
      <c r="AP28" s="11" t="s">
        <v>2209</v>
      </c>
      <c r="AQ28" s="11" t="s">
        <v>2212</v>
      </c>
      <c r="AR28" s="2" t="s">
        <v>2213</v>
      </c>
      <c r="AS28" s="1" t="s">
        <v>2212</v>
      </c>
      <c r="AT28" s="11" t="s">
        <v>2209</v>
      </c>
      <c r="AU28" s="2" t="s">
        <v>2213</v>
      </c>
    </row>
    <row r="29" spans="3:47">
      <c r="E29" s="1" t="s">
        <v>260</v>
      </c>
      <c r="F29" s="172" t="s">
        <v>261</v>
      </c>
      <c r="L29" s="87" t="str">
        <f t="shared" si="3"/>
        <v>ECC0SatSun</v>
      </c>
      <c r="M29" s="174" t="s">
        <v>153</v>
      </c>
      <c r="N29" s="176">
        <v>0</v>
      </c>
      <c r="O29" s="6" t="s">
        <v>2212</v>
      </c>
      <c r="P29" s="172">
        <v>64</v>
      </c>
      <c r="R29" s="85" t="str">
        <f t="shared" si="1"/>
        <v>EPr18</v>
      </c>
      <c r="S29" s="27" t="s">
        <v>144</v>
      </c>
      <c r="T29" s="27">
        <v>1</v>
      </c>
      <c r="U29" s="27">
        <v>8</v>
      </c>
      <c r="V29" s="27">
        <v>3</v>
      </c>
      <c r="W29" s="8">
        <f t="shared" si="5"/>
        <v>3.0612244897959183E-2</v>
      </c>
      <c r="Y29" s="23" t="s">
        <v>2233</v>
      </c>
      <c r="Z29" s="90" t="s">
        <v>2233</v>
      </c>
      <c r="AJ29" s="31" t="s">
        <v>258</v>
      </c>
      <c r="AK29" s="1" t="s">
        <v>2212</v>
      </c>
      <c r="AL29" s="11" t="s">
        <v>2209</v>
      </c>
      <c r="AM29" s="11" t="s">
        <v>2209</v>
      </c>
      <c r="AN29" s="11" t="s">
        <v>2209</v>
      </c>
      <c r="AO29" s="11" t="s">
        <v>2209</v>
      </c>
      <c r="AP29" s="11" t="s">
        <v>2209</v>
      </c>
      <c r="AQ29" s="11" t="s">
        <v>2212</v>
      </c>
      <c r="AR29" s="2" t="s">
        <v>2213</v>
      </c>
      <c r="AS29" s="1" t="s">
        <v>2212</v>
      </c>
      <c r="AT29" s="11" t="s">
        <v>2209</v>
      </c>
      <c r="AU29" s="2" t="s">
        <v>2213</v>
      </c>
    </row>
    <row r="30" spans="3:47">
      <c r="E30" s="1" t="s">
        <v>26</v>
      </c>
      <c r="F30" s="172" t="s">
        <v>156</v>
      </c>
      <c r="L30" s="87" t="str">
        <f t="shared" si="3"/>
        <v>ECC0Weekday</v>
      </c>
      <c r="M30" s="170" t="s">
        <v>153</v>
      </c>
      <c r="N30" s="172">
        <v>0</v>
      </c>
      <c r="O30" s="6" t="s">
        <v>2209</v>
      </c>
      <c r="P30" s="172">
        <v>169</v>
      </c>
      <c r="R30" s="84" t="str">
        <f t="shared" si="1"/>
        <v>EPr21</v>
      </c>
      <c r="S30" s="171" t="s">
        <v>144</v>
      </c>
      <c r="T30" s="171">
        <v>2</v>
      </c>
      <c r="U30" s="171">
        <v>1</v>
      </c>
      <c r="V30" s="171">
        <v>0</v>
      </c>
      <c r="W30" s="172">
        <f t="shared" si="5"/>
        <v>0</v>
      </c>
      <c r="Y30" s="1" t="s">
        <v>369</v>
      </c>
      <c r="Z30" s="91" t="s">
        <v>2234</v>
      </c>
      <c r="AJ30" t="s">
        <v>2233</v>
      </c>
      <c r="AK30" s="1" t="s">
        <v>2212</v>
      </c>
      <c r="AL30" s="11" t="s">
        <v>2209</v>
      </c>
      <c r="AM30" s="11" t="s">
        <v>2209</v>
      </c>
      <c r="AN30" s="11" t="s">
        <v>2209</v>
      </c>
      <c r="AO30" s="11" t="s">
        <v>2209</v>
      </c>
      <c r="AP30" s="11" t="s">
        <v>2209</v>
      </c>
      <c r="AQ30" s="11" t="s">
        <v>2212</v>
      </c>
      <c r="AR30" s="2" t="s">
        <v>2213</v>
      </c>
      <c r="AS30" s="1" t="s">
        <v>2212</v>
      </c>
      <c r="AT30" s="11" t="s">
        <v>2209</v>
      </c>
      <c r="AU30" s="2" t="s">
        <v>2213</v>
      </c>
    </row>
    <row r="31" spans="3:47">
      <c r="E31" s="1" t="s">
        <v>2235</v>
      </c>
      <c r="F31" s="172" t="s">
        <v>156</v>
      </c>
      <c r="L31" s="88" t="str">
        <f t="shared" si="3"/>
        <v>ECC0Holiday</v>
      </c>
      <c r="M31" s="29" t="s">
        <v>153</v>
      </c>
      <c r="N31" s="8">
        <v>0</v>
      </c>
      <c r="O31" s="7" t="s">
        <v>2213</v>
      </c>
      <c r="P31" s="8">
        <v>6</v>
      </c>
      <c r="R31" s="84" t="str">
        <f t="shared" si="1"/>
        <v>EPr22</v>
      </c>
      <c r="S31" s="171" t="s">
        <v>144</v>
      </c>
      <c r="T31" s="171">
        <v>2</v>
      </c>
      <c r="U31" s="171">
        <v>2</v>
      </c>
      <c r="V31" s="171">
        <v>0</v>
      </c>
      <c r="W31" s="172">
        <f t="shared" si="5"/>
        <v>0</v>
      </c>
      <c r="Y31" s="1" t="s">
        <v>2236</v>
      </c>
      <c r="Z31" s="91" t="s">
        <v>2237</v>
      </c>
      <c r="AI31" t="e">
        <f>MATCH(CurrBldgCode,$AJ$6:$AJ$30,0)</f>
        <v>#REF!</v>
      </c>
      <c r="AJ31" s="77" t="s">
        <v>2238</v>
      </c>
      <c r="AK31" s="78" t="e">
        <f>INDEX(AK6:AK30,$AI$31)</f>
        <v>#REF!</v>
      </c>
      <c r="AL31" s="60" t="e">
        <f t="shared" ref="AL31:AU31" si="6">INDEX(AL6:AL30,$AI$31)</f>
        <v>#REF!</v>
      </c>
      <c r="AM31" s="60" t="e">
        <f t="shared" si="6"/>
        <v>#REF!</v>
      </c>
      <c r="AN31" s="60" t="e">
        <f t="shared" si="6"/>
        <v>#REF!</v>
      </c>
      <c r="AO31" s="60" t="e">
        <f t="shared" si="6"/>
        <v>#REF!</v>
      </c>
      <c r="AP31" s="60" t="e">
        <f t="shared" si="6"/>
        <v>#REF!</v>
      </c>
      <c r="AQ31" s="60" t="e">
        <f t="shared" si="6"/>
        <v>#REF!</v>
      </c>
      <c r="AR31" s="79" t="e">
        <f t="shared" si="6"/>
        <v>#REF!</v>
      </c>
      <c r="AS31" s="78" t="e">
        <f t="shared" si="6"/>
        <v>#REF!</v>
      </c>
      <c r="AT31" s="60" t="e">
        <f t="shared" si="6"/>
        <v>#REF!</v>
      </c>
      <c r="AU31" s="79" t="e">
        <f t="shared" si="6"/>
        <v>#REF!</v>
      </c>
    </row>
    <row r="32" spans="3:47">
      <c r="E32" s="1" t="s">
        <v>245</v>
      </c>
      <c r="F32" s="172" t="s">
        <v>156</v>
      </c>
      <c r="L32" s="87" t="str">
        <f t="shared" si="3"/>
        <v>ECC1SatSun</v>
      </c>
      <c r="M32" s="174" t="s">
        <v>153</v>
      </c>
      <c r="N32" s="176">
        <v>1</v>
      </c>
      <c r="O32" s="6" t="s">
        <v>2212</v>
      </c>
      <c r="P32" s="172">
        <v>16</v>
      </c>
      <c r="R32" s="84" t="str">
        <f t="shared" si="1"/>
        <v>EPr23</v>
      </c>
      <c r="S32" s="171" t="s">
        <v>144</v>
      </c>
      <c r="T32" s="171">
        <v>2</v>
      </c>
      <c r="U32" s="171">
        <v>3</v>
      </c>
      <c r="V32" s="171">
        <v>0</v>
      </c>
      <c r="W32" s="172">
        <f t="shared" si="5"/>
        <v>0</v>
      </c>
      <c r="Y32" s="1" t="s">
        <v>2239</v>
      </c>
      <c r="Z32" s="91" t="s">
        <v>2228</v>
      </c>
    </row>
    <row r="33" spans="5:28">
      <c r="E33" s="1" t="s">
        <v>249</v>
      </c>
      <c r="F33" s="172" t="s">
        <v>156</v>
      </c>
      <c r="L33" s="87" t="str">
        <f t="shared" si="3"/>
        <v>ECC1Weekday</v>
      </c>
      <c r="M33" s="170" t="s">
        <v>153</v>
      </c>
      <c r="N33" s="172">
        <v>1</v>
      </c>
      <c r="O33" s="6" t="s">
        <v>2209</v>
      </c>
      <c r="P33" s="172">
        <v>44</v>
      </c>
      <c r="R33" s="84" t="str">
        <f t="shared" si="1"/>
        <v>EPr24</v>
      </c>
      <c r="S33" s="171" t="s">
        <v>144</v>
      </c>
      <c r="T33" s="171">
        <v>2</v>
      </c>
      <c r="U33" s="171">
        <v>4</v>
      </c>
      <c r="V33" s="171">
        <v>0</v>
      </c>
      <c r="W33" s="172">
        <f t="shared" si="5"/>
        <v>0</v>
      </c>
      <c r="Y33" s="1" t="s">
        <v>289</v>
      </c>
      <c r="Z33" s="91" t="s">
        <v>258</v>
      </c>
    </row>
    <row r="34" spans="5:28">
      <c r="E34" s="1" t="s">
        <v>2240</v>
      </c>
      <c r="F34" s="172" t="s">
        <v>512</v>
      </c>
      <c r="L34" s="88" t="str">
        <f t="shared" si="3"/>
        <v>ECC1Holiday</v>
      </c>
      <c r="M34" s="29" t="s">
        <v>153</v>
      </c>
      <c r="N34" s="8">
        <v>1</v>
      </c>
      <c r="O34" s="7" t="s">
        <v>2213</v>
      </c>
      <c r="P34" s="8">
        <v>1</v>
      </c>
      <c r="R34" s="84" t="str">
        <f t="shared" si="1"/>
        <v>EPr25</v>
      </c>
      <c r="S34" s="171" t="s">
        <v>144</v>
      </c>
      <c r="T34" s="171">
        <v>2</v>
      </c>
      <c r="U34" s="171">
        <v>5</v>
      </c>
      <c r="V34" s="171">
        <v>0</v>
      </c>
      <c r="W34" s="172">
        <f t="shared" si="5"/>
        <v>0</v>
      </c>
      <c r="Y34" s="1" t="s">
        <v>240</v>
      </c>
      <c r="Z34" s="91" t="s">
        <v>256</v>
      </c>
    </row>
    <row r="35" spans="5:28">
      <c r="E35" s="1" t="s">
        <v>251</v>
      </c>
      <c r="F35" s="172" t="s">
        <v>156</v>
      </c>
      <c r="L35" s="87" t="str">
        <f t="shared" si="3"/>
        <v>ECC2SatSun</v>
      </c>
      <c r="M35" s="174" t="s">
        <v>153</v>
      </c>
      <c r="N35" s="176">
        <v>2</v>
      </c>
      <c r="O35" s="6" t="s">
        <v>2212</v>
      </c>
      <c r="P35" s="172">
        <v>24</v>
      </c>
      <c r="R35" s="84" t="str">
        <f t="shared" si="1"/>
        <v>EPr26</v>
      </c>
      <c r="S35" s="171" t="s">
        <v>144</v>
      </c>
      <c r="T35" s="171">
        <v>2</v>
      </c>
      <c r="U35" s="171">
        <v>6</v>
      </c>
      <c r="V35" s="171">
        <v>0</v>
      </c>
      <c r="W35" s="172">
        <f t="shared" si="5"/>
        <v>0</v>
      </c>
      <c r="Y35" s="3" t="s">
        <v>301</v>
      </c>
      <c r="Z35" s="70" t="s">
        <v>261</v>
      </c>
    </row>
    <row r="36" spans="5:28">
      <c r="E36" s="1" t="s">
        <v>28</v>
      </c>
      <c r="F36" s="172" t="s">
        <v>159</v>
      </c>
      <c r="L36" s="87" t="str">
        <f t="shared" si="3"/>
        <v>ECC2Weekday</v>
      </c>
      <c r="M36" s="170" t="s">
        <v>153</v>
      </c>
      <c r="N36" s="172">
        <v>2</v>
      </c>
      <c r="O36" s="6" t="s">
        <v>2209</v>
      </c>
      <c r="P36" s="172">
        <v>38</v>
      </c>
      <c r="R36" s="84" t="str">
        <f t="shared" si="1"/>
        <v>EPr27</v>
      </c>
      <c r="S36" s="171" t="s">
        <v>144</v>
      </c>
      <c r="T36" s="171">
        <v>2</v>
      </c>
      <c r="U36" s="171">
        <v>7</v>
      </c>
      <c r="V36" s="171">
        <v>0</v>
      </c>
      <c r="W36" s="172">
        <f t="shared" si="5"/>
        <v>0</v>
      </c>
    </row>
    <row r="37" spans="5:28">
      <c r="E37" s="1" t="s">
        <v>106</v>
      </c>
      <c r="F37" s="172" t="s">
        <v>159</v>
      </c>
      <c r="L37" s="88" t="str">
        <f t="shared" si="3"/>
        <v>ECC2Holiday</v>
      </c>
      <c r="M37" s="29" t="s">
        <v>153</v>
      </c>
      <c r="N37" s="8">
        <v>2</v>
      </c>
      <c r="O37" s="7" t="s">
        <v>2213</v>
      </c>
      <c r="P37" s="8">
        <v>3</v>
      </c>
      <c r="R37" s="85" t="str">
        <f t="shared" si="1"/>
        <v>EPr28</v>
      </c>
      <c r="S37" s="27" t="s">
        <v>144</v>
      </c>
      <c r="T37" s="27">
        <v>2</v>
      </c>
      <c r="U37" s="27">
        <v>8</v>
      </c>
      <c r="V37" s="27">
        <v>0</v>
      </c>
      <c r="W37" s="8">
        <f t="shared" si="5"/>
        <v>0</v>
      </c>
    </row>
    <row r="38" spans="5:28">
      <c r="E38" s="1" t="s">
        <v>108</v>
      </c>
      <c r="F38" s="172" t="s">
        <v>166</v>
      </c>
      <c r="L38" s="87" t="str">
        <f t="shared" si="3"/>
        <v>EUn0SatSun</v>
      </c>
      <c r="M38" s="174" t="s">
        <v>154</v>
      </c>
      <c r="N38" s="176">
        <v>0</v>
      </c>
      <c r="O38" s="6" t="s">
        <v>2212</v>
      </c>
      <c r="P38" s="172">
        <v>64</v>
      </c>
      <c r="R38" s="84" t="str">
        <f t="shared" si="1"/>
        <v>ESe01</v>
      </c>
      <c r="S38" s="171" t="s">
        <v>150</v>
      </c>
      <c r="T38" s="171">
        <v>0</v>
      </c>
      <c r="U38" s="171">
        <v>1</v>
      </c>
      <c r="V38" s="171">
        <v>36</v>
      </c>
      <c r="W38" s="172">
        <f t="shared" ref="W38:W45" si="7">V38/(SUM($V$14:$V$21))</f>
        <v>0.1348314606741573</v>
      </c>
      <c r="Y38" t="s">
        <v>15</v>
      </c>
      <c r="Z38" s="21" t="s">
        <v>128</v>
      </c>
      <c r="AA38">
        <f t="shared" ref="AA38:AA60" si="8">MATCH(Z38,$Z$6:$Z$28,0)</f>
        <v>1</v>
      </c>
      <c r="AB38" t="e">
        <v>#VALUE!</v>
      </c>
    </row>
    <row r="39" spans="5:28">
      <c r="E39" s="1" t="s">
        <v>368</v>
      </c>
      <c r="F39" s="172" t="s">
        <v>166</v>
      </c>
      <c r="L39" s="87" t="str">
        <f t="shared" si="3"/>
        <v>EUn0Weekday</v>
      </c>
      <c r="M39" s="170" t="s">
        <v>154</v>
      </c>
      <c r="N39" s="172">
        <v>0</v>
      </c>
      <c r="O39" s="6" t="s">
        <v>2209</v>
      </c>
      <c r="P39" s="172">
        <v>169</v>
      </c>
      <c r="R39" s="84" t="str">
        <f t="shared" si="1"/>
        <v>ESe02</v>
      </c>
      <c r="S39" s="171" t="s">
        <v>150</v>
      </c>
      <c r="T39" s="171">
        <v>0</v>
      </c>
      <c r="U39" s="171">
        <v>2</v>
      </c>
      <c r="V39" s="171">
        <v>36</v>
      </c>
      <c r="W39" s="172">
        <f t="shared" si="7"/>
        <v>0.1348314606741573</v>
      </c>
      <c r="Y39" t="s">
        <v>21</v>
      </c>
      <c r="Z39" s="21" t="s">
        <v>153</v>
      </c>
      <c r="AA39">
        <f t="shared" si="8"/>
        <v>5</v>
      </c>
      <c r="AB39" t="e">
        <v>#VALUE!</v>
      </c>
    </row>
    <row r="40" spans="5:28">
      <c r="E40" s="1" t="s">
        <v>322</v>
      </c>
      <c r="F40" s="172" t="s">
        <v>166</v>
      </c>
      <c r="L40" s="88" t="str">
        <f t="shared" si="3"/>
        <v>EUn0Holiday</v>
      </c>
      <c r="M40" s="29" t="s">
        <v>154</v>
      </c>
      <c r="N40" s="8">
        <v>0</v>
      </c>
      <c r="O40" s="7" t="s">
        <v>2213</v>
      </c>
      <c r="P40" s="8">
        <v>6</v>
      </c>
      <c r="R40" s="84" t="str">
        <f t="shared" si="1"/>
        <v>ESe03</v>
      </c>
      <c r="S40" s="171" t="s">
        <v>150</v>
      </c>
      <c r="T40" s="171">
        <v>0</v>
      </c>
      <c r="U40" s="171">
        <v>3</v>
      </c>
      <c r="V40" s="171">
        <v>38</v>
      </c>
      <c r="W40" s="172">
        <f t="shared" si="7"/>
        <v>0.14232209737827714</v>
      </c>
      <c r="Y40" t="s">
        <v>17</v>
      </c>
      <c r="Z40" s="21" t="s">
        <v>144</v>
      </c>
      <c r="AA40">
        <f t="shared" si="8"/>
        <v>2</v>
      </c>
      <c r="AB40" t="e">
        <v>#VALUE!</v>
      </c>
    </row>
    <row r="41" spans="5:28">
      <c r="E41" s="1" t="s">
        <v>331</v>
      </c>
      <c r="F41" s="172" t="s">
        <v>166</v>
      </c>
      <c r="L41" s="87" t="str">
        <f t="shared" si="3"/>
        <v>EUn1SatSun</v>
      </c>
      <c r="M41" s="174" t="s">
        <v>154</v>
      </c>
      <c r="N41" s="176">
        <v>1</v>
      </c>
      <c r="O41" s="6" t="s">
        <v>2212</v>
      </c>
      <c r="P41" s="172">
        <v>16</v>
      </c>
      <c r="R41" s="84" t="str">
        <f t="shared" si="1"/>
        <v>ESe04</v>
      </c>
      <c r="S41" s="171" t="s">
        <v>150</v>
      </c>
      <c r="T41" s="171">
        <v>0</v>
      </c>
      <c r="U41" s="171">
        <v>4</v>
      </c>
      <c r="V41" s="171">
        <v>38</v>
      </c>
      <c r="W41" s="172">
        <f t="shared" si="7"/>
        <v>0.14232209737827714</v>
      </c>
      <c r="Y41" t="s">
        <v>19</v>
      </c>
      <c r="Z41" s="21" t="s">
        <v>150</v>
      </c>
      <c r="AA41">
        <f t="shared" si="8"/>
        <v>3</v>
      </c>
      <c r="AB41" t="e">
        <v>#VALUE!</v>
      </c>
    </row>
    <row r="42" spans="5:28">
      <c r="E42" s="1" t="s">
        <v>285</v>
      </c>
      <c r="F42" s="172" t="s">
        <v>177</v>
      </c>
      <c r="L42" s="87" t="str">
        <f t="shared" si="3"/>
        <v>EUn1Weekday</v>
      </c>
      <c r="M42" s="170" t="s">
        <v>154</v>
      </c>
      <c r="N42" s="172">
        <v>1</v>
      </c>
      <c r="O42" s="6" t="s">
        <v>2209</v>
      </c>
      <c r="P42" s="172">
        <v>44</v>
      </c>
      <c r="R42" s="84" t="str">
        <f t="shared" si="1"/>
        <v>ESe05</v>
      </c>
      <c r="S42" s="171" t="s">
        <v>150</v>
      </c>
      <c r="T42" s="171">
        <v>0</v>
      </c>
      <c r="U42" s="171">
        <v>5</v>
      </c>
      <c r="V42" s="171">
        <v>38</v>
      </c>
      <c r="W42" s="172">
        <f t="shared" si="7"/>
        <v>0.14232209737827714</v>
      </c>
      <c r="Y42" t="s">
        <v>23</v>
      </c>
      <c r="Z42" s="21" t="s">
        <v>154</v>
      </c>
      <c r="AA42">
        <f t="shared" si="8"/>
        <v>6</v>
      </c>
      <c r="AB42" t="e">
        <v>#VALUE!</v>
      </c>
    </row>
    <row r="43" spans="5:28">
      <c r="E43" s="1" t="s">
        <v>431</v>
      </c>
      <c r="F43" s="172" t="s">
        <v>2241</v>
      </c>
      <c r="L43" s="88" t="str">
        <f t="shared" si="3"/>
        <v>EUn1Holiday</v>
      </c>
      <c r="M43" s="29" t="s">
        <v>154</v>
      </c>
      <c r="N43" s="8">
        <v>1</v>
      </c>
      <c r="O43" s="7" t="s">
        <v>2213</v>
      </c>
      <c r="P43" s="8">
        <v>1</v>
      </c>
      <c r="R43" s="84" t="str">
        <f t="shared" si="1"/>
        <v>ESe06</v>
      </c>
      <c r="S43" s="171" t="s">
        <v>150</v>
      </c>
      <c r="T43" s="171">
        <v>0</v>
      </c>
      <c r="U43" s="171">
        <v>6</v>
      </c>
      <c r="V43" s="171">
        <v>38</v>
      </c>
      <c r="W43" s="172">
        <f t="shared" si="7"/>
        <v>0.14232209737827714</v>
      </c>
      <c r="Y43" t="s">
        <v>24</v>
      </c>
      <c r="Z43" s="21" t="s">
        <v>152</v>
      </c>
      <c r="AA43">
        <f t="shared" si="8"/>
        <v>4</v>
      </c>
      <c r="AB43" t="e">
        <v>#VALUE!</v>
      </c>
    </row>
    <row r="44" spans="5:28">
      <c r="E44" s="1" t="s">
        <v>2242</v>
      </c>
      <c r="F44" s="172" t="s">
        <v>175</v>
      </c>
      <c r="L44" s="87" t="str">
        <f t="shared" si="3"/>
        <v>EUn2SatSun</v>
      </c>
      <c r="M44" s="174" t="s">
        <v>154</v>
      </c>
      <c r="N44" s="176">
        <v>2</v>
      </c>
      <c r="O44" s="6" t="s">
        <v>2212</v>
      </c>
      <c r="P44" s="172">
        <v>24</v>
      </c>
      <c r="R44" s="84" t="str">
        <f t="shared" si="1"/>
        <v>ESe07</v>
      </c>
      <c r="S44" s="171" t="s">
        <v>150</v>
      </c>
      <c r="T44" s="171">
        <v>0</v>
      </c>
      <c r="U44" s="171">
        <v>7</v>
      </c>
      <c r="V44" s="171">
        <f>+V38</f>
        <v>36</v>
      </c>
      <c r="W44" s="172">
        <f t="shared" si="7"/>
        <v>0.1348314606741573</v>
      </c>
      <c r="Y44" t="s">
        <v>26</v>
      </c>
      <c r="Z44" s="21" t="s">
        <v>156</v>
      </c>
      <c r="AA44">
        <f t="shared" si="8"/>
        <v>7</v>
      </c>
      <c r="AB44" t="e">
        <v>#VALUE!</v>
      </c>
    </row>
    <row r="45" spans="5:28">
      <c r="E45" s="1" t="s">
        <v>223</v>
      </c>
      <c r="F45" s="172" t="s">
        <v>175</v>
      </c>
      <c r="L45" s="87" t="str">
        <f t="shared" si="3"/>
        <v>EUn2Weekday</v>
      </c>
      <c r="M45" s="170" t="s">
        <v>154</v>
      </c>
      <c r="N45" s="172">
        <v>2</v>
      </c>
      <c r="O45" s="6" t="s">
        <v>2209</v>
      </c>
      <c r="P45" s="172">
        <v>38</v>
      </c>
      <c r="R45" s="85" t="str">
        <f t="shared" si="1"/>
        <v>ESe08</v>
      </c>
      <c r="S45" s="27" t="s">
        <v>150</v>
      </c>
      <c r="T45" s="27">
        <v>0</v>
      </c>
      <c r="U45" s="27">
        <v>8</v>
      </c>
      <c r="V45" s="27">
        <v>7</v>
      </c>
      <c r="W45" s="8">
        <f t="shared" si="7"/>
        <v>2.6217228464419477E-2</v>
      </c>
      <c r="Y45" t="s">
        <v>28</v>
      </c>
      <c r="Z45" s="21" t="s">
        <v>159</v>
      </c>
      <c r="AA45">
        <f t="shared" si="8"/>
        <v>8</v>
      </c>
      <c r="AB45" t="e">
        <v>#VALUE!</v>
      </c>
    </row>
    <row r="46" spans="5:28">
      <c r="E46" t="s">
        <v>229</v>
      </c>
      <c r="F46" s="172" t="s">
        <v>175</v>
      </c>
      <c r="L46" s="88" t="str">
        <f t="shared" si="3"/>
        <v>EUn2Holiday</v>
      </c>
      <c r="M46" s="29" t="s">
        <v>154</v>
      </c>
      <c r="N46" s="8">
        <v>2</v>
      </c>
      <c r="O46" s="7" t="s">
        <v>2213</v>
      </c>
      <c r="P46" s="8">
        <v>3</v>
      </c>
      <c r="R46" s="84" t="str">
        <f t="shared" si="1"/>
        <v>ESe11</v>
      </c>
      <c r="S46" s="171" t="s">
        <v>150</v>
      </c>
      <c r="T46" s="171">
        <v>1</v>
      </c>
      <c r="U46" s="171">
        <v>1</v>
      </c>
      <c r="V46" s="171">
        <v>16</v>
      </c>
      <c r="W46" s="172">
        <f t="shared" ref="W46:W61" si="9">V46/(SUM($V$22:$V$29))</f>
        <v>0.16326530612244897</v>
      </c>
      <c r="Y46" t="s">
        <v>30</v>
      </c>
      <c r="Z46" s="21" t="s">
        <v>164</v>
      </c>
      <c r="AA46">
        <f t="shared" si="8"/>
        <v>9</v>
      </c>
      <c r="AB46" t="e">
        <v>#VALUE!</v>
      </c>
    </row>
    <row r="47" spans="5:28">
      <c r="E47" s="1" t="s">
        <v>259</v>
      </c>
      <c r="F47" s="172" t="s">
        <v>175</v>
      </c>
      <c r="L47" s="87" t="str">
        <f t="shared" si="3"/>
        <v>Asm0Sat</v>
      </c>
      <c r="M47" s="174" t="s">
        <v>128</v>
      </c>
      <c r="N47" s="176">
        <v>0</v>
      </c>
      <c r="O47" s="6" t="s">
        <v>2210</v>
      </c>
      <c r="P47" s="172">
        <v>52</v>
      </c>
      <c r="R47" s="84" t="str">
        <f t="shared" si="1"/>
        <v>ESe12</v>
      </c>
      <c r="S47" s="171" t="s">
        <v>150</v>
      </c>
      <c r="T47" s="171">
        <v>1</v>
      </c>
      <c r="U47" s="171">
        <v>2</v>
      </c>
      <c r="V47" s="171">
        <v>11</v>
      </c>
      <c r="W47" s="172">
        <f t="shared" si="9"/>
        <v>0.11224489795918367</v>
      </c>
      <c r="Y47" t="s">
        <v>108</v>
      </c>
      <c r="Z47" s="21" t="s">
        <v>166</v>
      </c>
      <c r="AA47">
        <f t="shared" si="8"/>
        <v>10</v>
      </c>
      <c r="AB47" t="e">
        <v>#VALUE!</v>
      </c>
    </row>
    <row r="48" spans="5:28">
      <c r="E48" s="1" t="s">
        <v>264</v>
      </c>
      <c r="F48" s="172" t="s">
        <v>175</v>
      </c>
      <c r="L48" s="87" t="str">
        <f t="shared" si="3"/>
        <v>Asm0Weekday</v>
      </c>
      <c r="M48" s="170" t="s">
        <v>128</v>
      </c>
      <c r="N48" s="172">
        <v>0</v>
      </c>
      <c r="O48" s="6" t="s">
        <v>2209</v>
      </c>
      <c r="P48" s="172">
        <f>52*5-5</f>
        <v>255</v>
      </c>
      <c r="R48" s="84" t="str">
        <f t="shared" si="1"/>
        <v>ESe13</v>
      </c>
      <c r="S48" s="171" t="s">
        <v>150</v>
      </c>
      <c r="T48" s="171">
        <v>1</v>
      </c>
      <c r="U48" s="171">
        <v>3</v>
      </c>
      <c r="V48" s="171">
        <v>13</v>
      </c>
      <c r="W48" s="172">
        <f t="shared" si="9"/>
        <v>0.1326530612244898</v>
      </c>
      <c r="Y48" t="s">
        <v>109</v>
      </c>
      <c r="Z48" s="21" t="s">
        <v>172</v>
      </c>
      <c r="AA48">
        <f t="shared" si="8"/>
        <v>11</v>
      </c>
      <c r="AB48" t="e">
        <v>#VALUE!</v>
      </c>
    </row>
    <row r="49" spans="5:28">
      <c r="E49" s="1" t="s">
        <v>265</v>
      </c>
      <c r="F49" s="172" t="s">
        <v>175</v>
      </c>
      <c r="L49" s="87" t="str">
        <f t="shared" si="3"/>
        <v>Asm0SunHol</v>
      </c>
      <c r="M49" s="170" t="s">
        <v>128</v>
      </c>
      <c r="N49" s="172">
        <v>0</v>
      </c>
      <c r="O49" s="6" t="s">
        <v>2208</v>
      </c>
      <c r="P49" s="172">
        <v>58</v>
      </c>
      <c r="R49" s="84" t="str">
        <f t="shared" si="1"/>
        <v>ESe14</v>
      </c>
      <c r="S49" s="171" t="s">
        <v>150</v>
      </c>
      <c r="T49" s="171">
        <v>1</v>
      </c>
      <c r="U49" s="171">
        <v>4</v>
      </c>
      <c r="V49" s="171">
        <v>13</v>
      </c>
      <c r="W49" s="172">
        <f t="shared" si="9"/>
        <v>0.1326530612244898</v>
      </c>
      <c r="Y49" t="s">
        <v>36</v>
      </c>
      <c r="Z49" s="21" t="s">
        <v>182</v>
      </c>
      <c r="AA49">
        <f t="shared" si="8"/>
        <v>14</v>
      </c>
      <c r="AB49" t="e">
        <v>#VALUE!</v>
      </c>
    </row>
    <row r="50" spans="5:28">
      <c r="E50" s="1" t="s">
        <v>276</v>
      </c>
      <c r="F50" s="172" t="s">
        <v>175</v>
      </c>
      <c r="L50" s="86" t="str">
        <f t="shared" si="3"/>
        <v>1SatSun</v>
      </c>
      <c r="M50" s="174"/>
      <c r="N50" s="176">
        <v>1</v>
      </c>
      <c r="O50" s="76" t="s">
        <v>2212</v>
      </c>
      <c r="P50" s="176"/>
      <c r="R50" s="84" t="str">
        <f t="shared" si="1"/>
        <v>ESe15</v>
      </c>
      <c r="S50" s="171" t="s">
        <v>150</v>
      </c>
      <c r="T50" s="171">
        <v>1</v>
      </c>
      <c r="U50" s="171">
        <v>5</v>
      </c>
      <c r="V50" s="171">
        <v>13</v>
      </c>
      <c r="W50" s="172">
        <f t="shared" si="9"/>
        <v>0.1326530612244898</v>
      </c>
      <c r="Y50" t="s">
        <v>34</v>
      </c>
      <c r="Z50" s="21" t="s">
        <v>221</v>
      </c>
      <c r="AA50">
        <f t="shared" si="8"/>
        <v>15</v>
      </c>
      <c r="AB50" t="e">
        <v>#VALUE!</v>
      </c>
    </row>
    <row r="51" spans="5:28">
      <c r="E51" s="1" t="s">
        <v>278</v>
      </c>
      <c r="F51" s="172" t="s">
        <v>175</v>
      </c>
      <c r="L51" s="87" t="str">
        <f t="shared" si="3"/>
        <v>1Weekday</v>
      </c>
      <c r="M51" s="170"/>
      <c r="N51" s="172">
        <v>1</v>
      </c>
      <c r="O51" s="6" t="s">
        <v>2209</v>
      </c>
      <c r="P51" s="172">
        <f>52*5-5</f>
        <v>255</v>
      </c>
      <c r="R51" s="84" t="str">
        <f t="shared" si="1"/>
        <v>ESe16</v>
      </c>
      <c r="S51" s="171" t="s">
        <v>150</v>
      </c>
      <c r="T51" s="171">
        <v>1</v>
      </c>
      <c r="U51" s="171">
        <v>6</v>
      </c>
      <c r="V51" s="171">
        <v>13</v>
      </c>
      <c r="W51" s="172">
        <f t="shared" si="9"/>
        <v>0.1326530612244898</v>
      </c>
      <c r="Y51" t="s">
        <v>40</v>
      </c>
      <c r="Z51" s="21" t="s">
        <v>177</v>
      </c>
      <c r="AA51">
        <f t="shared" si="8"/>
        <v>13</v>
      </c>
      <c r="AB51" t="e">
        <v>#VALUE!</v>
      </c>
    </row>
    <row r="52" spans="5:28">
      <c r="E52" s="1" t="s">
        <v>282</v>
      </c>
      <c r="F52" s="172" t="s">
        <v>175</v>
      </c>
      <c r="L52" s="88" t="str">
        <f t="shared" si="3"/>
        <v>1Holiday</v>
      </c>
      <c r="M52" s="29"/>
      <c r="N52" s="8">
        <v>1</v>
      </c>
      <c r="O52" s="7" t="s">
        <v>2213</v>
      </c>
      <c r="P52" s="8"/>
      <c r="R52" s="84" t="str">
        <f t="shared" si="1"/>
        <v>ESe17</v>
      </c>
      <c r="S52" s="171" t="s">
        <v>150</v>
      </c>
      <c r="T52" s="171">
        <v>1</v>
      </c>
      <c r="U52" s="171">
        <v>7</v>
      </c>
      <c r="V52" s="171">
        <v>16</v>
      </c>
      <c r="W52" s="172">
        <f t="shared" si="9"/>
        <v>0.16326530612244897</v>
      </c>
      <c r="Y52" t="s">
        <v>38</v>
      </c>
      <c r="Z52" s="21" t="s">
        <v>175</v>
      </c>
      <c r="AA52">
        <f t="shared" si="8"/>
        <v>12</v>
      </c>
      <c r="AB52" t="e">
        <v>#VALUE!</v>
      </c>
    </row>
    <row r="53" spans="5:28">
      <c r="E53" s="1" t="s">
        <v>109</v>
      </c>
      <c r="F53" s="172" t="s">
        <v>172</v>
      </c>
      <c r="R53" s="85" t="str">
        <f t="shared" si="1"/>
        <v>ESe18</v>
      </c>
      <c r="S53" s="27" t="s">
        <v>150</v>
      </c>
      <c r="T53" s="27">
        <v>1</v>
      </c>
      <c r="U53" s="27">
        <v>8</v>
      </c>
      <c r="V53" s="27">
        <v>3</v>
      </c>
      <c r="W53" s="8">
        <f t="shared" si="9"/>
        <v>3.0612244897959183E-2</v>
      </c>
      <c r="Y53" t="s">
        <v>42</v>
      </c>
      <c r="Z53" s="21" t="s">
        <v>185</v>
      </c>
      <c r="AA53">
        <f t="shared" si="8"/>
        <v>16</v>
      </c>
      <c r="AB53" t="e">
        <v>#VALUE!</v>
      </c>
    </row>
    <row r="54" spans="5:28">
      <c r="E54" s="1" t="s">
        <v>382</v>
      </c>
      <c r="F54" s="172" t="s">
        <v>258</v>
      </c>
      <c r="R54" s="84" t="str">
        <f t="shared" si="1"/>
        <v>ESe21</v>
      </c>
      <c r="S54" s="171" t="s">
        <v>150</v>
      </c>
      <c r="T54" s="171">
        <v>2</v>
      </c>
      <c r="U54" s="171">
        <v>1</v>
      </c>
      <c r="V54" s="171">
        <v>0</v>
      </c>
      <c r="W54" s="172">
        <f t="shared" si="9"/>
        <v>0</v>
      </c>
      <c r="Y54" t="s">
        <v>44</v>
      </c>
      <c r="Z54" s="21" t="s">
        <v>186</v>
      </c>
      <c r="AA54">
        <f t="shared" si="8"/>
        <v>17</v>
      </c>
      <c r="AB54" t="e">
        <v>#VALUE!</v>
      </c>
    </row>
    <row r="55" spans="5:28">
      <c r="E55" s="1" t="s">
        <v>377</v>
      </c>
      <c r="F55" s="172" t="s">
        <v>258</v>
      </c>
      <c r="R55" s="84" t="str">
        <f t="shared" si="1"/>
        <v>ESe22</v>
      </c>
      <c r="S55" s="171" t="s">
        <v>150</v>
      </c>
      <c r="T55" s="171">
        <v>2</v>
      </c>
      <c r="U55" s="171">
        <v>2</v>
      </c>
      <c r="V55" s="171">
        <v>0</v>
      </c>
      <c r="W55" s="172">
        <f t="shared" si="9"/>
        <v>0</v>
      </c>
      <c r="Y55" t="s">
        <v>45</v>
      </c>
      <c r="Z55" s="21" t="s">
        <v>187</v>
      </c>
      <c r="AA55">
        <f t="shared" si="8"/>
        <v>18</v>
      </c>
      <c r="AB55" t="e">
        <v>#VALUE!</v>
      </c>
    </row>
    <row r="56" spans="5:28">
      <c r="E56" s="1" t="s">
        <v>2243</v>
      </c>
      <c r="F56" s="172" t="s">
        <v>258</v>
      </c>
      <c r="R56" s="84" t="str">
        <f t="shared" si="1"/>
        <v>ESe23</v>
      </c>
      <c r="S56" s="171" t="s">
        <v>150</v>
      </c>
      <c r="T56" s="171">
        <v>2</v>
      </c>
      <c r="U56" s="171">
        <v>3</v>
      </c>
      <c r="V56" s="171">
        <v>0</v>
      </c>
      <c r="W56" s="172">
        <f t="shared" si="9"/>
        <v>0</v>
      </c>
      <c r="Y56" t="s">
        <v>46</v>
      </c>
      <c r="Z56" s="21" t="s">
        <v>188</v>
      </c>
      <c r="AA56">
        <f t="shared" si="8"/>
        <v>19</v>
      </c>
      <c r="AB56" t="e">
        <v>#VALUE!</v>
      </c>
    </row>
    <row r="57" spans="5:28">
      <c r="E57" s="1" t="s">
        <v>257</v>
      </c>
      <c r="F57" s="172" t="s">
        <v>258</v>
      </c>
      <c r="R57" s="84" t="str">
        <f t="shared" si="1"/>
        <v>ESe24</v>
      </c>
      <c r="S57" s="171" t="s">
        <v>150</v>
      </c>
      <c r="T57" s="171">
        <v>2</v>
      </c>
      <c r="U57" s="171">
        <v>4</v>
      </c>
      <c r="V57" s="171">
        <v>0</v>
      </c>
      <c r="W57" s="172">
        <f t="shared" si="9"/>
        <v>0</v>
      </c>
      <c r="Y57" t="s">
        <v>48</v>
      </c>
      <c r="Z57" s="21" t="s">
        <v>189</v>
      </c>
      <c r="AA57">
        <f t="shared" si="8"/>
        <v>20</v>
      </c>
      <c r="AB57" t="e">
        <v>#VALUE!</v>
      </c>
    </row>
    <row r="58" spans="5:28">
      <c r="E58" s="1" t="s">
        <v>304</v>
      </c>
      <c r="F58" s="172" t="s">
        <v>258</v>
      </c>
      <c r="R58" s="84" t="str">
        <f t="shared" si="1"/>
        <v>ESe25</v>
      </c>
      <c r="S58" s="171" t="s">
        <v>150</v>
      </c>
      <c r="T58" s="171">
        <v>2</v>
      </c>
      <c r="U58" s="171">
        <v>5</v>
      </c>
      <c r="V58" s="171">
        <v>0</v>
      </c>
      <c r="W58" s="172">
        <f t="shared" si="9"/>
        <v>0</v>
      </c>
      <c r="Y58" t="s">
        <v>50</v>
      </c>
      <c r="Z58" s="21" t="s">
        <v>190</v>
      </c>
      <c r="AA58">
        <f t="shared" si="8"/>
        <v>21</v>
      </c>
      <c r="AB58" t="e">
        <v>#VALUE!</v>
      </c>
    </row>
    <row r="59" spans="5:28">
      <c r="E59" s="1" t="s">
        <v>319</v>
      </c>
      <c r="F59" s="172" t="s">
        <v>258</v>
      </c>
      <c r="R59" s="84" t="str">
        <f t="shared" si="1"/>
        <v>ESe26</v>
      </c>
      <c r="S59" s="171" t="s">
        <v>150</v>
      </c>
      <c r="T59" s="171">
        <v>2</v>
      </c>
      <c r="U59" s="171">
        <v>6</v>
      </c>
      <c r="V59" s="171">
        <v>0</v>
      </c>
      <c r="W59" s="172">
        <f t="shared" si="9"/>
        <v>0</v>
      </c>
      <c r="Y59" t="s">
        <v>52</v>
      </c>
      <c r="Z59" s="21" t="s">
        <v>192</v>
      </c>
      <c r="AA59">
        <f t="shared" si="8"/>
        <v>22</v>
      </c>
      <c r="AB59" t="e">
        <v>#VALUE!</v>
      </c>
    </row>
    <row r="60" spans="5:28">
      <c r="E60" s="1" t="s">
        <v>2244</v>
      </c>
      <c r="F60" s="172" t="s">
        <v>258</v>
      </c>
      <c r="R60" s="84" t="str">
        <f t="shared" si="1"/>
        <v>ESe27</v>
      </c>
      <c r="S60" s="171" t="s">
        <v>150</v>
      </c>
      <c r="T60" s="171">
        <v>2</v>
      </c>
      <c r="U60" s="171">
        <v>7</v>
      </c>
      <c r="V60" s="171">
        <v>0</v>
      </c>
      <c r="W60" s="172">
        <f t="shared" si="9"/>
        <v>0</v>
      </c>
      <c r="Y60" t="s">
        <v>53</v>
      </c>
      <c r="Z60" s="21" t="s">
        <v>194</v>
      </c>
      <c r="AA60">
        <f t="shared" si="8"/>
        <v>23</v>
      </c>
      <c r="AB60" t="e">
        <v>#VALUE!</v>
      </c>
    </row>
    <row r="61" spans="5:28">
      <c r="E61" s="1" t="s">
        <v>320</v>
      </c>
      <c r="F61" s="172" t="s">
        <v>258</v>
      </c>
      <c r="R61" s="85" t="str">
        <f t="shared" si="1"/>
        <v>ESe28</v>
      </c>
      <c r="S61" s="27" t="s">
        <v>150</v>
      </c>
      <c r="T61" s="27">
        <v>2</v>
      </c>
      <c r="U61" s="27">
        <v>8</v>
      </c>
      <c r="V61" s="27">
        <v>0</v>
      </c>
      <c r="W61" s="8">
        <f t="shared" si="9"/>
        <v>0</v>
      </c>
    </row>
    <row r="62" spans="5:28">
      <c r="E62" s="1" t="s">
        <v>2245</v>
      </c>
      <c r="F62" s="172" t="s">
        <v>258</v>
      </c>
      <c r="R62" s="84" t="str">
        <f t="shared" si="1"/>
        <v>ECC01</v>
      </c>
      <c r="S62" s="171" t="s">
        <v>153</v>
      </c>
      <c r="T62" s="171">
        <v>0</v>
      </c>
      <c r="U62" s="171">
        <v>1</v>
      </c>
      <c r="V62" s="171">
        <v>32</v>
      </c>
      <c r="W62" s="172">
        <f t="shared" ref="W62:W69" si="10">V62/(SUM($V$14:$V$21))</f>
        <v>0.1198501872659176</v>
      </c>
    </row>
    <row r="63" spans="5:28">
      <c r="E63" s="1" t="s">
        <v>2246</v>
      </c>
      <c r="F63" s="172" t="s">
        <v>258</v>
      </c>
      <c r="R63" s="84" t="str">
        <f t="shared" si="1"/>
        <v>ECC02</v>
      </c>
      <c r="S63" s="171" t="s">
        <v>153</v>
      </c>
      <c r="T63" s="171">
        <v>0</v>
      </c>
      <c r="U63" s="171">
        <v>2</v>
      </c>
      <c r="V63" s="171">
        <v>33</v>
      </c>
      <c r="W63" s="172">
        <f t="shared" si="10"/>
        <v>0.12359550561797752</v>
      </c>
    </row>
    <row r="64" spans="5:28">
      <c r="E64" s="1" t="s">
        <v>2247</v>
      </c>
      <c r="F64" s="172" t="s">
        <v>258</v>
      </c>
      <c r="R64" s="84" t="str">
        <f t="shared" si="1"/>
        <v>ECC03</v>
      </c>
      <c r="S64" s="171" t="s">
        <v>153</v>
      </c>
      <c r="T64" s="171">
        <v>0</v>
      </c>
      <c r="U64" s="171">
        <v>3</v>
      </c>
      <c r="V64" s="171">
        <v>34</v>
      </c>
      <c r="W64" s="172">
        <f t="shared" si="10"/>
        <v>0.12734082397003746</v>
      </c>
    </row>
    <row r="65" spans="5:23">
      <c r="E65" s="1" t="s">
        <v>327</v>
      </c>
      <c r="F65" s="172" t="s">
        <v>258</v>
      </c>
      <c r="R65" s="84" t="str">
        <f t="shared" si="1"/>
        <v>ECC04</v>
      </c>
      <c r="S65" s="171" t="s">
        <v>153</v>
      </c>
      <c r="T65" s="171">
        <v>0</v>
      </c>
      <c r="U65" s="171">
        <v>4</v>
      </c>
      <c r="V65" s="171">
        <v>34</v>
      </c>
      <c r="W65" s="172">
        <f t="shared" si="10"/>
        <v>0.12734082397003746</v>
      </c>
    </row>
    <row r="66" spans="5:23">
      <c r="E66" s="1" t="s">
        <v>343</v>
      </c>
      <c r="F66" s="172" t="s">
        <v>258</v>
      </c>
      <c r="R66" s="84" t="str">
        <f t="shared" si="1"/>
        <v>ECC05</v>
      </c>
      <c r="S66" s="171" t="s">
        <v>153</v>
      </c>
      <c r="T66" s="171">
        <v>0</v>
      </c>
      <c r="U66" s="171">
        <v>5</v>
      </c>
      <c r="V66" s="171">
        <v>34</v>
      </c>
      <c r="W66" s="172">
        <f t="shared" si="10"/>
        <v>0.12734082397003746</v>
      </c>
    </row>
    <row r="67" spans="5:23">
      <c r="E67" s="1" t="s">
        <v>107</v>
      </c>
      <c r="F67" s="172" t="s">
        <v>164</v>
      </c>
      <c r="R67" s="84" t="str">
        <f t="shared" si="1"/>
        <v>ECC06</v>
      </c>
      <c r="S67" s="171" t="s">
        <v>153</v>
      </c>
      <c r="T67" s="171">
        <v>0</v>
      </c>
      <c r="U67" s="171">
        <v>6</v>
      </c>
      <c r="V67" s="171">
        <v>34</v>
      </c>
      <c r="W67" s="172">
        <f t="shared" si="10"/>
        <v>0.12734082397003746</v>
      </c>
    </row>
    <row r="68" spans="5:23">
      <c r="E68" s="1" t="s">
        <v>215</v>
      </c>
      <c r="F68" s="172" t="s">
        <v>182</v>
      </c>
      <c r="R68" s="84" t="str">
        <f t="shared" si="1"/>
        <v>ECC07</v>
      </c>
      <c r="S68" s="171" t="s">
        <v>153</v>
      </c>
      <c r="T68" s="171">
        <v>0</v>
      </c>
      <c r="U68" s="171">
        <v>7</v>
      </c>
      <c r="V68" s="171">
        <v>32</v>
      </c>
      <c r="W68" s="172">
        <f t="shared" si="10"/>
        <v>0.1198501872659176</v>
      </c>
    </row>
    <row r="69" spans="5:23">
      <c r="E69" s="1" t="s">
        <v>380</v>
      </c>
      <c r="F69" s="172" t="s">
        <v>182</v>
      </c>
      <c r="R69" s="85" t="str">
        <f t="shared" si="1"/>
        <v>ECC08</v>
      </c>
      <c r="S69" s="27" t="s">
        <v>153</v>
      </c>
      <c r="T69" s="27">
        <v>0</v>
      </c>
      <c r="U69" s="27">
        <v>8</v>
      </c>
      <c r="V69" s="27">
        <v>6</v>
      </c>
      <c r="W69" s="8">
        <f t="shared" si="10"/>
        <v>2.247191011235955E-2</v>
      </c>
    </row>
    <row r="70" spans="5:23">
      <c r="E70" s="1" t="s">
        <v>222</v>
      </c>
      <c r="F70" s="172" t="s">
        <v>182</v>
      </c>
      <c r="R70" s="84" t="str">
        <f t="shared" si="1"/>
        <v>ECC11</v>
      </c>
      <c r="S70" s="171" t="s">
        <v>153</v>
      </c>
      <c r="T70" s="171">
        <v>1</v>
      </c>
      <c r="U70" s="171">
        <v>1</v>
      </c>
      <c r="V70" s="171">
        <v>8</v>
      </c>
      <c r="W70" s="172">
        <f t="shared" ref="W70:W85" si="11">V70/(SUM($V$22:$V$29))</f>
        <v>8.1632653061224483E-2</v>
      </c>
    </row>
    <row r="71" spans="5:23">
      <c r="E71" s="1" t="s">
        <v>36</v>
      </c>
      <c r="F71" s="172" t="s">
        <v>182</v>
      </c>
      <c r="R71" s="84" t="str">
        <f t="shared" ref="R71:R133" si="12">S71&amp;T71&amp;U71</f>
        <v>ECC12</v>
      </c>
      <c r="S71" s="171" t="s">
        <v>153</v>
      </c>
      <c r="T71" s="171">
        <v>1</v>
      </c>
      <c r="U71" s="171">
        <v>2</v>
      </c>
      <c r="V71" s="171">
        <v>8</v>
      </c>
      <c r="W71" s="172">
        <f t="shared" si="11"/>
        <v>8.1632653061224483E-2</v>
      </c>
    </row>
    <row r="72" spans="5:23">
      <c r="E72" s="1" t="s">
        <v>273</v>
      </c>
      <c r="F72" s="172" t="s">
        <v>221</v>
      </c>
      <c r="R72" s="84" t="str">
        <f t="shared" si="12"/>
        <v>ECC13</v>
      </c>
      <c r="S72" s="171" t="s">
        <v>153</v>
      </c>
      <c r="T72" s="171">
        <v>1</v>
      </c>
      <c r="U72" s="171">
        <v>3</v>
      </c>
      <c r="V72" s="171">
        <v>9</v>
      </c>
      <c r="W72" s="172">
        <f t="shared" si="11"/>
        <v>9.1836734693877556E-2</v>
      </c>
    </row>
    <row r="73" spans="5:23">
      <c r="E73" s="1" t="s">
        <v>293</v>
      </c>
      <c r="F73" s="172" t="s">
        <v>221</v>
      </c>
      <c r="R73" s="84" t="str">
        <f t="shared" si="12"/>
        <v>ECC14</v>
      </c>
      <c r="S73" s="171" t="s">
        <v>153</v>
      </c>
      <c r="T73" s="171">
        <v>1</v>
      </c>
      <c r="U73" s="171">
        <v>4</v>
      </c>
      <c r="V73" s="171">
        <v>9</v>
      </c>
      <c r="W73" s="172">
        <f t="shared" si="11"/>
        <v>9.1836734693877556E-2</v>
      </c>
    </row>
    <row r="74" spans="5:23">
      <c r="E74" s="1" t="s">
        <v>306</v>
      </c>
      <c r="F74" s="172" t="s">
        <v>221</v>
      </c>
      <c r="R74" s="84" t="str">
        <f t="shared" si="12"/>
        <v>ECC15</v>
      </c>
      <c r="S74" s="171" t="s">
        <v>153</v>
      </c>
      <c r="T74" s="171">
        <v>1</v>
      </c>
      <c r="U74" s="171">
        <v>5</v>
      </c>
      <c r="V74" s="171">
        <v>9</v>
      </c>
      <c r="W74" s="172">
        <f t="shared" si="11"/>
        <v>9.1836734693877556E-2</v>
      </c>
    </row>
    <row r="75" spans="5:23">
      <c r="E75" s="1" t="s">
        <v>287</v>
      </c>
      <c r="F75" s="172" t="s">
        <v>221</v>
      </c>
      <c r="R75" s="84" t="str">
        <f t="shared" si="12"/>
        <v>ECC16</v>
      </c>
      <c r="S75" s="171" t="s">
        <v>153</v>
      </c>
      <c r="T75" s="171">
        <v>1</v>
      </c>
      <c r="U75" s="171">
        <v>6</v>
      </c>
      <c r="V75" s="171">
        <v>9</v>
      </c>
      <c r="W75" s="172">
        <f t="shared" si="11"/>
        <v>9.1836734693877556E-2</v>
      </c>
    </row>
    <row r="76" spans="5:23">
      <c r="E76" s="1" t="s">
        <v>308</v>
      </c>
      <c r="F76" s="172" t="s">
        <v>221</v>
      </c>
      <c r="R76" s="84" t="str">
        <f t="shared" si="12"/>
        <v>ECC17</v>
      </c>
      <c r="S76" s="171" t="s">
        <v>153</v>
      </c>
      <c r="T76" s="171">
        <v>1</v>
      </c>
      <c r="U76" s="171">
        <v>7</v>
      </c>
      <c r="V76" s="171">
        <v>8</v>
      </c>
      <c r="W76" s="172">
        <f t="shared" si="11"/>
        <v>8.1632653061224483E-2</v>
      </c>
    </row>
    <row r="77" spans="5:23">
      <c r="E77" s="1" t="s">
        <v>313</v>
      </c>
      <c r="F77" s="172" t="s">
        <v>221</v>
      </c>
      <c r="R77" s="85" t="str">
        <f t="shared" si="12"/>
        <v>ECC18</v>
      </c>
      <c r="S77" s="27" t="s">
        <v>153</v>
      </c>
      <c r="T77" s="27">
        <v>1</v>
      </c>
      <c r="U77" s="27">
        <v>8</v>
      </c>
      <c r="V77" s="27">
        <v>1</v>
      </c>
      <c r="W77" s="8">
        <f t="shared" si="11"/>
        <v>1.020408163265306E-2</v>
      </c>
    </row>
    <row r="78" spans="5:23">
      <c r="E78" s="1" t="s">
        <v>34</v>
      </c>
      <c r="F78" s="172" t="s">
        <v>221</v>
      </c>
      <c r="R78" s="84" t="str">
        <f t="shared" si="12"/>
        <v>ECC21</v>
      </c>
      <c r="S78" s="171" t="s">
        <v>153</v>
      </c>
      <c r="T78" s="171">
        <v>2</v>
      </c>
      <c r="U78" s="171">
        <v>1</v>
      </c>
      <c r="V78" s="171">
        <v>12</v>
      </c>
      <c r="W78" s="172">
        <f t="shared" si="11"/>
        <v>0.12244897959183673</v>
      </c>
    </row>
    <row r="79" spans="5:23">
      <c r="E79" s="1" t="s">
        <v>323</v>
      </c>
      <c r="F79" s="172" t="s">
        <v>221</v>
      </c>
      <c r="R79" s="84" t="str">
        <f t="shared" si="12"/>
        <v>ECC22</v>
      </c>
      <c r="S79" s="171" t="s">
        <v>153</v>
      </c>
      <c r="T79" s="171">
        <v>2</v>
      </c>
      <c r="U79" s="171">
        <v>2</v>
      </c>
      <c r="V79" s="171">
        <v>6</v>
      </c>
      <c r="W79" s="172">
        <f t="shared" si="11"/>
        <v>6.1224489795918366E-2</v>
      </c>
    </row>
    <row r="80" spans="5:23">
      <c r="E80" s="1" t="s">
        <v>2248</v>
      </c>
      <c r="F80" s="172" t="s">
        <v>221</v>
      </c>
      <c r="R80" s="84" t="str">
        <f t="shared" si="12"/>
        <v>ECC23</v>
      </c>
      <c r="S80" s="171" t="s">
        <v>153</v>
      </c>
      <c r="T80" s="171">
        <v>2</v>
      </c>
      <c r="U80" s="171">
        <v>3</v>
      </c>
      <c r="V80" s="171">
        <v>8</v>
      </c>
      <c r="W80" s="172">
        <f t="shared" si="11"/>
        <v>8.1632653061224483E-2</v>
      </c>
    </row>
    <row r="81" spans="5:23">
      <c r="E81" s="1" t="s">
        <v>328</v>
      </c>
      <c r="F81" s="172" t="s">
        <v>221</v>
      </c>
      <c r="R81" s="84" t="str">
        <f t="shared" si="12"/>
        <v>ECC24</v>
      </c>
      <c r="S81" s="171" t="s">
        <v>153</v>
      </c>
      <c r="T81" s="171">
        <v>2</v>
      </c>
      <c r="U81" s="171">
        <v>4</v>
      </c>
      <c r="V81" s="171">
        <v>8</v>
      </c>
      <c r="W81" s="172">
        <f t="shared" si="11"/>
        <v>8.1632653061224483E-2</v>
      </c>
    </row>
    <row r="82" spans="5:23">
      <c r="E82" s="1" t="s">
        <v>339</v>
      </c>
      <c r="F82" s="172" t="s">
        <v>221</v>
      </c>
      <c r="R82" s="84" t="str">
        <f t="shared" si="12"/>
        <v>ECC25</v>
      </c>
      <c r="S82" s="171" t="s">
        <v>153</v>
      </c>
      <c r="T82" s="171">
        <v>2</v>
      </c>
      <c r="U82" s="171">
        <v>5</v>
      </c>
      <c r="V82" s="171">
        <v>8</v>
      </c>
      <c r="W82" s="172">
        <f t="shared" si="11"/>
        <v>8.1632653061224483E-2</v>
      </c>
    </row>
    <row r="83" spans="5:23">
      <c r="E83" s="1" t="s">
        <v>165</v>
      </c>
      <c r="F83" s="172" t="s">
        <v>2249</v>
      </c>
      <c r="R83" s="84" t="str">
        <f t="shared" si="12"/>
        <v>ECC26</v>
      </c>
      <c r="S83" s="171" t="s">
        <v>153</v>
      </c>
      <c r="T83" s="171">
        <v>2</v>
      </c>
      <c r="U83" s="171">
        <v>6</v>
      </c>
      <c r="V83" s="171">
        <v>8</v>
      </c>
      <c r="W83" s="172">
        <f t="shared" si="11"/>
        <v>8.1632653061224483E-2</v>
      </c>
    </row>
    <row r="84" spans="5:23">
      <c r="E84" s="1" t="s">
        <v>376</v>
      </c>
      <c r="F84" s="172" t="s">
        <v>2249</v>
      </c>
      <c r="R84" s="84" t="str">
        <f t="shared" si="12"/>
        <v>ECC27</v>
      </c>
      <c r="S84" s="171" t="s">
        <v>153</v>
      </c>
      <c r="T84" s="171">
        <v>2</v>
      </c>
      <c r="U84" s="171">
        <v>7</v>
      </c>
      <c r="V84" s="171">
        <v>12</v>
      </c>
      <c r="W84" s="172">
        <f t="shared" si="11"/>
        <v>0.12244897959183673</v>
      </c>
    </row>
    <row r="85" spans="5:23">
      <c r="E85" s="1" t="s">
        <v>292</v>
      </c>
      <c r="F85" s="172" t="s">
        <v>185</v>
      </c>
      <c r="R85" s="85" t="str">
        <f t="shared" si="12"/>
        <v>ECC28</v>
      </c>
      <c r="S85" s="27" t="s">
        <v>153</v>
      </c>
      <c r="T85" s="27">
        <v>2</v>
      </c>
      <c r="U85" s="27">
        <v>8</v>
      </c>
      <c r="V85" s="27">
        <v>3</v>
      </c>
      <c r="W85" s="8">
        <f t="shared" si="11"/>
        <v>3.0612244897959183E-2</v>
      </c>
    </row>
    <row r="86" spans="5:23">
      <c r="E86" s="1" t="s">
        <v>42</v>
      </c>
      <c r="F86" s="172" t="s">
        <v>185</v>
      </c>
      <c r="R86" s="84" t="str">
        <f t="shared" si="12"/>
        <v>EUn01</v>
      </c>
      <c r="S86" s="171" t="s">
        <v>154</v>
      </c>
      <c r="T86" s="171">
        <v>0</v>
      </c>
      <c r="U86" s="171">
        <v>1</v>
      </c>
      <c r="V86" s="171">
        <v>32</v>
      </c>
      <c r="W86" s="172">
        <f t="shared" ref="W86:W93" si="13">V86/(SUM($V$14:$V$21))</f>
        <v>0.1198501872659176</v>
      </c>
    </row>
    <row r="87" spans="5:23">
      <c r="E87" s="1" t="s">
        <v>237</v>
      </c>
      <c r="F87" s="172" t="s">
        <v>186</v>
      </c>
      <c r="R87" s="84" t="str">
        <f t="shared" si="12"/>
        <v>EUn02</v>
      </c>
      <c r="S87" s="171" t="s">
        <v>154</v>
      </c>
      <c r="T87" s="171">
        <v>0</v>
      </c>
      <c r="U87" s="171">
        <v>2</v>
      </c>
      <c r="V87" s="171">
        <v>33</v>
      </c>
      <c r="W87" s="172">
        <f t="shared" si="13"/>
        <v>0.12359550561797752</v>
      </c>
    </row>
    <row r="88" spans="5:23">
      <c r="E88" s="1" t="s">
        <v>44</v>
      </c>
      <c r="F88" s="172" t="s">
        <v>186</v>
      </c>
      <c r="R88" s="84" t="str">
        <f t="shared" si="12"/>
        <v>EUn03</v>
      </c>
      <c r="S88" s="171" t="s">
        <v>154</v>
      </c>
      <c r="T88" s="171">
        <v>0</v>
      </c>
      <c r="U88" s="171">
        <v>3</v>
      </c>
      <c r="V88" s="171">
        <v>34</v>
      </c>
      <c r="W88" s="172">
        <f t="shared" si="13"/>
        <v>0.12734082397003746</v>
      </c>
    </row>
    <row r="89" spans="5:23">
      <c r="E89" s="1" t="s">
        <v>341</v>
      </c>
      <c r="F89" s="172" t="s">
        <v>186</v>
      </c>
      <c r="R89" s="84" t="str">
        <f t="shared" si="12"/>
        <v>EUn04</v>
      </c>
      <c r="S89" s="171" t="s">
        <v>154</v>
      </c>
      <c r="T89" s="171">
        <v>0</v>
      </c>
      <c r="U89" s="171">
        <v>4</v>
      </c>
      <c r="V89" s="171">
        <v>34</v>
      </c>
      <c r="W89" s="172">
        <f t="shared" si="13"/>
        <v>0.12734082397003746</v>
      </c>
    </row>
    <row r="90" spans="5:23">
      <c r="E90" s="1" t="s">
        <v>281</v>
      </c>
      <c r="F90" s="172" t="s">
        <v>187</v>
      </c>
      <c r="R90" s="84" t="str">
        <f t="shared" si="12"/>
        <v>EUn05</v>
      </c>
      <c r="S90" s="171" t="s">
        <v>154</v>
      </c>
      <c r="T90" s="171">
        <v>0</v>
      </c>
      <c r="U90" s="171">
        <v>5</v>
      </c>
      <c r="V90" s="171">
        <v>34</v>
      </c>
      <c r="W90" s="172">
        <f t="shared" si="13"/>
        <v>0.12734082397003746</v>
      </c>
    </row>
    <row r="91" spans="5:23">
      <c r="E91" s="1" t="s">
        <v>2250</v>
      </c>
      <c r="F91" s="172" t="s">
        <v>188</v>
      </c>
      <c r="R91" s="84" t="str">
        <f t="shared" si="12"/>
        <v>EUn06</v>
      </c>
      <c r="S91" s="171" t="s">
        <v>154</v>
      </c>
      <c r="T91" s="171">
        <v>0</v>
      </c>
      <c r="U91" s="171">
        <v>6</v>
      </c>
      <c r="V91" s="171">
        <v>34</v>
      </c>
      <c r="W91" s="172">
        <f t="shared" si="13"/>
        <v>0.12734082397003746</v>
      </c>
    </row>
    <row r="92" spans="5:23">
      <c r="E92" s="1" t="s">
        <v>375</v>
      </c>
      <c r="F92" s="172" t="s">
        <v>188</v>
      </c>
      <c r="R92" s="84" t="str">
        <f t="shared" si="12"/>
        <v>EUn07</v>
      </c>
      <c r="S92" s="171" t="s">
        <v>154</v>
      </c>
      <c r="T92" s="171">
        <v>0</v>
      </c>
      <c r="U92" s="171">
        <v>7</v>
      </c>
      <c r="V92" s="171">
        <v>32</v>
      </c>
      <c r="W92" s="172">
        <f t="shared" si="13"/>
        <v>0.1198501872659176</v>
      </c>
    </row>
    <row r="93" spans="5:23">
      <c r="E93" s="1" t="s">
        <v>333</v>
      </c>
      <c r="F93" s="172" t="s">
        <v>188</v>
      </c>
      <c r="R93" s="85" t="str">
        <f t="shared" si="12"/>
        <v>EUn08</v>
      </c>
      <c r="S93" s="27" t="s">
        <v>154</v>
      </c>
      <c r="T93" s="27">
        <v>0</v>
      </c>
      <c r="U93" s="27">
        <v>8</v>
      </c>
      <c r="V93" s="27">
        <v>6</v>
      </c>
      <c r="W93" s="8">
        <f t="shared" si="13"/>
        <v>2.247191011235955E-2</v>
      </c>
    </row>
    <row r="94" spans="5:23">
      <c r="E94" s="1" t="s">
        <v>231</v>
      </c>
      <c r="F94" s="172" t="s">
        <v>189</v>
      </c>
      <c r="R94" s="84" t="str">
        <f t="shared" si="12"/>
        <v>EUn11</v>
      </c>
      <c r="S94" s="171" t="s">
        <v>154</v>
      </c>
      <c r="T94" s="171">
        <v>1</v>
      </c>
      <c r="U94" s="171">
        <v>1</v>
      </c>
      <c r="V94" s="171">
        <v>8</v>
      </c>
      <c r="W94" s="172">
        <f t="shared" ref="W94:W109" si="14">V94/(SUM($V$22:$V$29))</f>
        <v>8.1632653061224483E-2</v>
      </c>
    </row>
    <row r="95" spans="5:23">
      <c r="E95" s="1" t="s">
        <v>271</v>
      </c>
      <c r="F95" s="172" t="s">
        <v>189</v>
      </c>
      <c r="R95" s="84" t="str">
        <f t="shared" si="12"/>
        <v>EUn12</v>
      </c>
      <c r="S95" s="171" t="s">
        <v>154</v>
      </c>
      <c r="T95" s="171">
        <v>1</v>
      </c>
      <c r="U95" s="171">
        <v>2</v>
      </c>
      <c r="V95" s="171">
        <v>8</v>
      </c>
      <c r="W95" s="172">
        <f t="shared" si="14"/>
        <v>8.1632653061224483E-2</v>
      </c>
    </row>
    <row r="96" spans="5:23">
      <c r="E96" s="1" t="s">
        <v>275</v>
      </c>
      <c r="F96" s="172" t="s">
        <v>189</v>
      </c>
      <c r="R96" s="84" t="str">
        <f t="shared" si="12"/>
        <v>EUn13</v>
      </c>
      <c r="S96" s="171" t="s">
        <v>154</v>
      </c>
      <c r="T96" s="171">
        <v>1</v>
      </c>
      <c r="U96" s="171">
        <v>3</v>
      </c>
      <c r="V96" s="171">
        <v>9</v>
      </c>
      <c r="W96" s="172">
        <f t="shared" si="14"/>
        <v>9.1836734693877556E-2</v>
      </c>
    </row>
    <row r="97" spans="5:23">
      <c r="E97" s="1" t="s">
        <v>288</v>
      </c>
      <c r="F97" s="172" t="s">
        <v>189</v>
      </c>
      <c r="R97" s="84" t="str">
        <f t="shared" si="12"/>
        <v>EUn14</v>
      </c>
      <c r="S97" s="171" t="s">
        <v>154</v>
      </c>
      <c r="T97" s="171">
        <v>1</v>
      </c>
      <c r="U97" s="171">
        <v>4</v>
      </c>
      <c r="V97" s="171">
        <v>9</v>
      </c>
      <c r="W97" s="172">
        <f t="shared" si="14"/>
        <v>9.1836734693877556E-2</v>
      </c>
    </row>
    <row r="98" spans="5:23">
      <c r="E98" s="1" t="s">
        <v>2251</v>
      </c>
      <c r="F98" s="172" t="s">
        <v>189</v>
      </c>
      <c r="R98" s="84" t="str">
        <f t="shared" si="12"/>
        <v>EUn15</v>
      </c>
      <c r="S98" s="171" t="s">
        <v>154</v>
      </c>
      <c r="T98" s="171">
        <v>1</v>
      </c>
      <c r="U98" s="171">
        <v>5</v>
      </c>
      <c r="V98" s="171">
        <v>9</v>
      </c>
      <c r="W98" s="172">
        <f t="shared" si="14"/>
        <v>9.1836734693877556E-2</v>
      </c>
    </row>
    <row r="99" spans="5:23">
      <c r="E99" s="1" t="s">
        <v>2252</v>
      </c>
      <c r="F99" s="172" t="s">
        <v>189</v>
      </c>
      <c r="R99" s="84" t="str">
        <f t="shared" si="12"/>
        <v>EUn16</v>
      </c>
      <c r="S99" s="171" t="s">
        <v>154</v>
      </c>
      <c r="T99" s="171">
        <v>1</v>
      </c>
      <c r="U99" s="171">
        <v>6</v>
      </c>
      <c r="V99" s="171">
        <v>9</v>
      </c>
      <c r="W99" s="172">
        <f t="shared" si="14"/>
        <v>9.1836734693877556E-2</v>
      </c>
    </row>
    <row r="100" spans="5:23">
      <c r="E100" s="1" t="s">
        <v>297</v>
      </c>
      <c r="F100" s="172" t="s">
        <v>189</v>
      </c>
      <c r="R100" s="84" t="str">
        <f t="shared" si="12"/>
        <v>EUn17</v>
      </c>
      <c r="S100" s="171" t="s">
        <v>154</v>
      </c>
      <c r="T100" s="171">
        <v>1</v>
      </c>
      <c r="U100" s="171">
        <v>7</v>
      </c>
      <c r="V100" s="171">
        <v>8</v>
      </c>
      <c r="W100" s="172">
        <f t="shared" si="14"/>
        <v>8.1632653061224483E-2</v>
      </c>
    </row>
    <row r="101" spans="5:23">
      <c r="E101" s="1" t="s">
        <v>300</v>
      </c>
      <c r="F101" s="172" t="s">
        <v>189</v>
      </c>
      <c r="R101" s="85" t="str">
        <f t="shared" si="12"/>
        <v>EUn18</v>
      </c>
      <c r="S101" s="27" t="s">
        <v>154</v>
      </c>
      <c r="T101" s="27">
        <v>1</v>
      </c>
      <c r="U101" s="27">
        <v>8</v>
      </c>
      <c r="V101" s="27">
        <v>1</v>
      </c>
      <c r="W101" s="8">
        <f t="shared" si="14"/>
        <v>1.020408163265306E-2</v>
      </c>
    </row>
    <row r="102" spans="5:23">
      <c r="E102" s="1" t="s">
        <v>307</v>
      </c>
      <c r="F102" s="172" t="s">
        <v>189</v>
      </c>
      <c r="R102" s="84" t="str">
        <f t="shared" si="12"/>
        <v>EUn21</v>
      </c>
      <c r="S102" s="171" t="s">
        <v>154</v>
      </c>
      <c r="T102" s="171">
        <v>2</v>
      </c>
      <c r="U102" s="171">
        <v>1</v>
      </c>
      <c r="V102" s="171">
        <v>12</v>
      </c>
      <c r="W102" s="172">
        <f t="shared" si="14"/>
        <v>0.12244897959183673</v>
      </c>
    </row>
    <row r="103" spans="5:23">
      <c r="E103" s="1" t="s">
        <v>309</v>
      </c>
      <c r="F103" s="172" t="s">
        <v>189</v>
      </c>
      <c r="R103" s="84" t="str">
        <f t="shared" si="12"/>
        <v>EUn22</v>
      </c>
      <c r="S103" s="171" t="s">
        <v>154</v>
      </c>
      <c r="T103" s="171">
        <v>2</v>
      </c>
      <c r="U103" s="171">
        <v>2</v>
      </c>
      <c r="V103" s="171">
        <v>6</v>
      </c>
      <c r="W103" s="172">
        <f t="shared" si="14"/>
        <v>6.1224489795918366E-2</v>
      </c>
    </row>
    <row r="104" spans="5:23">
      <c r="E104" s="1" t="s">
        <v>316</v>
      </c>
      <c r="F104" s="172" t="s">
        <v>189</v>
      </c>
      <c r="R104" s="84" t="str">
        <f t="shared" si="12"/>
        <v>EUn23</v>
      </c>
      <c r="S104" s="171" t="s">
        <v>154</v>
      </c>
      <c r="T104" s="171">
        <v>2</v>
      </c>
      <c r="U104" s="171">
        <v>3</v>
      </c>
      <c r="V104" s="171">
        <v>8</v>
      </c>
      <c r="W104" s="172">
        <f t="shared" si="14"/>
        <v>8.1632653061224483E-2</v>
      </c>
    </row>
    <row r="105" spans="5:23">
      <c r="E105" s="1" t="s">
        <v>324</v>
      </c>
      <c r="F105" s="172" t="s">
        <v>189</v>
      </c>
      <c r="R105" s="84" t="str">
        <f t="shared" si="12"/>
        <v>EUn24</v>
      </c>
      <c r="S105" s="171" t="s">
        <v>154</v>
      </c>
      <c r="T105" s="171">
        <v>2</v>
      </c>
      <c r="U105" s="171">
        <v>4</v>
      </c>
      <c r="V105" s="171">
        <v>8</v>
      </c>
      <c r="W105" s="172">
        <f t="shared" si="14"/>
        <v>8.1632653061224483E-2</v>
      </c>
    </row>
    <row r="106" spans="5:23">
      <c r="E106" s="1" t="s">
        <v>48</v>
      </c>
      <c r="F106" s="172" t="s">
        <v>189</v>
      </c>
      <c r="R106" s="84" t="str">
        <f t="shared" si="12"/>
        <v>EUn25</v>
      </c>
      <c r="S106" s="171" t="s">
        <v>154</v>
      </c>
      <c r="T106" s="171">
        <v>2</v>
      </c>
      <c r="U106" s="171">
        <v>5</v>
      </c>
      <c r="V106" s="171">
        <v>8</v>
      </c>
      <c r="W106" s="172">
        <f t="shared" si="14"/>
        <v>8.1632653061224483E-2</v>
      </c>
    </row>
    <row r="107" spans="5:23">
      <c r="E107" s="1" t="s">
        <v>335</v>
      </c>
      <c r="F107" s="172" t="s">
        <v>189</v>
      </c>
      <c r="R107" s="84" t="str">
        <f t="shared" si="12"/>
        <v>EUn26</v>
      </c>
      <c r="S107" s="171" t="s">
        <v>154</v>
      </c>
      <c r="T107" s="171">
        <v>2</v>
      </c>
      <c r="U107" s="171">
        <v>6</v>
      </c>
      <c r="V107" s="171">
        <v>8</v>
      </c>
      <c r="W107" s="172">
        <f t="shared" si="14"/>
        <v>8.1632653061224483E-2</v>
      </c>
    </row>
    <row r="108" spans="5:23">
      <c r="E108" s="1" t="s">
        <v>336</v>
      </c>
      <c r="F108" s="172" t="s">
        <v>189</v>
      </c>
      <c r="R108" s="84" t="str">
        <f t="shared" si="12"/>
        <v>EUn27</v>
      </c>
      <c r="S108" s="171" t="s">
        <v>154</v>
      </c>
      <c r="T108" s="171">
        <v>2</v>
      </c>
      <c r="U108" s="171">
        <v>7</v>
      </c>
      <c r="V108" s="171">
        <v>12</v>
      </c>
      <c r="W108" s="172">
        <f t="shared" si="14"/>
        <v>0.12244897959183673</v>
      </c>
    </row>
    <row r="109" spans="5:23">
      <c r="E109" s="1" t="s">
        <v>267</v>
      </c>
      <c r="F109" s="172" t="s">
        <v>190</v>
      </c>
      <c r="R109" s="85" t="str">
        <f t="shared" si="12"/>
        <v>EUn28</v>
      </c>
      <c r="S109" s="27" t="s">
        <v>154</v>
      </c>
      <c r="T109" s="27">
        <v>2</v>
      </c>
      <c r="U109" s="27">
        <v>8</v>
      </c>
      <c r="V109" s="27">
        <v>3</v>
      </c>
      <c r="W109" s="8">
        <f t="shared" si="14"/>
        <v>3.0612244897959183E-2</v>
      </c>
    </row>
    <row r="110" spans="5:23">
      <c r="E110" s="1" t="s">
        <v>269</v>
      </c>
      <c r="F110" s="172" t="s">
        <v>190</v>
      </c>
      <c r="R110" s="84" t="str">
        <f t="shared" si="12"/>
        <v>ERC01</v>
      </c>
      <c r="S110" s="171" t="s">
        <v>152</v>
      </c>
      <c r="T110" s="171">
        <v>0</v>
      </c>
      <c r="U110" s="171">
        <v>1</v>
      </c>
      <c r="V110" s="171">
        <v>36</v>
      </c>
      <c r="W110" s="172">
        <f t="shared" ref="W110:W117" si="15">V110/(SUM($V$14:$V$21))</f>
        <v>0.1348314606741573</v>
      </c>
    </row>
    <row r="111" spans="5:23">
      <c r="E111" s="1" t="s">
        <v>373</v>
      </c>
      <c r="F111" s="172" t="s">
        <v>190</v>
      </c>
      <c r="R111" s="84" t="str">
        <f t="shared" si="12"/>
        <v>ERC02</v>
      </c>
      <c r="S111" s="171" t="s">
        <v>152</v>
      </c>
      <c r="T111" s="171">
        <v>0</v>
      </c>
      <c r="U111" s="171">
        <v>2</v>
      </c>
      <c r="V111" s="171">
        <v>36</v>
      </c>
      <c r="W111" s="172">
        <f t="shared" si="15"/>
        <v>0.1348314606741573</v>
      </c>
    </row>
    <row r="112" spans="5:23">
      <c r="E112" s="1" t="s">
        <v>344</v>
      </c>
      <c r="F112" s="172" t="s">
        <v>192</v>
      </c>
      <c r="R112" s="84" t="str">
        <f t="shared" si="12"/>
        <v>ERC03</v>
      </c>
      <c r="S112" s="171" t="s">
        <v>152</v>
      </c>
      <c r="T112" s="171">
        <v>0</v>
      </c>
      <c r="U112" s="171">
        <v>3</v>
      </c>
      <c r="V112" s="171">
        <v>38</v>
      </c>
      <c r="W112" s="172">
        <f t="shared" si="15"/>
        <v>0.14232209737827714</v>
      </c>
    </row>
    <row r="113" spans="5:23">
      <c r="E113" s="1" t="s">
        <v>345</v>
      </c>
      <c r="F113" s="172" t="s">
        <v>192</v>
      </c>
      <c r="R113" s="84" t="str">
        <f t="shared" si="12"/>
        <v>ERC04</v>
      </c>
      <c r="S113" s="171" t="s">
        <v>152</v>
      </c>
      <c r="T113" s="171">
        <v>0</v>
      </c>
      <c r="U113" s="171">
        <v>4</v>
      </c>
      <c r="V113" s="171">
        <v>38</v>
      </c>
      <c r="W113" s="172">
        <f t="shared" si="15"/>
        <v>0.14232209737827714</v>
      </c>
    </row>
    <row r="114" spans="5:23">
      <c r="E114" s="3" t="s">
        <v>53</v>
      </c>
      <c r="F114" s="8" t="s">
        <v>194</v>
      </c>
      <c r="R114" s="84" t="str">
        <f t="shared" si="12"/>
        <v>ERC05</v>
      </c>
      <c r="S114" s="171" t="s">
        <v>152</v>
      </c>
      <c r="T114" s="171">
        <v>0</v>
      </c>
      <c r="U114" s="171">
        <v>5</v>
      </c>
      <c r="V114" s="171">
        <v>38</v>
      </c>
      <c r="W114" s="172">
        <f t="shared" si="15"/>
        <v>0.14232209737827714</v>
      </c>
    </row>
    <row r="115" spans="5:23">
      <c r="R115" s="84" t="str">
        <f t="shared" si="12"/>
        <v>ERC06</v>
      </c>
      <c r="S115" s="171" t="s">
        <v>152</v>
      </c>
      <c r="T115" s="171">
        <v>0</v>
      </c>
      <c r="U115" s="171">
        <v>6</v>
      </c>
      <c r="V115" s="171">
        <v>38</v>
      </c>
      <c r="W115" s="172">
        <f t="shared" si="15"/>
        <v>0.14232209737827714</v>
      </c>
    </row>
    <row r="116" spans="5:23">
      <c r="R116" s="84" t="str">
        <f t="shared" si="12"/>
        <v>ERC07</v>
      </c>
      <c r="S116" s="171" t="s">
        <v>152</v>
      </c>
      <c r="T116" s="171">
        <v>0</v>
      </c>
      <c r="U116" s="171">
        <v>7</v>
      </c>
      <c r="V116" s="171">
        <f>+V110</f>
        <v>36</v>
      </c>
      <c r="W116" s="172">
        <f t="shared" si="15"/>
        <v>0.1348314606741573</v>
      </c>
    </row>
    <row r="117" spans="5:23">
      <c r="E117" t="s">
        <v>341</v>
      </c>
      <c r="F117" t="s">
        <v>44</v>
      </c>
      <c r="R117" s="85" t="str">
        <f t="shared" si="12"/>
        <v>ERC08</v>
      </c>
      <c r="S117" s="27" t="s">
        <v>152</v>
      </c>
      <c r="T117" s="27">
        <v>0</v>
      </c>
      <c r="U117" s="27">
        <v>8</v>
      </c>
      <c r="V117" s="27">
        <v>7</v>
      </c>
      <c r="W117" s="8">
        <f t="shared" si="15"/>
        <v>2.6217228464419477E-2</v>
      </c>
    </row>
    <row r="118" spans="5:23">
      <c r="E118" t="s">
        <v>292</v>
      </c>
      <c r="F118" t="s">
        <v>42</v>
      </c>
      <c r="R118" s="84" t="str">
        <f t="shared" si="12"/>
        <v>ERC11</v>
      </c>
      <c r="S118" s="171" t="s">
        <v>152</v>
      </c>
      <c r="T118" s="171">
        <v>1</v>
      </c>
      <c r="U118" s="171">
        <v>1</v>
      </c>
      <c r="V118" s="171">
        <v>16</v>
      </c>
      <c r="W118" s="172">
        <f t="shared" ref="W118:W133" si="16">V118/(SUM($V$22:$V$29))</f>
        <v>0.16326530612244897</v>
      </c>
    </row>
    <row r="119" spans="5:23">
      <c r="E119" t="s">
        <v>318</v>
      </c>
      <c r="F119" t="s">
        <v>15</v>
      </c>
      <c r="R119" s="84" t="str">
        <f t="shared" si="12"/>
        <v>ERC12</v>
      </c>
      <c r="S119" s="171" t="s">
        <v>152</v>
      </c>
      <c r="T119" s="171">
        <v>1</v>
      </c>
      <c r="U119" s="171">
        <v>2</v>
      </c>
      <c r="V119" s="171">
        <v>11</v>
      </c>
      <c r="W119" s="172">
        <f t="shared" si="16"/>
        <v>0.11224489795918367</v>
      </c>
    </row>
    <row r="120" spans="5:23">
      <c r="E120" t="s">
        <v>327</v>
      </c>
      <c r="F120" t="s">
        <v>380</v>
      </c>
      <c r="R120" s="84" t="str">
        <f t="shared" si="12"/>
        <v>ERC13</v>
      </c>
      <c r="S120" s="171" t="s">
        <v>152</v>
      </c>
      <c r="T120" s="171">
        <v>1</v>
      </c>
      <c r="U120" s="171">
        <v>3</v>
      </c>
      <c r="V120" s="171">
        <v>13</v>
      </c>
      <c r="W120" s="172">
        <f t="shared" si="16"/>
        <v>0.1326530612244898</v>
      </c>
    </row>
    <row r="121" spans="5:23">
      <c r="E121" t="s">
        <v>226</v>
      </c>
      <c r="F121" t="s">
        <v>15</v>
      </c>
      <c r="R121" s="84" t="str">
        <f t="shared" si="12"/>
        <v>ERC14</v>
      </c>
      <c r="S121" s="171" t="s">
        <v>152</v>
      </c>
      <c r="T121" s="171">
        <v>1</v>
      </c>
      <c r="U121" s="171">
        <v>4</v>
      </c>
      <c r="V121" s="171">
        <v>13</v>
      </c>
      <c r="W121" s="172">
        <f t="shared" si="16"/>
        <v>0.1326530612244898</v>
      </c>
    </row>
    <row r="122" spans="5:23">
      <c r="E122" t="s">
        <v>277</v>
      </c>
      <c r="F122" t="s">
        <v>17</v>
      </c>
      <c r="R122" s="84" t="str">
        <f t="shared" si="12"/>
        <v>ERC15</v>
      </c>
      <c r="S122" s="171" t="s">
        <v>152</v>
      </c>
      <c r="T122" s="171">
        <v>1</v>
      </c>
      <c r="U122" s="171">
        <v>5</v>
      </c>
      <c r="V122" s="171">
        <v>13</v>
      </c>
      <c r="W122" s="172">
        <f t="shared" si="16"/>
        <v>0.1326530612244898</v>
      </c>
    </row>
    <row r="123" spans="5:23">
      <c r="E123" t="s">
        <v>344</v>
      </c>
      <c r="F123" t="s">
        <v>373</v>
      </c>
      <c r="R123" s="84" t="str">
        <f t="shared" si="12"/>
        <v>ERC16</v>
      </c>
      <c r="S123" s="171" t="s">
        <v>152</v>
      </c>
      <c r="T123" s="171">
        <v>1</v>
      </c>
      <c r="U123" s="171">
        <v>6</v>
      </c>
      <c r="V123" s="171">
        <v>13</v>
      </c>
      <c r="W123" s="172">
        <f t="shared" si="16"/>
        <v>0.1326530612244898</v>
      </c>
    </row>
    <row r="124" spans="5:23">
      <c r="E124" t="s">
        <v>276</v>
      </c>
      <c r="F124" t="s">
        <v>276</v>
      </c>
      <c r="R124" s="84" t="str">
        <f t="shared" si="12"/>
        <v>ERC17</v>
      </c>
      <c r="S124" s="171" t="s">
        <v>152</v>
      </c>
      <c r="T124" s="171">
        <v>1</v>
      </c>
      <c r="U124" s="171">
        <v>7</v>
      </c>
      <c r="V124" s="171">
        <v>16</v>
      </c>
      <c r="W124" s="172">
        <f t="shared" si="16"/>
        <v>0.16326530612244897</v>
      </c>
    </row>
    <row r="125" spans="5:23">
      <c r="E125" t="s">
        <v>234</v>
      </c>
      <c r="F125" t="s">
        <v>15</v>
      </c>
      <c r="R125" s="85" t="str">
        <f t="shared" si="12"/>
        <v>ERC18</v>
      </c>
      <c r="S125" s="27" t="s">
        <v>152</v>
      </c>
      <c r="T125" s="27">
        <v>1</v>
      </c>
      <c r="U125" s="27">
        <v>8</v>
      </c>
      <c r="V125" s="27">
        <v>3</v>
      </c>
      <c r="W125" s="8">
        <f t="shared" si="16"/>
        <v>3.0612244897959183E-2</v>
      </c>
    </row>
    <row r="126" spans="5:23">
      <c r="E126" t="s">
        <v>107</v>
      </c>
      <c r="F126" t="s">
        <v>374</v>
      </c>
      <c r="R126" s="84" t="str">
        <f t="shared" si="12"/>
        <v>ERC21</v>
      </c>
      <c r="S126" s="171" t="s">
        <v>152</v>
      </c>
      <c r="T126" s="171">
        <v>2</v>
      </c>
      <c r="U126" s="171">
        <v>1</v>
      </c>
      <c r="V126" s="171">
        <v>0</v>
      </c>
      <c r="W126" s="172">
        <f t="shared" si="16"/>
        <v>0</v>
      </c>
    </row>
    <row r="127" spans="5:23">
      <c r="E127" t="s">
        <v>2252</v>
      </c>
      <c r="F127" t="s">
        <v>276</v>
      </c>
      <c r="R127" s="84" t="str">
        <f t="shared" si="12"/>
        <v>ERC22</v>
      </c>
      <c r="S127" s="171" t="s">
        <v>152</v>
      </c>
      <c r="T127" s="171">
        <v>2</v>
      </c>
      <c r="U127" s="171">
        <v>2</v>
      </c>
      <c r="V127" s="171">
        <v>0</v>
      </c>
      <c r="W127" s="172">
        <f t="shared" si="16"/>
        <v>0</v>
      </c>
    </row>
    <row r="128" spans="5:23">
      <c r="E128" t="s">
        <v>215</v>
      </c>
      <c r="F128" t="s">
        <v>34</v>
      </c>
      <c r="R128" s="84" t="str">
        <f t="shared" si="12"/>
        <v>ERC23</v>
      </c>
      <c r="S128" s="171" t="s">
        <v>152</v>
      </c>
      <c r="T128" s="171">
        <v>2</v>
      </c>
      <c r="U128" s="171">
        <v>3</v>
      </c>
      <c r="V128" s="171">
        <v>0</v>
      </c>
      <c r="W128" s="172">
        <f t="shared" si="16"/>
        <v>0</v>
      </c>
    </row>
    <row r="129" spans="5:23">
      <c r="E129" t="s">
        <v>253</v>
      </c>
      <c r="F129" t="s">
        <v>34</v>
      </c>
      <c r="R129" s="84" t="str">
        <f t="shared" si="12"/>
        <v>ERC24</v>
      </c>
      <c r="S129" s="171" t="s">
        <v>152</v>
      </c>
      <c r="T129" s="171">
        <v>2</v>
      </c>
      <c r="U129" s="171">
        <v>4</v>
      </c>
      <c r="V129" s="171">
        <v>0</v>
      </c>
      <c r="W129" s="172">
        <f t="shared" si="16"/>
        <v>0</v>
      </c>
    </row>
    <row r="130" spans="5:23">
      <c r="E130" t="s">
        <v>282</v>
      </c>
      <c r="F130" t="s">
        <v>373</v>
      </c>
      <c r="R130" s="84" t="str">
        <f t="shared" si="12"/>
        <v>ERC25</v>
      </c>
      <c r="S130" s="171" t="s">
        <v>152</v>
      </c>
      <c r="T130" s="171">
        <v>2</v>
      </c>
      <c r="U130" s="171">
        <v>5</v>
      </c>
      <c r="V130" s="171">
        <v>0</v>
      </c>
      <c r="W130" s="172">
        <f t="shared" si="16"/>
        <v>0</v>
      </c>
    </row>
    <row r="131" spans="5:23">
      <c r="E131" t="s">
        <v>2248</v>
      </c>
      <c r="F131" t="s">
        <v>276</v>
      </c>
      <c r="R131" s="84" t="str">
        <f t="shared" si="12"/>
        <v>ERC26</v>
      </c>
      <c r="S131" s="171" t="s">
        <v>152</v>
      </c>
      <c r="T131" s="171">
        <v>2</v>
      </c>
      <c r="U131" s="171">
        <v>6</v>
      </c>
      <c r="V131" s="171">
        <v>0</v>
      </c>
      <c r="W131" s="172">
        <f t="shared" si="16"/>
        <v>0</v>
      </c>
    </row>
    <row r="132" spans="5:23">
      <c r="E132" t="s">
        <v>324</v>
      </c>
      <c r="F132" t="s">
        <v>375</v>
      </c>
      <c r="R132" s="84" t="str">
        <f t="shared" si="12"/>
        <v>ERC27</v>
      </c>
      <c r="S132" s="171" t="s">
        <v>152</v>
      </c>
      <c r="T132" s="171">
        <v>2</v>
      </c>
      <c r="U132" s="171">
        <v>7</v>
      </c>
      <c r="V132" s="171">
        <v>0</v>
      </c>
      <c r="W132" s="172">
        <f t="shared" si="16"/>
        <v>0</v>
      </c>
    </row>
    <row r="133" spans="5:23">
      <c r="E133" t="s">
        <v>324</v>
      </c>
      <c r="F133" t="s">
        <v>48</v>
      </c>
      <c r="R133" s="85" t="str">
        <f t="shared" si="12"/>
        <v>ERC28</v>
      </c>
      <c r="S133" s="27" t="s">
        <v>152</v>
      </c>
      <c r="T133" s="27">
        <v>2</v>
      </c>
      <c r="U133" s="27">
        <v>8</v>
      </c>
      <c r="V133" s="27">
        <v>0</v>
      </c>
      <c r="W133" s="8">
        <f t="shared" si="16"/>
        <v>0</v>
      </c>
    </row>
    <row r="134" spans="5:23">
      <c r="E134" t="s">
        <v>264</v>
      </c>
      <c r="F134" t="s">
        <v>276</v>
      </c>
      <c r="R134" s="84" t="str">
        <f>S134&amp;T134&amp;U134</f>
        <v>Any11</v>
      </c>
      <c r="S134" s="171" t="s">
        <v>513</v>
      </c>
      <c r="T134" s="171">
        <v>1</v>
      </c>
      <c r="U134" s="171">
        <v>1</v>
      </c>
      <c r="V134" s="171">
        <v>0</v>
      </c>
      <c r="W134" s="172">
        <f t="shared" ref="W134:W141" si="17">V134/(SUM($V$6:$V$13))</f>
        <v>0</v>
      </c>
    </row>
    <row r="135" spans="5:23">
      <c r="E135" t="s">
        <v>2252</v>
      </c>
      <c r="F135" t="s">
        <v>48</v>
      </c>
      <c r="R135" s="84" t="str">
        <f t="shared" ref="R135:R141" si="18">S135&amp;T135&amp;U135</f>
        <v>Any12</v>
      </c>
      <c r="S135" s="171" t="s">
        <v>513</v>
      </c>
      <c r="T135" s="171">
        <v>1</v>
      </c>
      <c r="U135" s="171">
        <v>2</v>
      </c>
      <c r="V135" s="171">
        <v>0</v>
      </c>
      <c r="W135" s="172">
        <f t="shared" si="17"/>
        <v>0</v>
      </c>
    </row>
    <row r="136" spans="5:23">
      <c r="E136" t="s">
        <v>335</v>
      </c>
      <c r="F136" t="s">
        <v>48</v>
      </c>
      <c r="R136" s="84" t="str">
        <f t="shared" si="18"/>
        <v>Any13</v>
      </c>
      <c r="S136" s="171" t="s">
        <v>513</v>
      </c>
      <c r="T136" s="171">
        <v>1</v>
      </c>
      <c r="U136" s="171">
        <v>3</v>
      </c>
      <c r="V136" s="171">
        <v>0</v>
      </c>
      <c r="W136" s="172">
        <f t="shared" si="17"/>
        <v>0</v>
      </c>
    </row>
    <row r="137" spans="5:23">
      <c r="E137" t="s">
        <v>317</v>
      </c>
      <c r="F137" t="s">
        <v>34</v>
      </c>
      <c r="R137" s="84" t="str">
        <f t="shared" si="18"/>
        <v>Any14</v>
      </c>
      <c r="S137" s="171" t="s">
        <v>513</v>
      </c>
      <c r="T137" s="171">
        <v>1</v>
      </c>
      <c r="U137" s="171">
        <v>4</v>
      </c>
      <c r="V137" s="171">
        <v>0</v>
      </c>
      <c r="W137" s="172">
        <f t="shared" si="17"/>
        <v>0</v>
      </c>
    </row>
    <row r="138" spans="5:23">
      <c r="E138" t="s">
        <v>223</v>
      </c>
      <c r="F138" t="s">
        <v>276</v>
      </c>
      <c r="R138" s="84" t="str">
        <f t="shared" si="18"/>
        <v>Any15</v>
      </c>
      <c r="S138" s="171" t="s">
        <v>513</v>
      </c>
      <c r="T138" s="171">
        <v>1</v>
      </c>
      <c r="U138" s="171">
        <v>5</v>
      </c>
      <c r="V138" s="171">
        <v>0</v>
      </c>
      <c r="W138" s="172">
        <f t="shared" si="17"/>
        <v>0</v>
      </c>
    </row>
    <row r="139" spans="5:23">
      <c r="E139" t="s">
        <v>2248</v>
      </c>
      <c r="F139" t="s">
        <v>382</v>
      </c>
      <c r="R139" s="84" t="str">
        <f t="shared" si="18"/>
        <v>Any16</v>
      </c>
      <c r="S139" s="171" t="s">
        <v>513</v>
      </c>
      <c r="T139" s="171">
        <v>1</v>
      </c>
      <c r="U139" s="171">
        <v>6</v>
      </c>
      <c r="V139" s="171">
        <v>0</v>
      </c>
      <c r="W139" s="172">
        <f t="shared" si="17"/>
        <v>0</v>
      </c>
    </row>
    <row r="140" spans="5:23">
      <c r="E140" t="s">
        <v>265</v>
      </c>
      <c r="F140" t="s">
        <v>276</v>
      </c>
      <c r="R140" s="84" t="str">
        <f t="shared" si="18"/>
        <v>Any17</v>
      </c>
      <c r="S140" s="171" t="s">
        <v>513</v>
      </c>
      <c r="T140" s="171">
        <v>1</v>
      </c>
      <c r="U140" s="171">
        <v>7</v>
      </c>
      <c r="V140" s="171">
        <v>0</v>
      </c>
      <c r="W140" s="172">
        <f t="shared" si="17"/>
        <v>0</v>
      </c>
    </row>
    <row r="141" spans="5:23">
      <c r="E141" t="s">
        <v>2240</v>
      </c>
      <c r="F141" t="s">
        <v>44</v>
      </c>
      <c r="R141" s="85" t="str">
        <f t="shared" si="18"/>
        <v>Any18</v>
      </c>
      <c r="S141" s="27" t="s">
        <v>513</v>
      </c>
      <c r="T141" s="27">
        <v>1</v>
      </c>
      <c r="U141" s="27">
        <v>8</v>
      </c>
      <c r="V141" s="27">
        <v>0</v>
      </c>
      <c r="W141" s="8">
        <f t="shared" si="17"/>
        <v>0</v>
      </c>
    </row>
    <row r="142" spans="5:23">
      <c r="E142" t="s">
        <v>231</v>
      </c>
      <c r="F142" t="s">
        <v>375</v>
      </c>
    </row>
    <row r="143" spans="5:23">
      <c r="E143" t="s">
        <v>231</v>
      </c>
      <c r="F143" t="s">
        <v>48</v>
      </c>
    </row>
    <row r="144" spans="5:23">
      <c r="E144" t="s">
        <v>282</v>
      </c>
      <c r="F144" t="s">
        <v>48</v>
      </c>
    </row>
    <row r="145" spans="5:6">
      <c r="E145" t="s">
        <v>217</v>
      </c>
      <c r="F145" t="s">
        <v>15</v>
      </c>
    </row>
    <row r="146" spans="5:6">
      <c r="E146" t="s">
        <v>2248</v>
      </c>
      <c r="F146" t="s">
        <v>34</v>
      </c>
    </row>
    <row r="147" spans="5:6">
      <c r="E147" t="s">
        <v>2240</v>
      </c>
      <c r="F147" t="s">
        <v>42</v>
      </c>
    </row>
    <row r="148" spans="5:6">
      <c r="E148" t="s">
        <v>300</v>
      </c>
      <c r="F148" t="s">
        <v>48</v>
      </c>
    </row>
    <row r="149" spans="5:6">
      <c r="E149" t="s">
        <v>292</v>
      </c>
      <c r="F149" t="s">
        <v>44</v>
      </c>
    </row>
    <row r="150" spans="5:6">
      <c r="E150" t="s">
        <v>237</v>
      </c>
      <c r="F150" t="s">
        <v>44</v>
      </c>
    </row>
    <row r="151" spans="5:6">
      <c r="E151" t="s">
        <v>219</v>
      </c>
      <c r="F151" t="s">
        <v>15</v>
      </c>
    </row>
    <row r="152" spans="5:6">
      <c r="E152" t="s">
        <v>2243</v>
      </c>
      <c r="F152" t="s">
        <v>165</v>
      </c>
    </row>
    <row r="153" spans="5:6">
      <c r="E153" t="s">
        <v>333</v>
      </c>
      <c r="F153" t="s">
        <v>375</v>
      </c>
    </row>
    <row r="154" spans="5:6">
      <c r="E154" t="s">
        <v>281</v>
      </c>
      <c r="F154" t="s">
        <v>48</v>
      </c>
    </row>
    <row r="155" spans="5:6">
      <c r="E155" t="s">
        <v>344</v>
      </c>
      <c r="F155" t="s">
        <v>36</v>
      </c>
    </row>
    <row r="156" spans="5:6">
      <c r="E156" t="s">
        <v>304</v>
      </c>
      <c r="F156" t="s">
        <v>431</v>
      </c>
    </row>
    <row r="157" spans="5:6">
      <c r="E157" t="s">
        <v>224</v>
      </c>
      <c r="F157" t="s">
        <v>15</v>
      </c>
    </row>
    <row r="158" spans="5:6">
      <c r="E158" t="s">
        <v>257</v>
      </c>
      <c r="F158" t="s">
        <v>382</v>
      </c>
    </row>
    <row r="159" spans="5:6">
      <c r="E159" t="s">
        <v>308</v>
      </c>
      <c r="F159" t="s">
        <v>374</v>
      </c>
    </row>
    <row r="160" spans="5:6">
      <c r="E160" t="s">
        <v>308</v>
      </c>
      <c r="F160" t="s">
        <v>34</v>
      </c>
    </row>
    <row r="161" spans="5:6">
      <c r="E161" t="s">
        <v>262</v>
      </c>
      <c r="F161" t="s">
        <v>276</v>
      </c>
    </row>
    <row r="162" spans="5:6">
      <c r="E162" t="s">
        <v>2248</v>
      </c>
      <c r="F162" t="s">
        <v>376</v>
      </c>
    </row>
    <row r="163" spans="5:6">
      <c r="E163" t="s">
        <v>253</v>
      </c>
      <c r="F163" t="s">
        <v>374</v>
      </c>
    </row>
    <row r="164" spans="5:6">
      <c r="E164" t="s">
        <v>316</v>
      </c>
      <c r="F164" t="s">
        <v>48</v>
      </c>
    </row>
    <row r="165" spans="5:6">
      <c r="E165" t="s">
        <v>281</v>
      </c>
      <c r="F165" t="s">
        <v>375</v>
      </c>
    </row>
    <row r="166" spans="5:6">
      <c r="E166" t="s">
        <v>336</v>
      </c>
      <c r="F166" t="s">
        <v>48</v>
      </c>
    </row>
    <row r="167" spans="5:6">
      <c r="E167" t="s">
        <v>288</v>
      </c>
      <c r="F167" t="s">
        <v>165</v>
      </c>
    </row>
    <row r="168" spans="5:6">
      <c r="E168" t="s">
        <v>310</v>
      </c>
      <c r="F168" t="s">
        <v>19</v>
      </c>
    </row>
    <row r="169" spans="5:6">
      <c r="E169" t="s">
        <v>280</v>
      </c>
      <c r="F169" t="s">
        <v>276</v>
      </c>
    </row>
    <row r="170" spans="5:6">
      <c r="E170" t="s">
        <v>285</v>
      </c>
      <c r="F170" t="s">
        <v>34</v>
      </c>
    </row>
    <row r="171" spans="5:6">
      <c r="E171" t="s">
        <v>291</v>
      </c>
      <c r="F171" t="s">
        <v>17</v>
      </c>
    </row>
    <row r="172" spans="5:6">
      <c r="E172" t="s">
        <v>223</v>
      </c>
      <c r="F172" t="s">
        <v>34</v>
      </c>
    </row>
    <row r="173" spans="5:6">
      <c r="E173" t="s">
        <v>248</v>
      </c>
      <c r="F173" t="s">
        <v>34</v>
      </c>
    </row>
    <row r="174" spans="5:6">
      <c r="E174" t="s">
        <v>253</v>
      </c>
      <c r="F174" t="s">
        <v>48</v>
      </c>
    </row>
    <row r="175" spans="5:6">
      <c r="E175" t="s">
        <v>282</v>
      </c>
      <c r="F175" t="s">
        <v>276</v>
      </c>
    </row>
    <row r="176" spans="5:6">
      <c r="E176" t="s">
        <v>293</v>
      </c>
      <c r="F176" t="s">
        <v>34</v>
      </c>
    </row>
    <row r="177" spans="5:6">
      <c r="E177" t="s">
        <v>345</v>
      </c>
      <c r="F177" t="s">
        <v>48</v>
      </c>
    </row>
    <row r="178" spans="5:6">
      <c r="E178" t="s">
        <v>285</v>
      </c>
      <c r="F178" t="s">
        <v>36</v>
      </c>
    </row>
    <row r="179" spans="5:6">
      <c r="E179" t="s">
        <v>267</v>
      </c>
      <c r="F179" t="s">
        <v>373</v>
      </c>
    </row>
    <row r="180" spans="5:6">
      <c r="E180" t="s">
        <v>269</v>
      </c>
      <c r="F180" t="s">
        <v>373</v>
      </c>
    </row>
    <row r="181" spans="5:6">
      <c r="E181" t="s">
        <v>335</v>
      </c>
      <c r="F181" t="s">
        <v>375</v>
      </c>
    </row>
    <row r="182" spans="5:6">
      <c r="E182" t="s">
        <v>337</v>
      </c>
      <c r="F182" t="s">
        <v>375</v>
      </c>
    </row>
    <row r="183" spans="5:6">
      <c r="E183" t="s">
        <v>2251</v>
      </c>
      <c r="F183" t="s">
        <v>42</v>
      </c>
    </row>
    <row r="184" spans="5:6">
      <c r="E184" t="s">
        <v>333</v>
      </c>
      <c r="F184" t="s">
        <v>48</v>
      </c>
    </row>
    <row r="185" spans="5:6">
      <c r="E185" t="s">
        <v>243</v>
      </c>
      <c r="F185" t="s">
        <v>21</v>
      </c>
    </row>
    <row r="186" spans="5:6">
      <c r="E186" t="s">
        <v>108</v>
      </c>
      <c r="F186" t="s">
        <v>368</v>
      </c>
    </row>
    <row r="187" spans="5:6">
      <c r="E187" t="s">
        <v>109</v>
      </c>
      <c r="F187" t="s">
        <v>368</v>
      </c>
    </row>
    <row r="188" spans="5:6">
      <c r="E188" t="s">
        <v>331</v>
      </c>
      <c r="F188" t="s">
        <v>368</v>
      </c>
    </row>
    <row r="189" spans="5:6">
      <c r="E189" t="s">
        <v>2248</v>
      </c>
      <c r="F189" t="s">
        <v>319</v>
      </c>
    </row>
    <row r="190" spans="5:6">
      <c r="E190" t="s">
        <v>322</v>
      </c>
      <c r="F190" t="s">
        <v>15</v>
      </c>
    </row>
    <row r="191" spans="5:6">
      <c r="E191" t="s">
        <v>278</v>
      </c>
      <c r="F191" t="s">
        <v>48</v>
      </c>
    </row>
    <row r="192" spans="5:6">
      <c r="E192" t="s">
        <v>274</v>
      </c>
      <c r="F192" t="s">
        <v>36</v>
      </c>
    </row>
    <row r="193" spans="5:6">
      <c r="E193" t="s">
        <v>257</v>
      </c>
      <c r="F193" t="s">
        <v>276</v>
      </c>
    </row>
    <row r="194" spans="5:6">
      <c r="E194" t="s">
        <v>228</v>
      </c>
      <c r="F194" t="s">
        <v>15</v>
      </c>
    </row>
    <row r="195" spans="5:6">
      <c r="E195" t="s">
        <v>273</v>
      </c>
      <c r="F195" t="s">
        <v>34</v>
      </c>
    </row>
    <row r="196" spans="5:6">
      <c r="E196" t="s">
        <v>307</v>
      </c>
      <c r="F196" t="s">
        <v>26</v>
      </c>
    </row>
    <row r="197" spans="5:6">
      <c r="E197" t="s">
        <v>2248</v>
      </c>
      <c r="F197" t="s">
        <v>380</v>
      </c>
    </row>
    <row r="198" spans="5:6">
      <c r="E198" t="s">
        <v>2252</v>
      </c>
      <c r="F198" t="s">
        <v>375</v>
      </c>
    </row>
    <row r="199" spans="5:6">
      <c r="E199" t="s">
        <v>2248</v>
      </c>
      <c r="F199" t="s">
        <v>36</v>
      </c>
    </row>
    <row r="200" spans="5:6">
      <c r="E200" t="s">
        <v>282</v>
      </c>
      <c r="F200" t="s">
        <v>44</v>
      </c>
    </row>
    <row r="201" spans="5:6">
      <c r="E201" t="s">
        <v>245</v>
      </c>
      <c r="F201" t="s">
        <v>26</v>
      </c>
    </row>
    <row r="202" spans="5:6">
      <c r="E202" t="s">
        <v>282</v>
      </c>
      <c r="F202" t="s">
        <v>375</v>
      </c>
    </row>
    <row r="203" spans="5:6">
      <c r="E203" t="s">
        <v>273</v>
      </c>
      <c r="F203" t="s">
        <v>36</v>
      </c>
    </row>
    <row r="204" spans="5:6">
      <c r="E204" t="s">
        <v>344</v>
      </c>
      <c r="F204" t="s">
        <v>34</v>
      </c>
    </row>
    <row r="205" spans="5:6">
      <c r="E205" t="s">
        <v>2248</v>
      </c>
      <c r="F205" t="s">
        <v>48</v>
      </c>
    </row>
    <row r="206" spans="5:6">
      <c r="E206" t="s">
        <v>293</v>
      </c>
      <c r="F206" t="s">
        <v>36</v>
      </c>
    </row>
    <row r="207" spans="5:6">
      <c r="E207" t="s">
        <v>2248</v>
      </c>
      <c r="F207" t="s">
        <v>373</v>
      </c>
    </row>
    <row r="208" spans="5:6">
      <c r="E208" t="s">
        <v>328</v>
      </c>
      <c r="F208" t="s">
        <v>34</v>
      </c>
    </row>
    <row r="209" spans="5:6">
      <c r="E209" t="s">
        <v>339</v>
      </c>
      <c r="F209" t="s">
        <v>34</v>
      </c>
    </row>
    <row r="210" spans="5:6">
      <c r="E210" t="s">
        <v>53</v>
      </c>
      <c r="F210" t="s">
        <v>373</v>
      </c>
    </row>
    <row r="211" spans="5:6">
      <c r="E211" t="s">
        <v>326</v>
      </c>
      <c r="F211" t="s">
        <v>319</v>
      </c>
    </row>
    <row r="212" spans="5:6">
      <c r="E212" t="s">
        <v>236</v>
      </c>
      <c r="F212" t="s">
        <v>15</v>
      </c>
    </row>
    <row r="213" spans="5:6">
      <c r="E213" t="s">
        <v>230</v>
      </c>
      <c r="F213" t="s">
        <v>15</v>
      </c>
    </row>
    <row r="214" spans="5:6">
      <c r="E214" t="s">
        <v>271</v>
      </c>
      <c r="F214" t="s">
        <v>26</v>
      </c>
    </row>
    <row r="215" spans="5:6">
      <c r="E215" t="s">
        <v>340</v>
      </c>
      <c r="F215" t="s">
        <v>373</v>
      </c>
    </row>
    <row r="216" spans="5:6">
      <c r="E216" t="s">
        <v>222</v>
      </c>
      <c r="F216" t="s">
        <v>34</v>
      </c>
    </row>
    <row r="217" spans="5:6">
      <c r="E217" t="s">
        <v>319</v>
      </c>
      <c r="F217" t="s">
        <v>373</v>
      </c>
    </row>
    <row r="218" spans="5:6">
      <c r="E218" t="s">
        <v>218</v>
      </c>
      <c r="F218" t="s">
        <v>382</v>
      </c>
    </row>
    <row r="219" spans="5:6">
      <c r="E219" t="s">
        <v>2253</v>
      </c>
      <c r="F219" t="s">
        <v>374</v>
      </c>
    </row>
    <row r="220" spans="5:6">
      <c r="E220" t="s">
        <v>251</v>
      </c>
      <c r="F220" t="s">
        <v>26</v>
      </c>
    </row>
    <row r="221" spans="5:6">
      <c r="E221" t="s">
        <v>245</v>
      </c>
      <c r="F221" t="s">
        <v>42</v>
      </c>
    </row>
    <row r="222" spans="5:6">
      <c r="E222" t="s">
        <v>275</v>
      </c>
      <c r="F222" t="s">
        <v>48</v>
      </c>
    </row>
    <row r="223" spans="5:6">
      <c r="E223" t="s">
        <v>299</v>
      </c>
      <c r="F223" t="s">
        <v>15</v>
      </c>
    </row>
    <row r="224" spans="5:6">
      <c r="E224" t="s">
        <v>340</v>
      </c>
      <c r="F224" t="s">
        <v>375</v>
      </c>
    </row>
    <row r="225" spans="5:6">
      <c r="E225" t="s">
        <v>309</v>
      </c>
      <c r="F225" t="s">
        <v>48</v>
      </c>
    </row>
    <row r="226" spans="5:6">
      <c r="E226" t="s">
        <v>278</v>
      </c>
      <c r="F226" t="s">
        <v>375</v>
      </c>
    </row>
    <row r="227" spans="5:6">
      <c r="E227" t="s">
        <v>323</v>
      </c>
      <c r="F227" t="s">
        <v>34</v>
      </c>
    </row>
    <row r="228" spans="5:6">
      <c r="E228" t="s">
        <v>259</v>
      </c>
      <c r="F228" t="s">
        <v>165</v>
      </c>
    </row>
    <row r="229" spans="5:6">
      <c r="E229" t="s">
        <v>216</v>
      </c>
      <c r="F229" t="s">
        <v>382</v>
      </c>
    </row>
    <row r="230" spans="5:6">
      <c r="E230" t="s">
        <v>320</v>
      </c>
      <c r="F230" t="s">
        <v>382</v>
      </c>
    </row>
    <row r="231" spans="5:6">
      <c r="E231" t="s">
        <v>237</v>
      </c>
      <c r="F231" t="s">
        <v>42</v>
      </c>
    </row>
    <row r="232" spans="5:6">
      <c r="E232" t="s">
        <v>2254</v>
      </c>
      <c r="F232" t="s">
        <v>48</v>
      </c>
    </row>
    <row r="233" spans="5:6">
      <c r="E233" t="s">
        <v>332</v>
      </c>
      <c r="F233" t="s">
        <v>375</v>
      </c>
    </row>
    <row r="234" spans="5:6">
      <c r="E234" t="s">
        <v>2252</v>
      </c>
      <c r="F234" t="s">
        <v>373</v>
      </c>
    </row>
    <row r="235" spans="5:6">
      <c r="E235" t="s">
        <v>343</v>
      </c>
      <c r="F235" t="s">
        <v>319</v>
      </c>
    </row>
    <row r="236" spans="5:6">
      <c r="E236" t="s">
        <v>223</v>
      </c>
      <c r="F236" t="s">
        <v>373</v>
      </c>
    </row>
    <row r="237" spans="5:6">
      <c r="E237" t="s">
        <v>347</v>
      </c>
      <c r="F237" t="s">
        <v>373</v>
      </c>
    </row>
    <row r="238" spans="5:6">
      <c r="E238" t="s">
        <v>2246</v>
      </c>
      <c r="F238" t="s">
        <v>44</v>
      </c>
    </row>
    <row r="239" spans="5:6">
      <c r="E239" t="s">
        <v>240</v>
      </c>
      <c r="F239" t="s">
        <v>240</v>
      </c>
    </row>
    <row r="240" spans="5:6">
      <c r="E240" t="s">
        <v>330</v>
      </c>
      <c r="F240" t="s">
        <v>48</v>
      </c>
    </row>
    <row r="241" spans="5:6">
      <c r="E241" t="s">
        <v>336</v>
      </c>
      <c r="F241" t="s">
        <v>34</v>
      </c>
    </row>
    <row r="242" spans="5:6">
      <c r="E242" t="s">
        <v>341</v>
      </c>
      <c r="F242" t="s">
        <v>377</v>
      </c>
    </row>
    <row r="243" spans="5:6">
      <c r="E243" t="s">
        <v>322</v>
      </c>
      <c r="F243" t="s">
        <v>368</v>
      </c>
    </row>
    <row r="244" spans="5:6">
      <c r="E244" t="s">
        <v>2255</v>
      </c>
      <c r="F244" t="s">
        <v>48</v>
      </c>
    </row>
    <row r="245" spans="5:6">
      <c r="E245" t="s">
        <v>313</v>
      </c>
      <c r="F245" t="s">
        <v>36</v>
      </c>
    </row>
    <row r="246" spans="5:6">
      <c r="E246" t="s">
        <v>234</v>
      </c>
      <c r="F246" t="s">
        <v>17</v>
      </c>
    </row>
    <row r="247" spans="5:6">
      <c r="E247" t="s">
        <v>311</v>
      </c>
      <c r="F247" t="s">
        <v>48</v>
      </c>
    </row>
    <row r="248" spans="5:6">
      <c r="E248" t="s">
        <v>237</v>
      </c>
      <c r="F248" t="s">
        <v>15</v>
      </c>
    </row>
    <row r="249" spans="5:6">
      <c r="E249" t="s">
        <v>216</v>
      </c>
      <c r="F249" t="s">
        <v>34</v>
      </c>
    </row>
    <row r="250" spans="5:6">
      <c r="E250" t="s">
        <v>165</v>
      </c>
      <c r="F250" t="s">
        <v>48</v>
      </c>
    </row>
    <row r="251" spans="5:6">
      <c r="E251" t="s">
        <v>285</v>
      </c>
      <c r="F251" t="s">
        <v>276</v>
      </c>
    </row>
    <row r="252" spans="5:6">
      <c r="E252" t="s">
        <v>306</v>
      </c>
      <c r="F252" t="s">
        <v>34</v>
      </c>
    </row>
    <row r="253" spans="5:6">
      <c r="E253" t="s">
        <v>274</v>
      </c>
      <c r="F253" t="s">
        <v>276</v>
      </c>
    </row>
    <row r="254" spans="5:6">
      <c r="E254" t="s">
        <v>294</v>
      </c>
      <c r="F254" t="s">
        <v>48</v>
      </c>
    </row>
    <row r="255" spans="5:6">
      <c r="E255" t="s">
        <v>312</v>
      </c>
      <c r="F255" t="s">
        <v>382</v>
      </c>
    </row>
    <row r="256" spans="5:6">
      <c r="E256" t="s">
        <v>278</v>
      </c>
      <c r="F256" t="s">
        <v>276</v>
      </c>
    </row>
    <row r="257" spans="5:6">
      <c r="E257" t="s">
        <v>313</v>
      </c>
      <c r="F257" t="s">
        <v>34</v>
      </c>
    </row>
    <row r="258" spans="5:6">
      <c r="E258" t="s">
        <v>238</v>
      </c>
      <c r="F258" t="s">
        <v>15</v>
      </c>
    </row>
    <row r="259" spans="5:6">
      <c r="E259" t="s">
        <v>2256</v>
      </c>
      <c r="F259" t="s">
        <v>374</v>
      </c>
    </row>
    <row r="260" spans="5:6">
      <c r="E260" t="s">
        <v>241</v>
      </c>
      <c r="F260" t="s">
        <v>368</v>
      </c>
    </row>
    <row r="261" spans="5:6">
      <c r="E261" t="s">
        <v>2242</v>
      </c>
      <c r="F261" t="s">
        <v>276</v>
      </c>
    </row>
    <row r="262" spans="5:6">
      <c r="E262" t="s">
        <v>246</v>
      </c>
      <c r="F262" t="s">
        <v>368</v>
      </c>
    </row>
    <row r="263" spans="5:6">
      <c r="E263" t="s">
        <v>331</v>
      </c>
      <c r="F263" t="s">
        <v>377</v>
      </c>
    </row>
    <row r="264" spans="5:6">
      <c r="E264" t="s">
        <v>344</v>
      </c>
      <c r="F264" t="s">
        <v>276</v>
      </c>
    </row>
    <row r="265" spans="5:6">
      <c r="E265" t="s">
        <v>274</v>
      </c>
      <c r="F265" t="s">
        <v>382</v>
      </c>
    </row>
    <row r="266" spans="5:6">
      <c r="E266" t="s">
        <v>338</v>
      </c>
      <c r="F266" t="s">
        <v>368</v>
      </c>
    </row>
    <row r="267" spans="5:6">
      <c r="E267" t="s">
        <v>287</v>
      </c>
      <c r="F267" t="s">
        <v>374</v>
      </c>
    </row>
    <row r="268" spans="5:6">
      <c r="E268" t="s">
        <v>345</v>
      </c>
      <c r="F268" t="s">
        <v>382</v>
      </c>
    </row>
    <row r="269" spans="5:6">
      <c r="E269" t="s">
        <v>222</v>
      </c>
      <c r="F269" t="s">
        <v>380</v>
      </c>
    </row>
    <row r="270" spans="5:6">
      <c r="E270" t="s">
        <v>311</v>
      </c>
      <c r="F270" t="s">
        <v>382</v>
      </c>
    </row>
    <row r="271" spans="5:6">
      <c r="E271" t="s">
        <v>297</v>
      </c>
      <c r="F271" t="s">
        <v>48</v>
      </c>
    </row>
    <row r="272" spans="5:6">
      <c r="E272" t="s">
        <v>222</v>
      </c>
      <c r="F272" t="s">
        <v>36</v>
      </c>
    </row>
    <row r="273" spans="5:6">
      <c r="E273" t="s">
        <v>274</v>
      </c>
      <c r="F273" t="s">
        <v>377</v>
      </c>
    </row>
    <row r="274" spans="5:6">
      <c r="E274" t="s">
        <v>323</v>
      </c>
      <c r="F274" t="s">
        <v>276</v>
      </c>
    </row>
    <row r="275" spans="5:6">
      <c r="E275" t="s">
        <v>2257</v>
      </c>
      <c r="F275" t="s">
        <v>368</v>
      </c>
    </row>
    <row r="276" spans="5:6">
      <c r="E276" t="s">
        <v>323</v>
      </c>
      <c r="F276" t="s">
        <v>374</v>
      </c>
    </row>
    <row r="277" spans="5:6">
      <c r="E277" t="s">
        <v>310</v>
      </c>
      <c r="F277" t="s">
        <v>368</v>
      </c>
    </row>
    <row r="278" spans="5:6">
      <c r="E278" t="s">
        <v>336</v>
      </c>
      <c r="F278" t="s">
        <v>42</v>
      </c>
    </row>
    <row r="279" spans="5:6">
      <c r="E279" t="s">
        <v>2235</v>
      </c>
      <c r="F279" t="s">
        <v>48</v>
      </c>
    </row>
    <row r="280" spans="5:6">
      <c r="E280" t="s">
        <v>2248</v>
      </c>
      <c r="F280" t="s">
        <v>377</v>
      </c>
    </row>
    <row r="281" spans="5:6">
      <c r="E281" t="s">
        <v>242</v>
      </c>
      <c r="F281" t="s">
        <v>48</v>
      </c>
    </row>
    <row r="282" spans="5:6">
      <c r="E282" t="s">
        <v>310</v>
      </c>
      <c r="F282" t="s">
        <v>17</v>
      </c>
    </row>
    <row r="283" spans="5:6">
      <c r="E283" t="s">
        <v>232</v>
      </c>
      <c r="F283" t="s">
        <v>15</v>
      </c>
    </row>
    <row r="284" spans="5:6">
      <c r="E284" t="s">
        <v>269</v>
      </c>
      <c r="F284" t="s">
        <v>276</v>
      </c>
    </row>
    <row r="285" spans="5:6">
      <c r="E285" t="s">
        <v>322</v>
      </c>
      <c r="F285" t="s">
        <v>377</v>
      </c>
    </row>
    <row r="286" spans="5:6">
      <c r="E286" t="s">
        <v>2247</v>
      </c>
      <c r="F286" t="s">
        <v>380</v>
      </c>
    </row>
    <row r="287" spans="5:6">
      <c r="E287" t="s">
        <v>2258</v>
      </c>
      <c r="F287" t="s">
        <v>34</v>
      </c>
    </row>
    <row r="288" spans="5:6">
      <c r="E288" t="s">
        <v>313</v>
      </c>
      <c r="F288" t="s">
        <v>377</v>
      </c>
    </row>
    <row r="289" spans="5:6">
      <c r="E289" t="s">
        <v>342</v>
      </c>
      <c r="F289" t="s">
        <v>48</v>
      </c>
    </row>
    <row r="290" spans="5:6">
      <c r="E290" t="s">
        <v>2246</v>
      </c>
      <c r="F290" t="s">
        <v>377</v>
      </c>
    </row>
    <row r="291" spans="5:6">
      <c r="E291" t="s">
        <v>260</v>
      </c>
      <c r="F291" t="s">
        <v>382</v>
      </c>
    </row>
    <row r="292" spans="5:6">
      <c r="E292" t="s">
        <v>2231</v>
      </c>
      <c r="F292" t="s">
        <v>19</v>
      </c>
    </row>
    <row r="293" spans="5:6">
      <c r="E293" t="s">
        <v>249</v>
      </c>
      <c r="F293" t="s">
        <v>26</v>
      </c>
    </row>
    <row r="294" spans="5:6">
      <c r="E294" t="s">
        <v>2259</v>
      </c>
      <c r="F294" t="s">
        <v>48</v>
      </c>
    </row>
    <row r="295" spans="5:6">
      <c r="E295" t="s">
        <v>2242</v>
      </c>
      <c r="F295" t="s">
        <v>48</v>
      </c>
    </row>
    <row r="296" spans="5:6">
      <c r="E296" t="s">
        <v>229</v>
      </c>
      <c r="F296" t="s">
        <v>48</v>
      </c>
    </row>
    <row r="297" spans="5:6">
      <c r="E297" t="s">
        <v>324</v>
      </c>
      <c r="F297" t="s">
        <v>373</v>
      </c>
    </row>
    <row r="298" spans="5:6">
      <c r="E298" t="s">
        <v>322</v>
      </c>
      <c r="F298" t="s">
        <v>374</v>
      </c>
    </row>
    <row r="299" spans="5:6">
      <c r="E299" t="s">
        <v>2231</v>
      </c>
      <c r="F299" t="s">
        <v>15</v>
      </c>
    </row>
    <row r="300" spans="5:6">
      <c r="E300" t="s">
        <v>246</v>
      </c>
      <c r="F300" t="s">
        <v>377</v>
      </c>
    </row>
    <row r="301" spans="5:6">
      <c r="E301" t="s">
        <v>2235</v>
      </c>
      <c r="F301" t="s">
        <v>377</v>
      </c>
    </row>
    <row r="302" spans="5:6">
      <c r="E302" t="s">
        <v>239</v>
      </c>
      <c r="F302" t="s">
        <v>48</v>
      </c>
    </row>
    <row r="303" spans="5:6">
      <c r="E303" t="s">
        <v>255</v>
      </c>
      <c r="F303" t="s">
        <v>44</v>
      </c>
    </row>
    <row r="304" spans="5:6">
      <c r="E304" t="s">
        <v>314</v>
      </c>
      <c r="F304" t="s">
        <v>368</v>
      </c>
    </row>
    <row r="305" spans="5:6">
      <c r="E305" t="s">
        <v>295</v>
      </c>
      <c r="F305" t="s">
        <v>15</v>
      </c>
    </row>
    <row r="306" spans="5:6">
      <c r="E306" t="s">
        <v>282</v>
      </c>
      <c r="F306" t="s">
        <v>377</v>
      </c>
    </row>
    <row r="307" spans="5:6">
      <c r="E307" t="s">
        <v>231</v>
      </c>
      <c r="F307" t="s">
        <v>373</v>
      </c>
    </row>
    <row r="308" spans="5:6">
      <c r="E308" t="s">
        <v>278</v>
      </c>
      <c r="F308" t="s">
        <v>377</v>
      </c>
    </row>
    <row r="309" spans="5:6">
      <c r="E309" t="s">
        <v>323</v>
      </c>
      <c r="F309" t="s">
        <v>48</v>
      </c>
    </row>
    <row r="310" spans="5:6">
      <c r="E310" t="s">
        <v>244</v>
      </c>
      <c r="F310" t="s">
        <v>276</v>
      </c>
    </row>
    <row r="311" spans="5:6">
      <c r="E311" t="s">
        <v>282</v>
      </c>
      <c r="F311" t="s">
        <v>34</v>
      </c>
    </row>
    <row r="312" spans="5:6">
      <c r="E312" t="s">
        <v>313</v>
      </c>
      <c r="F312" t="s">
        <v>374</v>
      </c>
    </row>
    <row r="313" spans="5:6">
      <c r="E313" t="s">
        <v>345</v>
      </c>
      <c r="F313" t="s">
        <v>373</v>
      </c>
    </row>
    <row r="314" spans="5:6">
      <c r="E314" t="s">
        <v>2260</v>
      </c>
      <c r="F314" t="s">
        <v>34</v>
      </c>
    </row>
    <row r="315" spans="5:6">
      <c r="E315" t="s">
        <v>253</v>
      </c>
      <c r="F315" t="s">
        <v>382</v>
      </c>
    </row>
    <row r="316" spans="5:6">
      <c r="E316" t="s">
        <v>283</v>
      </c>
      <c r="F316" t="s">
        <v>48</v>
      </c>
    </row>
    <row r="317" spans="5:6">
      <c r="E317" t="s">
        <v>332</v>
      </c>
      <c r="F317" t="s">
        <v>48</v>
      </c>
    </row>
    <row r="318" spans="5:6">
      <c r="E318" t="s">
        <v>106</v>
      </c>
      <c r="F318" t="s">
        <v>28</v>
      </c>
    </row>
    <row r="319" spans="5:6">
      <c r="E319" t="s">
        <v>294</v>
      </c>
      <c r="F319" t="s">
        <v>382</v>
      </c>
    </row>
    <row r="320" spans="5:6">
      <c r="E320" t="s">
        <v>252</v>
      </c>
      <c r="F320" t="s">
        <v>48</v>
      </c>
    </row>
    <row r="321" spans="5:6">
      <c r="E321" t="s">
        <v>266</v>
      </c>
      <c r="F321" t="s">
        <v>276</v>
      </c>
    </row>
    <row r="322" spans="5:6">
      <c r="E322" t="s">
        <v>267</v>
      </c>
      <c r="F322" t="s">
        <v>276</v>
      </c>
    </row>
    <row r="323" spans="5:6">
      <c r="E323" t="s">
        <v>324</v>
      </c>
      <c r="F323" t="s">
        <v>34</v>
      </c>
    </row>
    <row r="324" spans="5:6">
      <c r="E324" t="s">
        <v>243</v>
      </c>
      <c r="F324" t="s">
        <v>377</v>
      </c>
    </row>
    <row r="325" spans="5:6">
      <c r="E325" t="s">
        <v>346</v>
      </c>
      <c r="F325" t="s">
        <v>377</v>
      </c>
    </row>
    <row r="326" spans="5:6">
      <c r="E326" t="s">
        <v>243</v>
      </c>
      <c r="F326" t="s">
        <v>15</v>
      </c>
    </row>
    <row r="327" spans="5:6">
      <c r="E327" t="s">
        <v>2245</v>
      </c>
      <c r="F327" t="s">
        <v>377</v>
      </c>
    </row>
    <row r="328" spans="5:6">
      <c r="E328" t="s">
        <v>215</v>
      </c>
      <c r="F328" t="s">
        <v>36</v>
      </c>
    </row>
    <row r="329" spans="5:6">
      <c r="E329" t="s">
        <v>2246</v>
      </c>
      <c r="F329" t="s">
        <v>42</v>
      </c>
    </row>
    <row r="330" spans="5:6">
      <c r="E330" t="s">
        <v>311</v>
      </c>
      <c r="F330" t="s">
        <v>276</v>
      </c>
    </row>
    <row r="331" spans="5:6">
      <c r="E331" t="s">
        <v>222</v>
      </c>
      <c r="F331" t="s">
        <v>15</v>
      </c>
    </row>
    <row r="332" spans="5:6">
      <c r="E332" t="s">
        <v>286</v>
      </c>
      <c r="F332" t="s">
        <v>48</v>
      </c>
    </row>
    <row r="333" spans="5:6">
      <c r="E333" t="s">
        <v>106</v>
      </c>
      <c r="F333" t="s">
        <v>34</v>
      </c>
    </row>
    <row r="334" spans="5:6">
      <c r="E334" t="s">
        <v>224</v>
      </c>
      <c r="F334" t="s">
        <v>377</v>
      </c>
    </row>
    <row r="335" spans="5:6">
      <c r="E335" t="s">
        <v>227</v>
      </c>
      <c r="F335" t="s">
        <v>48</v>
      </c>
    </row>
    <row r="336" spans="5:6">
      <c r="E336" t="s">
        <v>317</v>
      </c>
      <c r="F336" t="s">
        <v>36</v>
      </c>
    </row>
    <row r="337" spans="5:6">
      <c r="E337" t="s">
        <v>268</v>
      </c>
      <c r="F337" t="s">
        <v>276</v>
      </c>
    </row>
    <row r="338" spans="5:6">
      <c r="E338" t="s">
        <v>254</v>
      </c>
      <c r="F338" t="s">
        <v>48</v>
      </c>
    </row>
    <row r="339" spans="5:6">
      <c r="E339" t="s">
        <v>2252</v>
      </c>
      <c r="F339" t="s">
        <v>377</v>
      </c>
    </row>
    <row r="340" spans="5:6">
      <c r="E340" t="s">
        <v>243</v>
      </c>
      <c r="F340" t="s">
        <v>23</v>
      </c>
    </row>
    <row r="341" spans="5:6">
      <c r="E341" t="s">
        <v>295</v>
      </c>
      <c r="F341" t="s">
        <v>377</v>
      </c>
    </row>
    <row r="342" spans="5:6">
      <c r="E342" t="s">
        <v>271</v>
      </c>
      <c r="F342" t="s">
        <v>48</v>
      </c>
    </row>
    <row r="343" spans="5:6">
      <c r="E343" t="s">
        <v>225</v>
      </c>
      <c r="F343" t="s">
        <v>374</v>
      </c>
    </row>
    <row r="344" spans="5:6">
      <c r="E344" t="s">
        <v>229</v>
      </c>
      <c r="F344" t="s">
        <v>276</v>
      </c>
    </row>
    <row r="345" spans="5:6">
      <c r="E345" t="s">
        <v>333</v>
      </c>
      <c r="F345" t="s">
        <v>373</v>
      </c>
    </row>
    <row r="346" spans="5:6">
      <c r="E346" t="s">
        <v>345</v>
      </c>
      <c r="F346" t="s">
        <v>276</v>
      </c>
    </row>
    <row r="347" spans="5:6">
      <c r="E347" t="s">
        <v>290</v>
      </c>
      <c r="F347" t="s">
        <v>373</v>
      </c>
    </row>
    <row r="348" spans="5:6">
      <c r="E348" t="s">
        <v>272</v>
      </c>
      <c r="F348" t="s">
        <v>373</v>
      </c>
    </row>
    <row r="349" spans="5:6">
      <c r="E349" t="s">
        <v>2242</v>
      </c>
      <c r="F349" t="s">
        <v>377</v>
      </c>
    </row>
    <row r="350" spans="5:6">
      <c r="E350" t="s">
        <v>272</v>
      </c>
      <c r="F350" t="s">
        <v>276</v>
      </c>
    </row>
    <row r="351" spans="5:6">
      <c r="E351" t="s">
        <v>247</v>
      </c>
      <c r="F351" t="s">
        <v>377</v>
      </c>
    </row>
    <row r="352" spans="5:6">
      <c r="E352" t="s">
        <v>2240</v>
      </c>
      <c r="F352" t="s">
        <v>377</v>
      </c>
    </row>
    <row r="353" spans="5:6">
      <c r="E353" t="s">
        <v>324</v>
      </c>
      <c r="F353" t="s">
        <v>377</v>
      </c>
    </row>
    <row r="354" spans="5:6">
      <c r="E354" t="s">
        <v>250</v>
      </c>
      <c r="F354" t="s">
        <v>48</v>
      </c>
    </row>
    <row r="355" spans="5:6">
      <c r="E355" t="s">
        <v>334</v>
      </c>
      <c r="F355" t="s">
        <v>34</v>
      </c>
    </row>
    <row r="356" spans="5:6">
      <c r="E356" t="s">
        <v>235</v>
      </c>
      <c r="F356" t="s">
        <v>377</v>
      </c>
    </row>
    <row r="357" spans="5:6">
      <c r="E357" t="s">
        <v>336</v>
      </c>
      <c r="F357" t="s">
        <v>377</v>
      </c>
    </row>
    <row r="358" spans="5:6">
      <c r="E358" t="s">
        <v>296</v>
      </c>
      <c r="F358" t="s">
        <v>48</v>
      </c>
    </row>
    <row r="359" spans="5:6">
      <c r="E359" t="s">
        <v>2235</v>
      </c>
      <c r="F359" t="s">
        <v>42</v>
      </c>
    </row>
    <row r="360" spans="5:6">
      <c r="E360" t="s">
        <v>264</v>
      </c>
      <c r="F360" t="s">
        <v>34</v>
      </c>
    </row>
    <row r="361" spans="5:6">
      <c r="E361" t="s">
        <v>334</v>
      </c>
      <c r="F361" t="s">
        <v>48</v>
      </c>
    </row>
    <row r="362" spans="5:6">
      <c r="E362" t="s">
        <v>278</v>
      </c>
      <c r="F362" t="s">
        <v>34</v>
      </c>
    </row>
    <row r="363" spans="5:6">
      <c r="E363" t="s">
        <v>2246</v>
      </c>
      <c r="F363" t="s">
        <v>34</v>
      </c>
    </row>
    <row r="364" spans="5:6">
      <c r="E364" t="s">
        <v>336</v>
      </c>
      <c r="F364" t="s">
        <v>276</v>
      </c>
    </row>
    <row r="365" spans="5:6">
      <c r="E365" t="s">
        <v>287</v>
      </c>
      <c r="F365" t="s">
        <v>34</v>
      </c>
    </row>
  </sheetData>
  <mergeCells count="1">
    <mergeCell ref="AK4:AR4"/>
  </mergeCells>
  <conditionalFormatting sqref="E7:F44 E81:F113 E48:F78">
    <cfRule type="expression" dxfId="3" priority="1">
      <formula>($F8&lt;&gt;$F7)</formula>
    </cfRule>
  </conditionalFormatting>
  <conditionalFormatting sqref="E114:F114">
    <cfRule type="expression" dxfId="2" priority="2">
      <formula>(#REF!&lt;&gt;$F114)</formula>
    </cfRule>
  </conditionalFormatting>
  <conditionalFormatting sqref="E45:F45 E47:F47 E79:F80">
    <cfRule type="expression" dxfId="1" priority="3">
      <formula>($F47&lt;&gt;$F45)</formula>
    </cfRule>
  </conditionalFormatting>
  <conditionalFormatting sqref="F46">
    <cfRule type="expression" dxfId="0" priority="4">
      <formula>($F49&lt;&gt;$F46)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PRC</dc:creator>
  <cp:keywords/>
  <dc:description/>
  <cp:lastModifiedBy>Paul Reeves</cp:lastModifiedBy>
  <cp:revision/>
  <dcterms:created xsi:type="dcterms:W3CDTF">2006-09-16T00:00:00Z</dcterms:created>
  <dcterms:modified xsi:type="dcterms:W3CDTF">2022-04-06T22:17:48Z</dcterms:modified>
  <cp:category/>
  <cp:contentStatus/>
</cp:coreProperties>
</file>